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MATHS 3+MATHS 5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J10" i="1" s="1"/>
  <c r="I11" i="1"/>
  <c r="I12" i="1"/>
  <c r="I13" i="1"/>
  <c r="I14" i="1"/>
  <c r="I15" i="1"/>
  <c r="I16" i="1"/>
  <c r="I17" i="1"/>
  <c r="I18" i="1"/>
  <c r="J18" i="1" s="1"/>
  <c r="I19" i="1"/>
  <c r="K19" i="1" s="1"/>
  <c r="J14" i="1"/>
  <c r="J8" i="1"/>
  <c r="K7" i="1"/>
  <c r="E7" i="1"/>
  <c r="E19" i="1"/>
  <c r="D19" i="1"/>
  <c r="E17" i="1"/>
  <c r="D17" i="1"/>
  <c r="J16" i="1"/>
  <c r="J15" i="1"/>
  <c r="J13" i="1"/>
  <c r="J12" i="1"/>
  <c r="J11" i="1"/>
  <c r="E9" i="1"/>
  <c r="D9" i="1"/>
  <c r="D7" i="1"/>
  <c r="K9" i="1" l="1"/>
  <c r="K17" i="1"/>
  <c r="K11" i="1"/>
  <c r="L11" i="1" s="1"/>
  <c r="K12" i="1"/>
  <c r="L12" i="1" s="1"/>
  <c r="J9" i="1"/>
  <c r="L9" i="1" s="1"/>
  <c r="J17" i="1"/>
  <c r="L17" i="1" s="1"/>
  <c r="J19" i="1"/>
  <c r="L19" i="1" s="1"/>
  <c r="J7" i="1"/>
  <c r="L7" i="1" s="1"/>
  <c r="N7" i="1" l="1"/>
  <c r="O7" i="1" s="1"/>
</calcChain>
</file>

<file path=xl/sharedStrings.xml><?xml version="1.0" encoding="utf-8"?>
<sst xmlns="http://schemas.openxmlformats.org/spreadsheetml/2006/main" count="35" uniqueCount="31">
  <si>
    <t>Semestre 4</t>
  </si>
  <si>
    <t>UEF2.2.1</t>
  </si>
  <si>
    <t>UNITE D'ENSEIGNEMENT FONDAMENTALE</t>
  </si>
  <si>
    <t>CHIMIE DE SOLUTIONS</t>
  </si>
  <si>
    <t>CHIMIE ORGANIQUE</t>
  </si>
  <si>
    <t>UEF2.2.2</t>
  </si>
  <si>
    <t>THERMODYNAMIQUE CHIMIQUE</t>
  </si>
  <si>
    <t>METHODE NUMERIQUE</t>
  </si>
  <si>
    <t>UEF2.2.3</t>
  </si>
  <si>
    <t>CINITIQUE CHIMIQUE</t>
  </si>
  <si>
    <t>UEM2.2</t>
  </si>
  <si>
    <t>UNITE D'ENSEIGNEMENT METHODOLOGIQUE</t>
  </si>
  <si>
    <t>TP CHIMIE DE SOLUTIONS</t>
  </si>
  <si>
    <t>TP MECANIQUE DES FLUIDES</t>
  </si>
  <si>
    <t>TP METHODE NUMERIQUE</t>
  </si>
  <si>
    <t>TP CHIMIE ORGANIQUE</t>
  </si>
  <si>
    <t>TP CINITIQUE CHIMIQUE</t>
  </si>
  <si>
    <t>UED2.2</t>
  </si>
  <si>
    <t>UNITED'ENSEIGNEMENT DECOUVERTE</t>
  </si>
  <si>
    <t>INTRODUCTION AU RAFFINAGE ET A LA PETROCHIMIE</t>
  </si>
  <si>
    <t>NOTIONS DES PHENOMENES DE TRANSFERT</t>
  </si>
  <si>
    <t>UET2.2</t>
  </si>
  <si>
    <t>UNITE D'ENSEIGNEMENT TRANSVERSALE</t>
  </si>
  <si>
    <t>TECHNIQUE D'EXPRESSION</t>
  </si>
  <si>
    <t>CALCULE DE MOYENNE GENEIE DES PROCEDES + PETROCHIMIE</t>
  </si>
  <si>
    <t>Note</t>
  </si>
  <si>
    <t>Coef</t>
  </si>
  <si>
    <t>Unité</t>
  </si>
  <si>
    <t>Crédit</t>
  </si>
  <si>
    <t>Moy</t>
  </si>
  <si>
    <t>Crédi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</si>
</sst>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6" xfId="0" applyFont="1" applyFill="1" applyBorder="1" applyAlignment="1" applyProtection="1">
      <alignment horizontal="left" vertical="center" wrapText="1"/>
      <protection locked="0" hidden="1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164" fontId="3" fillId="0" borderId="6" xfId="0" applyNumberFormat="1" applyFont="1" applyFill="1" applyBorder="1" applyAlignment="1" applyProtection="1">
      <alignment horizontal="center" vertical="center" shrinkToFit="1"/>
    </xf>
    <xf numFmtId="165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5" xfId="0" applyFont="1" applyFill="1" applyBorder="1" applyAlignment="1" applyProtection="1">
      <alignment horizontal="left" vertical="center" wrapText="1"/>
      <protection locked="0" hidden="1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shrinkToFit="1"/>
    </xf>
    <xf numFmtId="164" fontId="3" fillId="0" borderId="15" xfId="0" applyNumberFormat="1" applyFont="1" applyFill="1" applyBorder="1" applyAlignment="1" applyProtection="1">
      <alignment horizontal="center" vertical="center" shrinkToFit="1"/>
    </xf>
    <xf numFmtId="165" fontId="3" fillId="0" borderId="14" xfId="0" applyNumberFormat="1" applyFont="1" applyFill="1" applyBorder="1" applyAlignment="1" applyProtection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 wrapText="1"/>
      <protection locked="0" hidden="1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 shrinkToFit="1"/>
    </xf>
    <xf numFmtId="164" fontId="3" fillId="0" borderId="22" xfId="0" applyNumberFormat="1" applyFont="1" applyFill="1" applyBorder="1" applyAlignment="1" applyProtection="1">
      <alignment horizontal="center" vertical="center" shrinkToFit="1"/>
    </xf>
    <xf numFmtId="165" fontId="3" fillId="0" borderId="21" xfId="0" applyNumberFormat="1" applyFont="1" applyFill="1" applyBorder="1" applyAlignment="1" applyProtection="1">
      <alignment horizontal="center" vertical="center" shrinkToFit="1"/>
    </xf>
    <xf numFmtId="0" fontId="3" fillId="0" borderId="22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left" vertical="center" wrapText="1"/>
      <protection locked="0" hidden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shrinkToFit="1"/>
    </xf>
    <xf numFmtId="164" fontId="3" fillId="0" borderId="7" xfId="0" applyNumberFormat="1" applyFont="1" applyFill="1" applyBorder="1" applyAlignment="1" applyProtection="1">
      <alignment horizontal="center" vertical="center" shrinkToFit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164" fontId="3" fillId="0" borderId="1" xfId="0" applyNumberFormat="1" applyFont="1" applyFill="1" applyBorder="1" applyAlignment="1" applyProtection="1">
      <alignment horizontal="center" vertical="center" shrinkToFit="1"/>
    </xf>
    <xf numFmtId="0" fontId="3" fillId="0" borderId="15" xfId="0" applyFont="1" applyFill="1" applyBorder="1"/>
    <xf numFmtId="0" fontId="3" fillId="0" borderId="6" xfId="0" applyFont="1" applyFill="1" applyBorder="1" applyAlignment="1" applyProtection="1">
      <alignment horizontal="left" vertical="center"/>
      <protection locked="0" hidden="1"/>
    </xf>
    <xf numFmtId="164" fontId="4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 applyProtection="1">
      <alignment horizontal="left" vertical="center"/>
      <protection locked="0" hidden="1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wrapTex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 applyProtection="1">
      <alignment horizontal="left" vertical="center" wrapText="1"/>
      <protection locked="0" hidden="1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 shrinkToFit="1"/>
    </xf>
    <xf numFmtId="164" fontId="3" fillId="0" borderId="31" xfId="0" applyNumberFormat="1" applyFont="1" applyFill="1" applyBorder="1" applyAlignment="1" applyProtection="1">
      <alignment horizontal="center" vertical="center" shrinkToFit="1"/>
    </xf>
    <xf numFmtId="165" fontId="3" fillId="0" borderId="32" xfId="0" applyNumberFormat="1" applyFont="1" applyFill="1" applyBorder="1" applyAlignment="1" applyProtection="1">
      <alignment horizontal="center" vertical="center" shrinkToFit="1"/>
    </xf>
    <xf numFmtId="164" fontId="3" fillId="0" borderId="16" xfId="0" applyNumberFormat="1" applyFont="1" applyFill="1" applyBorder="1" applyAlignment="1" applyProtection="1">
      <alignment horizontal="center" vertical="center"/>
      <protection locked="0" hidden="1"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64" fontId="3" fillId="0" borderId="27" xfId="0" applyNumberFormat="1" applyFont="1" applyFill="1" applyBorder="1" applyAlignment="1" applyProtection="1">
      <alignment horizontal="center" vertical="center"/>
      <protection locked="0" hidden="1"/>
    </xf>
    <xf numFmtId="0" fontId="0" fillId="0" borderId="16" xfId="0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 applyProtection="1">
      <alignment horizontal="center" vertical="center"/>
      <protection locked="0" hidden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0" xfId="0" applyNumberFormat="1" applyFont="1" applyFill="1" applyBorder="1" applyAlignment="1" applyProtection="1">
      <alignment horizontal="center" vertical="center" shrinkToFit="1"/>
    </xf>
    <xf numFmtId="164" fontId="3" fillId="0" borderId="30" xfId="0" applyNumberFormat="1" applyFont="1" applyFill="1" applyBorder="1" applyAlignment="1" applyProtection="1">
      <alignment horizontal="center" vertical="center" shrinkToFit="1"/>
    </xf>
    <xf numFmtId="165" fontId="3" fillId="0" borderId="34" xfId="0" applyNumberFormat="1" applyFont="1" applyFill="1" applyBorder="1" applyAlignment="1" applyProtection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B19"/>
  <sheetViews>
    <sheetView tabSelected="1" workbookViewId="0">
      <selection activeCell="H11" sqref="H11"/>
    </sheetView>
  </sheetViews>
  <sheetFormatPr baseColWidth="10" defaultRowHeight="15" x14ac:dyDescent="0.25"/>
  <cols>
    <col min="1" max="1" width="5.7109375" customWidth="1"/>
    <col min="2" max="2" width="10.140625" customWidth="1"/>
    <col min="3" max="3" width="18.7109375" customWidth="1"/>
    <col min="4" max="4" width="7" customWidth="1"/>
    <col min="5" max="5" width="6.140625" customWidth="1"/>
    <col min="6" max="6" width="37" customWidth="1"/>
    <col min="7" max="7" width="8.5703125" customWidth="1"/>
    <col min="8" max="8" width="7" customWidth="1"/>
    <col min="9" max="9" width="8.85546875" customWidth="1"/>
    <col min="10" max="10" width="6.85546875" customWidth="1"/>
    <col min="11" max="11" width="7.5703125" customWidth="1"/>
    <col min="12" max="12" width="7.140625" customWidth="1"/>
    <col min="13" max="13" width="6.140625" customWidth="1"/>
    <col min="14" max="14" width="6.5703125" customWidth="1"/>
    <col min="15" max="15" width="7" customWidth="1"/>
  </cols>
  <sheetData>
    <row r="2" spans="1:16" x14ac:dyDescent="0.25">
      <c r="A2" s="51" t="s">
        <v>24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ht="15.75" thickBot="1" x14ac:dyDescent="0.3">
      <c r="G6" s="99" t="s">
        <v>28</v>
      </c>
      <c r="H6" s="99" t="s">
        <v>26</v>
      </c>
      <c r="I6" s="99" t="s">
        <v>25</v>
      </c>
      <c r="J6" s="99" t="s">
        <v>28</v>
      </c>
      <c r="K6" s="99" t="s">
        <v>27</v>
      </c>
      <c r="L6" s="99" t="s">
        <v>28</v>
      </c>
      <c r="M6" s="99"/>
      <c r="N6" s="99" t="s">
        <v>29</v>
      </c>
      <c r="O6" s="99" t="s">
        <v>30</v>
      </c>
    </row>
    <row r="7" spans="1:16" s="7" customFormat="1" ht="11.25" customHeight="1" x14ac:dyDescent="0.2">
      <c r="A7" s="77" t="s">
        <v>0</v>
      </c>
      <c r="B7" s="80" t="s">
        <v>1</v>
      </c>
      <c r="C7" s="61" t="s">
        <v>2</v>
      </c>
      <c r="D7" s="74">
        <f>SUM(G7:G8)</f>
        <v>8</v>
      </c>
      <c r="E7" s="75">
        <f>SUM(H7:H8)</f>
        <v>4</v>
      </c>
      <c r="F7" s="1" t="s">
        <v>3</v>
      </c>
      <c r="G7" s="92">
        <v>4</v>
      </c>
      <c r="H7" s="93">
        <v>2</v>
      </c>
      <c r="I7" s="94">
        <f>D27</f>
        <v>0</v>
      </c>
      <c r="J7" s="95">
        <f t="shared" ref="J7:J19" si="0">IF(I7&gt;=10,G7,0)</f>
        <v>0</v>
      </c>
      <c r="K7" s="67">
        <f>(I7*2+I8*2)/4</f>
        <v>0</v>
      </c>
      <c r="L7" s="96">
        <f>IF(K7&gt;=10,D7,SUM(J7:J8))</f>
        <v>0</v>
      </c>
      <c r="M7" s="97"/>
      <c r="N7" s="98">
        <f>(K7*4+K9*4+K11+K12*5+K17*2+K19)/17</f>
        <v>0</v>
      </c>
      <c r="O7" s="72">
        <f>IF(N7&gt;=10,30,SUM(L7:L19))</f>
        <v>0</v>
      </c>
      <c r="P7" s="48"/>
    </row>
    <row r="8" spans="1:16" s="7" customFormat="1" ht="12" thickBot="1" x14ac:dyDescent="0.25">
      <c r="A8" s="78"/>
      <c r="B8" s="81"/>
      <c r="C8" s="62"/>
      <c r="D8" s="64"/>
      <c r="E8" s="66"/>
      <c r="F8" s="8" t="s">
        <v>4</v>
      </c>
      <c r="G8" s="9">
        <v>4</v>
      </c>
      <c r="H8" s="10">
        <v>2</v>
      </c>
      <c r="I8" s="11">
        <f>E27</f>
        <v>0</v>
      </c>
      <c r="J8" s="12">
        <f t="shared" si="0"/>
        <v>0</v>
      </c>
      <c r="K8" s="68"/>
      <c r="L8" s="58"/>
      <c r="M8" s="6"/>
      <c r="N8" s="70"/>
      <c r="O8" s="72"/>
      <c r="P8" s="49"/>
    </row>
    <row r="9" spans="1:16" s="7" customFormat="1" ht="11.25" x14ac:dyDescent="0.2">
      <c r="A9" s="78"/>
      <c r="B9" s="59" t="s">
        <v>5</v>
      </c>
      <c r="C9" s="61" t="s">
        <v>2</v>
      </c>
      <c r="D9" s="74">
        <f>SUM(G9:G10)</f>
        <v>8</v>
      </c>
      <c r="E9" s="75">
        <f>SUM(H9:H10)</f>
        <v>4</v>
      </c>
      <c r="F9" s="1" t="s">
        <v>6</v>
      </c>
      <c r="G9" s="2">
        <v>4</v>
      </c>
      <c r="H9" s="3">
        <v>2</v>
      </c>
      <c r="I9" s="4">
        <f>F27</f>
        <v>0</v>
      </c>
      <c r="J9" s="5">
        <f t="shared" si="0"/>
        <v>0</v>
      </c>
      <c r="K9" s="76">
        <f>(I9*2+I10*2)/4</f>
        <v>0</v>
      </c>
      <c r="L9" s="69">
        <f>IF(K9&gt;=10,D9,SUM(J9:J10))</f>
        <v>0</v>
      </c>
      <c r="M9" s="6"/>
      <c r="N9" s="70"/>
      <c r="O9" s="72"/>
      <c r="P9" s="49"/>
    </row>
    <row r="10" spans="1:16" s="7" customFormat="1" ht="12" thickBot="1" x14ac:dyDescent="0.25">
      <c r="A10" s="78"/>
      <c r="B10" s="60"/>
      <c r="C10" s="62"/>
      <c r="D10" s="64"/>
      <c r="E10" s="66"/>
      <c r="F10" s="8" t="s">
        <v>7</v>
      </c>
      <c r="G10" s="9">
        <v>4</v>
      </c>
      <c r="H10" s="10">
        <v>2</v>
      </c>
      <c r="I10" s="11">
        <f>G27</f>
        <v>0</v>
      </c>
      <c r="J10" s="12">
        <f t="shared" si="0"/>
        <v>0</v>
      </c>
      <c r="K10" s="68"/>
      <c r="L10" s="58"/>
      <c r="M10" s="6"/>
      <c r="N10" s="70"/>
      <c r="O10" s="72"/>
      <c r="P10" s="49"/>
    </row>
    <row r="11" spans="1:16" s="7" customFormat="1" ht="23.25" thickBot="1" x14ac:dyDescent="0.25">
      <c r="A11" s="78"/>
      <c r="B11" s="13" t="s">
        <v>8</v>
      </c>
      <c r="C11" s="14" t="s">
        <v>2</v>
      </c>
      <c r="D11" s="15">
        <v>2</v>
      </c>
      <c r="E11" s="16">
        <v>1</v>
      </c>
      <c r="F11" s="17" t="s">
        <v>9</v>
      </c>
      <c r="G11" s="18">
        <v>2</v>
      </c>
      <c r="H11" s="19">
        <v>1</v>
      </c>
      <c r="I11" s="20">
        <f>H27</f>
        <v>0</v>
      </c>
      <c r="J11" s="21">
        <f t="shared" si="0"/>
        <v>0</v>
      </c>
      <c r="K11" s="47">
        <f>I11</f>
        <v>0</v>
      </c>
      <c r="L11" s="22">
        <f>IF(K11&gt;=10,2,0)</f>
        <v>0</v>
      </c>
      <c r="M11" s="6"/>
      <c r="N11" s="70"/>
      <c r="O11" s="72"/>
      <c r="P11" s="49"/>
    </row>
    <row r="12" spans="1:16" s="7" customFormat="1" ht="12" thickBot="1" x14ac:dyDescent="0.25">
      <c r="A12" s="78"/>
      <c r="B12" s="82" t="s">
        <v>10</v>
      </c>
      <c r="C12" s="83" t="s">
        <v>11</v>
      </c>
      <c r="D12" s="84">
        <v>9</v>
      </c>
      <c r="E12" s="88">
        <v>5</v>
      </c>
      <c r="F12" s="1" t="s">
        <v>12</v>
      </c>
      <c r="G12" s="2">
        <v>2</v>
      </c>
      <c r="H12" s="3">
        <v>1</v>
      </c>
      <c r="I12" s="4">
        <f>I27</f>
        <v>0</v>
      </c>
      <c r="J12" s="5">
        <f t="shared" si="0"/>
        <v>0</v>
      </c>
      <c r="K12" s="52">
        <f>(I12+I13+I14+I15+I16)/5</f>
        <v>0</v>
      </c>
      <c r="L12" s="55">
        <f>IF(K12&gt;=10,D12,SUM(J12:J16))</f>
        <v>0</v>
      </c>
      <c r="M12" s="6"/>
      <c r="N12" s="70"/>
      <c r="O12" s="72"/>
      <c r="P12" s="49"/>
    </row>
    <row r="13" spans="1:16" s="7" customFormat="1" ht="12" thickBot="1" x14ac:dyDescent="0.25">
      <c r="A13" s="78"/>
      <c r="B13" s="82"/>
      <c r="C13" s="83"/>
      <c r="D13" s="85"/>
      <c r="E13" s="89"/>
      <c r="F13" s="23" t="s">
        <v>13</v>
      </c>
      <c r="G13" s="24">
        <v>2</v>
      </c>
      <c r="H13" s="25">
        <v>1</v>
      </c>
      <c r="I13" s="26">
        <f>J27</f>
        <v>0</v>
      </c>
      <c r="J13" s="5">
        <f t="shared" si="0"/>
        <v>0</v>
      </c>
      <c r="K13" s="53"/>
      <c r="L13" s="56"/>
      <c r="M13" s="6"/>
      <c r="N13" s="70"/>
      <c r="O13" s="72"/>
      <c r="P13" s="49"/>
    </row>
    <row r="14" spans="1:16" s="7" customFormat="1" ht="12" thickBot="1" x14ac:dyDescent="0.25">
      <c r="A14" s="78"/>
      <c r="B14" s="82"/>
      <c r="C14" s="83"/>
      <c r="D14" s="86"/>
      <c r="E14" s="90"/>
      <c r="F14" s="27" t="s">
        <v>14</v>
      </c>
      <c r="G14" s="28">
        <v>2</v>
      </c>
      <c r="H14" s="29">
        <v>1</v>
      </c>
      <c r="I14" s="30">
        <f>K27</f>
        <v>0</v>
      </c>
      <c r="J14" s="5">
        <f t="shared" si="0"/>
        <v>0</v>
      </c>
      <c r="K14" s="53"/>
      <c r="L14" s="57"/>
      <c r="M14" s="6"/>
      <c r="N14" s="70"/>
      <c r="O14" s="72"/>
      <c r="P14" s="49"/>
    </row>
    <row r="15" spans="1:16" s="7" customFormat="1" ht="11.25" x14ac:dyDescent="0.2">
      <c r="A15" s="78"/>
      <c r="B15" s="82"/>
      <c r="C15" s="83"/>
      <c r="D15" s="86"/>
      <c r="E15" s="90"/>
      <c r="F15" s="27" t="s">
        <v>15</v>
      </c>
      <c r="G15" s="28">
        <v>1</v>
      </c>
      <c r="H15" s="29">
        <v>1</v>
      </c>
      <c r="I15" s="30">
        <f>L27</f>
        <v>0</v>
      </c>
      <c r="J15" s="5">
        <f t="shared" si="0"/>
        <v>0</v>
      </c>
      <c r="K15" s="53"/>
      <c r="L15" s="57"/>
      <c r="M15" s="6"/>
      <c r="N15" s="70"/>
      <c r="O15" s="72"/>
      <c r="P15" s="49"/>
    </row>
    <row r="16" spans="1:16" s="7" customFormat="1" ht="12" thickBot="1" x14ac:dyDescent="0.25">
      <c r="A16" s="78"/>
      <c r="B16" s="82"/>
      <c r="C16" s="83"/>
      <c r="D16" s="87"/>
      <c r="E16" s="91"/>
      <c r="F16" s="31" t="s">
        <v>16</v>
      </c>
      <c r="G16" s="9">
        <v>2</v>
      </c>
      <c r="H16" s="10">
        <v>1</v>
      </c>
      <c r="I16" s="11">
        <f>N27</f>
        <v>0</v>
      </c>
      <c r="J16" s="12">
        <f t="shared" si="0"/>
        <v>0</v>
      </c>
      <c r="K16" s="54"/>
      <c r="L16" s="58"/>
      <c r="M16" s="6"/>
      <c r="N16" s="70"/>
      <c r="O16" s="72"/>
      <c r="P16" s="49"/>
    </row>
    <row r="17" spans="1:392" s="33" customFormat="1" ht="11.25" x14ac:dyDescent="0.2">
      <c r="A17" s="78"/>
      <c r="B17" s="59" t="s">
        <v>17</v>
      </c>
      <c r="C17" s="61" t="s">
        <v>18</v>
      </c>
      <c r="D17" s="63">
        <f>SUM(G17:G18)</f>
        <v>2</v>
      </c>
      <c r="E17" s="65">
        <f>SUM(H17:H18)</f>
        <v>2</v>
      </c>
      <c r="F17" s="32" t="s">
        <v>19</v>
      </c>
      <c r="G17" s="2">
        <v>1</v>
      </c>
      <c r="H17" s="3">
        <v>1</v>
      </c>
      <c r="I17" s="4">
        <f>O27</f>
        <v>0</v>
      </c>
      <c r="J17" s="5">
        <f t="shared" si="0"/>
        <v>0</v>
      </c>
      <c r="K17" s="67">
        <f>(I17+I18)/2</f>
        <v>0</v>
      </c>
      <c r="L17" s="69">
        <f>IF(K17&gt;=10,D17,SUM(J17:J18))</f>
        <v>0</v>
      </c>
      <c r="M17" s="6"/>
      <c r="N17" s="70"/>
      <c r="O17" s="72"/>
      <c r="P17" s="49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</row>
    <row r="18" spans="1:392" s="7" customFormat="1" ht="12" thickBot="1" x14ac:dyDescent="0.25">
      <c r="A18" s="78"/>
      <c r="B18" s="60"/>
      <c r="C18" s="62"/>
      <c r="D18" s="64"/>
      <c r="E18" s="66"/>
      <c r="F18" s="34" t="s">
        <v>20</v>
      </c>
      <c r="G18" s="9">
        <v>1</v>
      </c>
      <c r="H18" s="10">
        <v>1</v>
      </c>
      <c r="I18" s="11">
        <f>P27</f>
        <v>0</v>
      </c>
      <c r="J18" s="12">
        <f t="shared" si="0"/>
        <v>0</v>
      </c>
      <c r="K18" s="68"/>
      <c r="L18" s="58"/>
      <c r="M18" s="6"/>
      <c r="N18" s="70"/>
      <c r="O18" s="72"/>
      <c r="P18" s="49"/>
    </row>
    <row r="19" spans="1:392" s="7" customFormat="1" ht="23.25" thickBot="1" x14ac:dyDescent="0.25">
      <c r="A19" s="79"/>
      <c r="B19" s="35" t="s">
        <v>21</v>
      </c>
      <c r="C19" s="36" t="s">
        <v>22</v>
      </c>
      <c r="D19" s="37">
        <f>G19</f>
        <v>1</v>
      </c>
      <c r="E19" s="38">
        <f>H19</f>
        <v>1</v>
      </c>
      <c r="F19" s="39" t="s">
        <v>23</v>
      </c>
      <c r="G19" s="40">
        <v>1</v>
      </c>
      <c r="H19" s="41">
        <v>1</v>
      </c>
      <c r="I19" s="42">
        <f>Q27</f>
        <v>0</v>
      </c>
      <c r="J19" s="43">
        <f t="shared" si="0"/>
        <v>0</v>
      </c>
      <c r="K19" s="44">
        <f>I19</f>
        <v>0</v>
      </c>
      <c r="L19" s="45">
        <f>IF(K19&gt;=10,D19,SUM(J19:J19))</f>
        <v>0</v>
      </c>
      <c r="M19" s="46"/>
      <c r="N19" s="71"/>
      <c r="O19" s="73"/>
      <c r="P19" s="50"/>
    </row>
  </sheetData>
  <mergeCells count="29">
    <mergeCell ref="E9:E10"/>
    <mergeCell ref="K9:K10"/>
    <mergeCell ref="L9:L10"/>
    <mergeCell ref="A7:A19"/>
    <mergeCell ref="B7:B8"/>
    <mergeCell ref="C7:C8"/>
    <mergeCell ref="D7:D8"/>
    <mergeCell ref="E7:E8"/>
    <mergeCell ref="K7:K8"/>
    <mergeCell ref="B12:B16"/>
    <mergeCell ref="C12:C16"/>
    <mergeCell ref="D12:D16"/>
    <mergeCell ref="E12:E16"/>
    <mergeCell ref="P7:P19"/>
    <mergeCell ref="A2:P5"/>
    <mergeCell ref="K12:K16"/>
    <mergeCell ref="L12:L16"/>
    <mergeCell ref="B17:B18"/>
    <mergeCell ref="C17:C18"/>
    <mergeCell ref="D17:D18"/>
    <mergeCell ref="E17:E18"/>
    <mergeCell ref="K17:K18"/>
    <mergeCell ref="L17:L18"/>
    <mergeCell ref="L7:L8"/>
    <mergeCell ref="N7:N19"/>
    <mergeCell ref="O7:O19"/>
    <mergeCell ref="B9:B10"/>
    <mergeCell ref="C9:C10"/>
    <mergeCell ref="D9:D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2020-11-21T11:32:37Z</dcterms:created>
  <dcterms:modified xsi:type="dcterms:W3CDTF">2020-11-23T19:39:50Z</dcterms:modified>
</cp:coreProperties>
</file>