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DOC\AFFICHAGE S1+S3\"/>
    </mc:Choice>
  </mc:AlternateContent>
  <workbookProtection workbookAlgorithmName="SHA-512" workbookHashValue="Zkfcz7CAt8XaiXSN19subNIfxjx42w3WrzX73nAN4b5rV74hokWj5uoNCOOxTIJrv+8+YDrG6+2JRtAseHoOQg==" workbookSaltValue="o8XDvvtrNFiuZ7fZ1Yv6vw==" workbookSpinCount="100000" lockStructure="1"/>
  <bookViews>
    <workbookView xWindow="0" yWindow="0" windowWidth="20490" windowHeight="7755" firstSheet="1" activeTab="1"/>
  </bookViews>
  <sheets>
    <sheet name="Feuil1" sheetId="1" state="hidden" r:id="rId1"/>
    <sheet name="Feuil2" sheetId="2" r:id="rId2"/>
  </sheets>
  <definedNames>
    <definedName name="_xlnm._FilterDatabase" localSheetId="0" hidden="1">Feuil1!#REF!</definedName>
  </definedNames>
  <calcPr calcId="152511"/>
</workbook>
</file>

<file path=xl/calcChain.xml><?xml version="1.0" encoding="utf-8"?>
<calcChain xmlns="http://schemas.openxmlformats.org/spreadsheetml/2006/main">
  <c r="F10" i="2" l="1"/>
  <c r="C33" i="2" l="1"/>
  <c r="C30" i="2"/>
  <c r="C16" i="2"/>
  <c r="G35" i="2" l="1"/>
  <c r="G33" i="2"/>
  <c r="C39" i="2"/>
  <c r="C38" i="2"/>
  <c r="C37" i="2"/>
  <c r="C36" i="2"/>
  <c r="F25" i="2"/>
  <c r="C29" i="2"/>
  <c r="C28" i="2"/>
  <c r="E25" i="2"/>
  <c r="C27" i="2"/>
  <c r="C26" i="2"/>
  <c r="C25" i="2"/>
  <c r="E19" i="2"/>
  <c r="C22" i="2"/>
  <c r="C21" i="2"/>
  <c r="C20" i="2"/>
  <c r="C19" i="2"/>
  <c r="E14" i="2"/>
  <c r="C17" i="2"/>
  <c r="C15" i="2"/>
  <c r="C14" i="2"/>
  <c r="E10" i="2"/>
  <c r="C12" i="2"/>
  <c r="C11" i="2"/>
  <c r="C10" i="2"/>
  <c r="D7" i="2"/>
  <c r="D6" i="2"/>
  <c r="D5" i="2"/>
</calcChain>
</file>

<file path=xl/sharedStrings.xml><?xml version="1.0" encoding="utf-8"?>
<sst xmlns="http://schemas.openxmlformats.org/spreadsheetml/2006/main" count="2292" uniqueCount="1081">
  <si>
    <t>MATRICULE</t>
  </si>
  <si>
    <t>NOM</t>
  </si>
  <si>
    <t>PRENOM</t>
  </si>
  <si>
    <t>GROUPE</t>
  </si>
  <si>
    <t>ANGLAIS</t>
  </si>
  <si>
    <t>TD MATHS</t>
  </si>
  <si>
    <t>EXAMEN MATHS</t>
  </si>
  <si>
    <t>TD PHYSIQUE</t>
  </si>
  <si>
    <t>EXAMEN PHYSIQUE</t>
  </si>
  <si>
    <t xml:space="preserve">TD CHIMIE </t>
  </si>
  <si>
    <t>EXAMEN CHIMIE</t>
  </si>
  <si>
    <t>TP PHYSIQUE</t>
  </si>
  <si>
    <t>TP CHIMIE</t>
  </si>
  <si>
    <t>TP INFORMATIQUE</t>
  </si>
  <si>
    <t>EXAMEN INFORMATIQUE</t>
  </si>
  <si>
    <t>METHODOLOGIE DE LA REDACTION</t>
  </si>
  <si>
    <t>LE METIERS EN SCIENCES ET TECHNOLOGIES</t>
  </si>
  <si>
    <t>FRANCAIS</t>
  </si>
  <si>
    <t>MATHS</t>
  </si>
  <si>
    <t>PHYSIQUE</t>
  </si>
  <si>
    <t>CHIMIE</t>
  </si>
  <si>
    <t>MOYENNE UNITE</t>
  </si>
  <si>
    <t>INFORMATIQUE</t>
  </si>
  <si>
    <t>NOTE ASSUIDITE CHIMIE</t>
  </si>
  <si>
    <t>RATTRAPAGE MATHS</t>
  </si>
  <si>
    <t>RATTRAPAGE PHYSIQUE</t>
  </si>
  <si>
    <t>RATTRAPAGE CHIMIE</t>
  </si>
  <si>
    <t>RATTRAPAGE INFORMATIQUE</t>
  </si>
  <si>
    <t>RATTRAPAGE MST</t>
  </si>
  <si>
    <t>RATTRAPAGE Français</t>
  </si>
  <si>
    <t>RATTRAPAGE ANGLAIS</t>
  </si>
  <si>
    <t>RATTRAPAGE METHODOLOGIE</t>
  </si>
  <si>
    <t>Coef: 03/Crédits : 06</t>
  </si>
  <si>
    <t>MATHS 01</t>
  </si>
  <si>
    <t>PHYSIQUE 01</t>
  </si>
  <si>
    <t>CHIMIE 01</t>
  </si>
  <si>
    <t>UEF 01</t>
  </si>
  <si>
    <t>CDT MATHS</t>
  </si>
  <si>
    <t>CDT PHYS</t>
  </si>
  <si>
    <t>CDT CHIMIE</t>
  </si>
  <si>
    <t>CDT     UEF 01</t>
  </si>
  <si>
    <t xml:space="preserve"> Coef : 01</t>
  </si>
  <si>
    <t>Coef: 02/Crédits : 04</t>
  </si>
  <si>
    <t>INFOR 01</t>
  </si>
  <si>
    <t>UEM 01</t>
  </si>
  <si>
    <t xml:space="preserve">CDT           TP PHYS </t>
  </si>
  <si>
    <t>CDT         TP        CHIMIE</t>
  </si>
  <si>
    <t>CDT INFOR</t>
  </si>
  <si>
    <t>CDT MDR</t>
  </si>
  <si>
    <t>CDT UEM1</t>
  </si>
  <si>
    <t>CDT MST</t>
  </si>
  <si>
    <t xml:space="preserve"> Coef : 02</t>
  </si>
  <si>
    <t>CDT FR</t>
  </si>
  <si>
    <t>CDT ANGLAIS</t>
  </si>
  <si>
    <t>MG S1</t>
  </si>
  <si>
    <t>CDT S1</t>
  </si>
  <si>
    <t>Crédits: 02</t>
  </si>
  <si>
    <t>Crédits: 01 71</t>
  </si>
  <si>
    <t>Crédits: 02  2</t>
  </si>
  <si>
    <t>N°</t>
  </si>
  <si>
    <t>TD</t>
  </si>
  <si>
    <t>EXAM</t>
  </si>
  <si>
    <t>RATT</t>
  </si>
  <si>
    <t>ASSIDUITE</t>
  </si>
  <si>
    <t>TP PHYSIQUE 1</t>
  </si>
  <si>
    <t>TP CHIMIE 1</t>
  </si>
  <si>
    <t>TP</t>
  </si>
  <si>
    <t>METHO. REDAC</t>
  </si>
  <si>
    <t>MST</t>
  </si>
  <si>
    <t xml:space="preserve">Français </t>
  </si>
  <si>
    <t>SAMI</t>
  </si>
  <si>
    <t>CHAIMA</t>
  </si>
  <si>
    <t>ILYES</t>
  </si>
  <si>
    <t>HAMZA</t>
  </si>
  <si>
    <t>ZAKARIA</t>
  </si>
  <si>
    <t>SARA</t>
  </si>
  <si>
    <t>MOHAMED ISLEM</t>
  </si>
  <si>
    <t>AMARA</t>
  </si>
  <si>
    <t>OUSSAMA</t>
  </si>
  <si>
    <t>IMENE</t>
  </si>
  <si>
    <t>YOUSFI</t>
  </si>
  <si>
    <t>ABIR</t>
  </si>
  <si>
    <t>MAOUCHE</t>
  </si>
  <si>
    <t>RAYANE</t>
  </si>
  <si>
    <t>CHOUAIB</t>
  </si>
  <si>
    <t>AMIRA</t>
  </si>
  <si>
    <t>HANA</t>
  </si>
  <si>
    <t>SAFA</t>
  </si>
  <si>
    <t>MANEL</t>
  </si>
  <si>
    <t>MOHAMED NADIR</t>
  </si>
  <si>
    <t>DIA EDDINE</t>
  </si>
  <si>
    <t>SALIM</t>
  </si>
  <si>
    <t>KHAOULA</t>
  </si>
  <si>
    <t>HICHEM</t>
  </si>
  <si>
    <t>RAHMA</t>
  </si>
  <si>
    <t>NARIMANE</t>
  </si>
  <si>
    <t>BADIS</t>
  </si>
  <si>
    <t>AMAR</t>
  </si>
  <si>
    <t>CHERFI</t>
  </si>
  <si>
    <t>MOHAMED TAHAR</t>
  </si>
  <si>
    <t>ALLAGUI</t>
  </si>
  <si>
    <t>CHEMAM</t>
  </si>
  <si>
    <t>MOHAMED AMINE</t>
  </si>
  <si>
    <t>OUARDA</t>
  </si>
  <si>
    <t>BOUCHRA</t>
  </si>
  <si>
    <t>MOHAMED</t>
  </si>
  <si>
    <t>RAYEN</t>
  </si>
  <si>
    <t>KANOUN</t>
  </si>
  <si>
    <t>ISLEM</t>
  </si>
  <si>
    <t>RIMA</t>
  </si>
  <si>
    <t>GAOUAOUI</t>
  </si>
  <si>
    <t>AHMED RAMI</t>
  </si>
  <si>
    <t>ZIANI</t>
  </si>
  <si>
    <t>LAMRI</t>
  </si>
  <si>
    <t>BOURAS</t>
  </si>
  <si>
    <t>WALID</t>
  </si>
  <si>
    <t>CHIHEB</t>
  </si>
  <si>
    <t xml:space="preserve">ABDELLATIF </t>
  </si>
  <si>
    <t>ASKRI</t>
  </si>
  <si>
    <t>HAMAIDIA</t>
  </si>
  <si>
    <t>LILIA</t>
  </si>
  <si>
    <t>HATEM</t>
  </si>
  <si>
    <t>ABDERAOUF</t>
  </si>
  <si>
    <t>MOHAMED ELHADI</t>
  </si>
  <si>
    <t>BOUGUERRA</t>
  </si>
  <si>
    <t>MERZOUG</t>
  </si>
  <si>
    <t>BOUMAHRAZ</t>
  </si>
  <si>
    <t>RIHEM</t>
  </si>
  <si>
    <t>TOUMI</t>
  </si>
  <si>
    <t>CHAOUI</t>
  </si>
  <si>
    <t>TAREK</t>
  </si>
  <si>
    <t>MEBARKI</t>
  </si>
  <si>
    <t>SALHI</t>
  </si>
  <si>
    <t>ASLI</t>
  </si>
  <si>
    <t>BAKHOUCHE</t>
  </si>
  <si>
    <t>HOUSSEM</t>
  </si>
  <si>
    <t>HARBI</t>
  </si>
  <si>
    <t>MOHAMED AIMENE</t>
  </si>
  <si>
    <t>BENAIDA</t>
  </si>
  <si>
    <t>SEYF EDDINE</t>
  </si>
  <si>
    <t>MOHCEN</t>
  </si>
  <si>
    <t>MENDJEL</t>
  </si>
  <si>
    <t>CHEMSEDDINE</t>
  </si>
  <si>
    <t>TAZIR</t>
  </si>
  <si>
    <t>AISSA</t>
  </si>
  <si>
    <t xml:space="preserve">LATRECHE </t>
  </si>
  <si>
    <t>MALLEM</t>
  </si>
  <si>
    <t>SAIFEDDINE</t>
  </si>
  <si>
    <t>BOUTARFA</t>
  </si>
  <si>
    <t>BOURAOUI</t>
  </si>
  <si>
    <t>GHELIS</t>
  </si>
  <si>
    <t>MATHS 01        571</t>
  </si>
  <si>
    <t>PHYSIQUE 01  532</t>
  </si>
  <si>
    <t>CHIMIE 01   595</t>
  </si>
  <si>
    <t>INFORMATIQUE 01  272</t>
  </si>
  <si>
    <r>
      <t>Crédits: 01</t>
    </r>
    <r>
      <rPr>
        <b/>
        <sz val="11"/>
        <color theme="1"/>
        <rFont val="Calibri"/>
        <family val="2"/>
        <scheme val="minor"/>
      </rPr>
      <t xml:space="preserve">     41</t>
    </r>
  </si>
  <si>
    <t>Crédits: 02  62</t>
  </si>
  <si>
    <t>RACHAT</t>
  </si>
  <si>
    <t>17/36050391</t>
  </si>
  <si>
    <t>CREDIT</t>
  </si>
  <si>
    <t>18/36026017</t>
  </si>
  <si>
    <t>18/36049710</t>
  </si>
  <si>
    <t>DONIA</t>
  </si>
  <si>
    <t>16/36028157</t>
  </si>
  <si>
    <t>BENNOUR</t>
  </si>
  <si>
    <t>18/36023935</t>
  </si>
  <si>
    <t>BOUKHAMLA</t>
  </si>
  <si>
    <t>AHMED ABDERRAHMANE</t>
  </si>
  <si>
    <t>18/E/4811</t>
  </si>
  <si>
    <t>ISSELMOU EL MOUSTAPHA</t>
  </si>
  <si>
    <t>MOHAMED ABDELLAHI</t>
  </si>
  <si>
    <t>18/36047520</t>
  </si>
  <si>
    <t>18/36023349</t>
  </si>
  <si>
    <t>17/36031242</t>
  </si>
  <si>
    <t>18/36025997</t>
  </si>
  <si>
    <t>KECHKECH</t>
  </si>
  <si>
    <t>15/36031244</t>
  </si>
  <si>
    <t>LADJEL</t>
  </si>
  <si>
    <t>16/36025609</t>
  </si>
  <si>
    <t>YOULA</t>
  </si>
  <si>
    <t>16/36031227</t>
  </si>
  <si>
    <t>AMRI</t>
  </si>
  <si>
    <t>17/36037004</t>
  </si>
  <si>
    <t>RACHID</t>
  </si>
  <si>
    <t>17/36031177</t>
  </si>
  <si>
    <t>GHERSALLAH</t>
  </si>
  <si>
    <t>10/6023011</t>
  </si>
  <si>
    <t>15/36060532</t>
  </si>
  <si>
    <t>ESSID</t>
  </si>
  <si>
    <t>16/36042589</t>
  </si>
  <si>
    <t>MAATLIA</t>
  </si>
  <si>
    <t>MOHAMED WAZIR ISLEM</t>
  </si>
  <si>
    <t>17/36029901</t>
  </si>
  <si>
    <t>NEGHRA</t>
  </si>
  <si>
    <t>BILLEL COORIGE EXAM 1</t>
  </si>
  <si>
    <t>18/36049817</t>
  </si>
  <si>
    <t>LITIM</t>
  </si>
  <si>
    <t>MOURAD</t>
  </si>
  <si>
    <t>15/36045684</t>
  </si>
  <si>
    <t>HABBACHI</t>
  </si>
  <si>
    <t>MOHAMMED EDDINE</t>
  </si>
  <si>
    <t>16/36039771</t>
  </si>
  <si>
    <t>16/36033380</t>
  </si>
  <si>
    <t>16/36025885</t>
  </si>
  <si>
    <t>16/36027904</t>
  </si>
  <si>
    <t>ZERDAZI</t>
  </si>
  <si>
    <t>17/36037875</t>
  </si>
  <si>
    <t>WALID ABDEL MALEK</t>
  </si>
  <si>
    <t>18/36049563</t>
  </si>
  <si>
    <t xml:space="preserve">BAHROUN </t>
  </si>
  <si>
    <t>17/36023143</t>
  </si>
  <si>
    <t>DJEMAI</t>
  </si>
  <si>
    <t>MOHAMED SADDEK</t>
  </si>
  <si>
    <t>18/36021156</t>
  </si>
  <si>
    <t>YASSER AMAR</t>
  </si>
  <si>
    <t>17/36028498</t>
  </si>
  <si>
    <t>17/36024548</t>
  </si>
  <si>
    <t>DAHDOUH</t>
  </si>
  <si>
    <t>17/36031340</t>
  </si>
  <si>
    <t>AIMENE</t>
  </si>
  <si>
    <t>14/36029749</t>
  </si>
  <si>
    <t>FANGHOUR</t>
  </si>
  <si>
    <t>18/36022385</t>
  </si>
  <si>
    <t>BENBIDA</t>
  </si>
  <si>
    <t>18/36023497</t>
  </si>
  <si>
    <t>BERGHICHE</t>
  </si>
  <si>
    <t>17/36024542</t>
  </si>
  <si>
    <t>16/36027495</t>
  </si>
  <si>
    <t>BENKELAYA</t>
  </si>
  <si>
    <t>18/36047374</t>
  </si>
  <si>
    <t>KATEB</t>
  </si>
  <si>
    <t>KHALIL</t>
  </si>
  <si>
    <t>17/36027708</t>
  </si>
  <si>
    <t>16/36031205</t>
  </si>
  <si>
    <t>GHALMI</t>
  </si>
  <si>
    <t>16/36056375</t>
  </si>
  <si>
    <t>MERZOUGUI</t>
  </si>
  <si>
    <t>18/36025010</t>
  </si>
  <si>
    <t xml:space="preserve">BENTAYEB </t>
  </si>
  <si>
    <t>HAMIDOU</t>
  </si>
  <si>
    <t>16/36037597</t>
  </si>
  <si>
    <t>KERKOUR</t>
  </si>
  <si>
    <t>18/36026451</t>
  </si>
  <si>
    <t>ZOGHLAMI</t>
  </si>
  <si>
    <t>17/36027417</t>
  </si>
  <si>
    <t>BOUDJILE</t>
  </si>
  <si>
    <t>15/36059546</t>
  </si>
  <si>
    <t>TALHI</t>
  </si>
  <si>
    <t>17/36030222</t>
  </si>
  <si>
    <t>DENDEN</t>
  </si>
  <si>
    <t>17/36026058</t>
  </si>
  <si>
    <t xml:space="preserve">ZIDANE </t>
  </si>
  <si>
    <t>ABDEL MADJID ISLEM</t>
  </si>
  <si>
    <t>18/36049609</t>
  </si>
  <si>
    <t>ABDEL KADER</t>
  </si>
  <si>
    <t>16/36025270</t>
  </si>
  <si>
    <t>AMINE SEDDIK</t>
  </si>
  <si>
    <t>18/E/3387</t>
  </si>
  <si>
    <t>JATARI</t>
  </si>
  <si>
    <t>BANI</t>
  </si>
  <si>
    <t>17/36023134</t>
  </si>
  <si>
    <t>BADRI</t>
  </si>
  <si>
    <t>10/6018596</t>
  </si>
  <si>
    <t>DRABLIA</t>
  </si>
  <si>
    <t>92/452021</t>
  </si>
  <si>
    <t>17/36052877</t>
  </si>
  <si>
    <t>17/36050343</t>
  </si>
  <si>
    <t>NEMCHA</t>
  </si>
  <si>
    <t>18/36047511</t>
  </si>
  <si>
    <t>BOUGUI</t>
  </si>
  <si>
    <t>17/36026178</t>
  </si>
  <si>
    <t>18/36025410</t>
  </si>
  <si>
    <t>REZGANI</t>
  </si>
  <si>
    <t>AHMED HAMZA</t>
  </si>
  <si>
    <t>15/36050417</t>
  </si>
  <si>
    <t>ZENATA</t>
  </si>
  <si>
    <t>TAHER</t>
  </si>
  <si>
    <t>18/36048162</t>
  </si>
  <si>
    <t>17/36026145</t>
  </si>
  <si>
    <t>MAAMOUN ALA EDIN</t>
  </si>
  <si>
    <t>15/36036099</t>
  </si>
  <si>
    <t>KERAICHI</t>
  </si>
  <si>
    <t>MOUHAMED LAMIN</t>
  </si>
  <si>
    <t>18/36025420</t>
  </si>
  <si>
    <t>18/36048097</t>
  </si>
  <si>
    <t>BERAHMOUN</t>
  </si>
  <si>
    <t>15/36060607</t>
  </si>
  <si>
    <t>ABDELKHALEK</t>
  </si>
  <si>
    <t>BENDJAZIA</t>
  </si>
  <si>
    <t>16/36065483</t>
  </si>
  <si>
    <t>ATMANI</t>
  </si>
  <si>
    <t>17/36029556</t>
  </si>
  <si>
    <t>18/36021163</t>
  </si>
  <si>
    <t>AMINA MALEK</t>
  </si>
  <si>
    <t>18/36022330</t>
  </si>
  <si>
    <t>SEMICHI</t>
  </si>
  <si>
    <t>17/36044028</t>
  </si>
  <si>
    <t>SAFSAF</t>
  </si>
  <si>
    <t>16/36058407</t>
  </si>
  <si>
    <t>17/36024287</t>
  </si>
  <si>
    <t>17/36037386</t>
  </si>
  <si>
    <t>DJABALI</t>
  </si>
  <si>
    <t>17/36026564</t>
  </si>
  <si>
    <t>HARDI</t>
  </si>
  <si>
    <t>18/E/4960</t>
  </si>
  <si>
    <t>LEHBIB BAHAY</t>
  </si>
  <si>
    <t>OUMAR</t>
  </si>
  <si>
    <t>16/36054806</t>
  </si>
  <si>
    <t>MAALLEG</t>
  </si>
  <si>
    <t>17/36008320</t>
  </si>
  <si>
    <t>CHENIKHER</t>
  </si>
  <si>
    <t>AHCEN</t>
  </si>
  <si>
    <t>17/36050116</t>
  </si>
  <si>
    <t>17/36049937</t>
  </si>
  <si>
    <t>Daoudi</t>
  </si>
  <si>
    <t>Amira</t>
  </si>
  <si>
    <t>18/36050057</t>
  </si>
  <si>
    <t>Menasri</t>
  </si>
  <si>
    <t>Malika</t>
  </si>
  <si>
    <t>17/36034159</t>
  </si>
  <si>
    <t xml:space="preserve">Boudrar </t>
  </si>
  <si>
    <t>Mohamed Amine</t>
  </si>
  <si>
    <t>17/36029822</t>
  </si>
  <si>
    <t>Zaidi</t>
  </si>
  <si>
    <t>Haitem</t>
  </si>
  <si>
    <t>07/6033369</t>
  </si>
  <si>
    <t>Nouri</t>
  </si>
  <si>
    <t>Mohamed El Hadi</t>
  </si>
  <si>
    <t>SEIFEDDINE</t>
  </si>
  <si>
    <t>ABDERRAHMEN</t>
  </si>
  <si>
    <t>HADIL</t>
  </si>
  <si>
    <t>MALAK</t>
  </si>
  <si>
    <t>ANIS</t>
  </si>
  <si>
    <t>ADEM</t>
  </si>
  <si>
    <t>RANIA</t>
  </si>
  <si>
    <t>A2</t>
  </si>
  <si>
    <t>AMANI</t>
  </si>
  <si>
    <t>NESRINE</t>
  </si>
  <si>
    <t>CHABBI</t>
  </si>
  <si>
    <t>DRICI</t>
  </si>
  <si>
    <t>AYA</t>
  </si>
  <si>
    <t>AYMEN</t>
  </si>
  <si>
    <t>A3</t>
  </si>
  <si>
    <t>TAKI EDDINE</t>
  </si>
  <si>
    <t>10.5</t>
  </si>
  <si>
    <t>BELAID</t>
  </si>
  <si>
    <t>ALI</t>
  </si>
  <si>
    <t>INES</t>
  </si>
  <si>
    <t>WAIL</t>
  </si>
  <si>
    <t>A4</t>
  </si>
  <si>
    <t>AIT MOHAND</t>
  </si>
  <si>
    <t>MOHAMED ANIS</t>
  </si>
  <si>
    <t>BENDJAMA</t>
  </si>
  <si>
    <t>YOUCEF</t>
  </si>
  <si>
    <t>IMEN</t>
  </si>
  <si>
    <t>MANSOURI</t>
  </si>
  <si>
    <t>HANANE</t>
  </si>
  <si>
    <t>ATAILIA</t>
  </si>
  <si>
    <t>A5</t>
  </si>
  <si>
    <t>ASMA</t>
  </si>
  <si>
    <t>D11</t>
  </si>
  <si>
    <t>ISHAK</t>
  </si>
  <si>
    <t>YOUSRA</t>
  </si>
  <si>
    <t>ASSIA</t>
  </si>
  <si>
    <t>ALAEDDINE</t>
  </si>
  <si>
    <t>ALA EDDINE</t>
  </si>
  <si>
    <t>A6</t>
  </si>
  <si>
    <t>KHEIREDDINE</t>
  </si>
  <si>
    <t>FAHMI</t>
  </si>
  <si>
    <t>LANANI</t>
  </si>
  <si>
    <t>LAMIS</t>
  </si>
  <si>
    <t>AMINA</t>
  </si>
  <si>
    <t>AOUIDI</t>
  </si>
  <si>
    <t>A7</t>
  </si>
  <si>
    <t>AYACHI</t>
  </si>
  <si>
    <t>BELOUNIS</t>
  </si>
  <si>
    <t>BOUBAKEUR</t>
  </si>
  <si>
    <t>BOUBIR</t>
  </si>
  <si>
    <t>MOHAMED LAKHDAR</t>
  </si>
  <si>
    <t>GHADA</t>
  </si>
  <si>
    <t>KARIMA</t>
  </si>
  <si>
    <t>A8</t>
  </si>
  <si>
    <t>BOUDJIL</t>
  </si>
  <si>
    <t>YASMINE</t>
  </si>
  <si>
    <t>ABBACI</t>
  </si>
  <si>
    <t>A9</t>
  </si>
  <si>
    <t>KHALED</t>
  </si>
  <si>
    <t>BENSALEM</t>
  </si>
  <si>
    <t>SABRINA</t>
  </si>
  <si>
    <t>A10</t>
  </si>
  <si>
    <t>BENAMER</t>
  </si>
  <si>
    <t>BOUACHA</t>
  </si>
  <si>
    <t>RAMI</t>
  </si>
  <si>
    <t>AYOUB</t>
  </si>
  <si>
    <t>RAYENE</t>
  </si>
  <si>
    <t>FARFAR</t>
  </si>
  <si>
    <t>AMEL</t>
  </si>
  <si>
    <t>A11</t>
  </si>
  <si>
    <t>BERKANI</t>
  </si>
  <si>
    <t>NOURI</t>
  </si>
  <si>
    <t>AIMEN</t>
  </si>
  <si>
    <t>B2</t>
  </si>
  <si>
    <t>AKRICHE</t>
  </si>
  <si>
    <t>HAROUN</t>
  </si>
  <si>
    <t>CHORFI</t>
  </si>
  <si>
    <t>ANFEL</t>
  </si>
  <si>
    <t>ABBES</t>
  </si>
  <si>
    <t>B3</t>
  </si>
  <si>
    <t>BENTORKI</t>
  </si>
  <si>
    <t>BOUGHRARA</t>
  </si>
  <si>
    <t>CHAOULI</t>
  </si>
  <si>
    <t>HEDLI</t>
  </si>
  <si>
    <t>ZOUBIR</t>
  </si>
  <si>
    <t>B4</t>
  </si>
  <si>
    <t>ZEMMOURI</t>
  </si>
  <si>
    <t>MOUNYA</t>
  </si>
  <si>
    <t>B5</t>
  </si>
  <si>
    <t>NADA</t>
  </si>
  <si>
    <t>MOHAMED EL AMINE</t>
  </si>
  <si>
    <t>SOUHAIB</t>
  </si>
  <si>
    <t>E5</t>
  </si>
  <si>
    <t>MAMMERI</t>
  </si>
  <si>
    <t>MECHOUK</t>
  </si>
  <si>
    <t>B6</t>
  </si>
  <si>
    <t>MEHDI</t>
  </si>
  <si>
    <t>ZINE EDDINE</t>
  </si>
  <si>
    <t>NAZIM</t>
  </si>
  <si>
    <t>MOUHAMED</t>
  </si>
  <si>
    <t>MOHAMED IHEB</t>
  </si>
  <si>
    <t>B7</t>
  </si>
  <si>
    <t>CHAHINEZ</t>
  </si>
  <si>
    <t>ABDALLAH</t>
  </si>
  <si>
    <t>LOUDJANI</t>
  </si>
  <si>
    <t>FERIEL</t>
  </si>
  <si>
    <t>B8</t>
  </si>
  <si>
    <t>NADIR</t>
  </si>
  <si>
    <t>MOHAMED AKRAM</t>
  </si>
  <si>
    <t>BOUMENDJEL</t>
  </si>
  <si>
    <t>BOCHRA</t>
  </si>
  <si>
    <t>KADRI</t>
  </si>
  <si>
    <t>DJABER</t>
  </si>
  <si>
    <t>B9</t>
  </si>
  <si>
    <t>BOUAZIZ</t>
  </si>
  <si>
    <t>ZAIDI</t>
  </si>
  <si>
    <t>B10</t>
  </si>
  <si>
    <t>DIABI</t>
  </si>
  <si>
    <t>C1</t>
  </si>
  <si>
    <t>MOHAMED SALAH</t>
  </si>
  <si>
    <t>C2</t>
  </si>
  <si>
    <t>MALLEK</t>
  </si>
  <si>
    <t>NASSIM</t>
  </si>
  <si>
    <t>C3</t>
  </si>
  <si>
    <t>KAOUTHER</t>
  </si>
  <si>
    <t>KHALFA</t>
  </si>
  <si>
    <t>ABDELDJALIL</t>
  </si>
  <si>
    <t>AMIR</t>
  </si>
  <si>
    <t>TAHAR</t>
  </si>
  <si>
    <t>C4</t>
  </si>
  <si>
    <t>MERDACI</t>
  </si>
  <si>
    <t>BOUAICHA</t>
  </si>
  <si>
    <t>ABDELAZIZ</t>
  </si>
  <si>
    <t>C6</t>
  </si>
  <si>
    <t>BAHRI</t>
  </si>
  <si>
    <t>C7</t>
  </si>
  <si>
    <t>GHERBI</t>
  </si>
  <si>
    <t>OUASSIM</t>
  </si>
  <si>
    <t>C8</t>
  </si>
  <si>
    <t>C9</t>
  </si>
  <si>
    <t>ABBAS</t>
  </si>
  <si>
    <t>IHEB</t>
  </si>
  <si>
    <t>GHERAIBIA</t>
  </si>
  <si>
    <t>HADDAD</t>
  </si>
  <si>
    <t>C10</t>
  </si>
  <si>
    <t>BAHLOUL</t>
  </si>
  <si>
    <t>MAROUA</t>
  </si>
  <si>
    <t>D1</t>
  </si>
  <si>
    <t>YAHIA</t>
  </si>
  <si>
    <t>LATRECHE</t>
  </si>
  <si>
    <t>SLAMA</t>
  </si>
  <si>
    <t>D2</t>
  </si>
  <si>
    <t>AHMED</t>
  </si>
  <si>
    <t>D3</t>
  </si>
  <si>
    <t>BOUHEMILA</t>
  </si>
  <si>
    <t>NOUHA</t>
  </si>
  <si>
    <t>ABDELBAKI</t>
  </si>
  <si>
    <t>SOUMAYA</t>
  </si>
  <si>
    <t>D4</t>
  </si>
  <si>
    <t>ARIF</t>
  </si>
  <si>
    <t>DJABALLAH</t>
  </si>
  <si>
    <t>D5</t>
  </si>
  <si>
    <t>ABDELKARIM</t>
  </si>
  <si>
    <t>BOUARICHA</t>
  </si>
  <si>
    <t>MOUSSA</t>
  </si>
  <si>
    <t>D6</t>
  </si>
  <si>
    <t>D7</t>
  </si>
  <si>
    <t>LAOUAR</t>
  </si>
  <si>
    <t>AMINE</t>
  </si>
  <si>
    <t>D8</t>
  </si>
  <si>
    <t>BOUCENNA</t>
  </si>
  <si>
    <t>GUERROUI</t>
  </si>
  <si>
    <t>MAROUF</t>
  </si>
  <si>
    <t>D9</t>
  </si>
  <si>
    <t>D10</t>
  </si>
  <si>
    <t>OUMAYMA</t>
  </si>
  <si>
    <t>E1</t>
  </si>
  <si>
    <t>RAOUANE</t>
  </si>
  <si>
    <t>ABDELLAH</t>
  </si>
  <si>
    <t>E2</t>
  </si>
  <si>
    <t>MAHDI</t>
  </si>
  <si>
    <t>E3</t>
  </si>
  <si>
    <t>BEDBOUDI</t>
  </si>
  <si>
    <t>ABBASSI</t>
  </si>
  <si>
    <t>E4</t>
  </si>
  <si>
    <t>MOHAMED LAID</t>
  </si>
  <si>
    <t>E6</t>
  </si>
  <si>
    <t>E7</t>
  </si>
  <si>
    <t>ADEL</t>
  </si>
  <si>
    <t>E8</t>
  </si>
  <si>
    <t>KARIM</t>
  </si>
  <si>
    <t>CHAIB</t>
  </si>
  <si>
    <t>RABIA</t>
  </si>
  <si>
    <t>DOUNIA</t>
  </si>
  <si>
    <t>E9</t>
  </si>
  <si>
    <t>E10</t>
  </si>
  <si>
    <t>MG S1        AP RATT</t>
  </si>
  <si>
    <t>CDT S1        AP RATT</t>
  </si>
  <si>
    <t>DECISION</t>
  </si>
  <si>
    <t>SESSION</t>
  </si>
  <si>
    <t>S1 ACQUIS 2017-2018</t>
  </si>
  <si>
    <t>TRANSFERT</t>
  </si>
  <si>
    <t>REMARQUE</t>
  </si>
  <si>
    <t>STATISTIQUE</t>
  </si>
  <si>
    <t>MDR</t>
  </si>
  <si>
    <t>chimie + assui</t>
  </si>
  <si>
    <t xml:space="preserve">RACHT MATHS </t>
  </si>
  <si>
    <t>RACHAT INFO</t>
  </si>
  <si>
    <t>TOTAL</t>
  </si>
  <si>
    <t>D</t>
  </si>
  <si>
    <t>S1 ACQUIS</t>
  </si>
  <si>
    <t>SESSION 1</t>
  </si>
  <si>
    <t>S1 NON ACQUIS</t>
  </si>
  <si>
    <t>SESSION 2</t>
  </si>
  <si>
    <t>OK</t>
  </si>
  <si>
    <t>13/36052338</t>
  </si>
  <si>
    <t>AMRANE</t>
  </si>
  <si>
    <t>RATTRAPAGE</t>
  </si>
  <si>
    <t>17/36024401</t>
  </si>
  <si>
    <t>MOSTEFAOUI</t>
  </si>
  <si>
    <t>NOUREDDINE</t>
  </si>
  <si>
    <t>0K</t>
  </si>
  <si>
    <t>17/36050916</t>
  </si>
  <si>
    <t xml:space="preserve">BOUBIR </t>
  </si>
  <si>
    <t>17/36027503</t>
  </si>
  <si>
    <t>BERRAIS</t>
  </si>
  <si>
    <t>16/36058251</t>
  </si>
  <si>
    <t>BENCIB</t>
  </si>
  <si>
    <t>17/36031305</t>
  </si>
  <si>
    <t>ZOUGAB</t>
  </si>
  <si>
    <t>NOAAMEN</t>
  </si>
  <si>
    <t>15/36037781</t>
  </si>
  <si>
    <t>CHAAB</t>
  </si>
  <si>
    <t>MOSAAB</t>
  </si>
  <si>
    <t>17/1736043413</t>
  </si>
  <si>
    <t>OULBANI</t>
  </si>
  <si>
    <t>18/36046008</t>
  </si>
  <si>
    <t>DORBANE</t>
  </si>
  <si>
    <t>ZAHIA</t>
  </si>
  <si>
    <t>LARFI</t>
  </si>
  <si>
    <t>18/36020980</t>
  </si>
  <si>
    <t xml:space="preserve">HACENE BLIDI </t>
  </si>
  <si>
    <t>MOHAMED FERAS</t>
  </si>
  <si>
    <t>16/36032591</t>
  </si>
  <si>
    <t>BOUFENARA</t>
  </si>
  <si>
    <t>15/36031389</t>
  </si>
  <si>
    <t>Mohamed Aimene</t>
  </si>
  <si>
    <t>15/36059545</t>
  </si>
  <si>
    <t>HAFFAR</t>
  </si>
  <si>
    <t>30</t>
  </si>
  <si>
    <t>17/36029797</t>
  </si>
  <si>
    <t>HAOUILI</t>
  </si>
  <si>
    <t>15/36058618</t>
  </si>
  <si>
    <t>Aymen</t>
  </si>
  <si>
    <t>14/36050497</t>
  </si>
  <si>
    <t>KICHENE</t>
  </si>
  <si>
    <t>ISSAM ABD EL MAJID</t>
  </si>
  <si>
    <t>17/36024390</t>
  </si>
  <si>
    <t>BOUKARI</t>
  </si>
  <si>
    <t>SMAALI</t>
  </si>
  <si>
    <t>18/36021166</t>
  </si>
  <si>
    <t>KELOUFI</t>
  </si>
  <si>
    <t xml:space="preserve">AIMEN MOHAMED AMIR </t>
  </si>
  <si>
    <t>18/36024908</t>
  </si>
  <si>
    <t>NOUADRIA</t>
  </si>
  <si>
    <t>NORMALE</t>
  </si>
  <si>
    <t>16/36032664</t>
  </si>
  <si>
    <t>17/36029846</t>
  </si>
  <si>
    <t>18/36028268</t>
  </si>
  <si>
    <t>FERHAT</t>
  </si>
  <si>
    <t>18/36047380</t>
  </si>
  <si>
    <t>18/35015906</t>
  </si>
  <si>
    <t>BIROUK</t>
  </si>
  <si>
    <t>MOHAMED ABDESSLAM</t>
  </si>
  <si>
    <t>14/36051297</t>
  </si>
  <si>
    <t>18/36021142</t>
  </si>
  <si>
    <t>AYAD MERDACI</t>
  </si>
  <si>
    <t>AYA MALEK</t>
  </si>
  <si>
    <t>18/36048133</t>
  </si>
  <si>
    <t>BOUGHERARA</t>
  </si>
  <si>
    <t>18/34019595</t>
  </si>
  <si>
    <t>MAIZI</t>
  </si>
  <si>
    <t>18/36025936</t>
  </si>
  <si>
    <t>BOUKOUBA</t>
  </si>
  <si>
    <t>17/36024280</t>
  </si>
  <si>
    <t>HADJAILIA</t>
  </si>
  <si>
    <t>18/36025995</t>
  </si>
  <si>
    <t>MOHAMED ACHRAF</t>
  </si>
  <si>
    <t>17/36052978</t>
  </si>
  <si>
    <t>MOHAMED TAYEB</t>
  </si>
  <si>
    <t>18/36021014</t>
  </si>
  <si>
    <t>BOUSSAHLA</t>
  </si>
  <si>
    <t>MAHA</t>
  </si>
  <si>
    <t>18/36025437</t>
  </si>
  <si>
    <t>SELOUGHA</t>
  </si>
  <si>
    <t>17/36025668</t>
  </si>
  <si>
    <t>SENOUCI</t>
  </si>
  <si>
    <t>ILJEME</t>
  </si>
  <si>
    <t>17/36028003</t>
  </si>
  <si>
    <t>ALIOUAT</t>
  </si>
  <si>
    <t>MOHCENE</t>
  </si>
  <si>
    <t>18/36022347</t>
  </si>
  <si>
    <t>17/36029881</t>
  </si>
  <si>
    <t>GRAIRIA</t>
  </si>
  <si>
    <t>SAAD</t>
  </si>
  <si>
    <t>17/36022971</t>
  </si>
  <si>
    <t>MOHMAED TAYEB</t>
  </si>
  <si>
    <t>18/36025976</t>
  </si>
  <si>
    <t>BASLI</t>
  </si>
  <si>
    <t>RIANE</t>
  </si>
  <si>
    <t>18/36024152</t>
  </si>
  <si>
    <t>SOUNDOUS LINA</t>
  </si>
  <si>
    <t>17/36029109</t>
  </si>
  <si>
    <t>KIASS</t>
  </si>
  <si>
    <t>NOUR ELISLEM</t>
  </si>
  <si>
    <t>18/36048798</t>
  </si>
  <si>
    <t>MERAZGUIA</t>
  </si>
  <si>
    <t>ABDELHAFID</t>
  </si>
  <si>
    <t>17/36028931</t>
  </si>
  <si>
    <t>17/36031428</t>
  </si>
  <si>
    <t>ACHARI</t>
  </si>
  <si>
    <t>17/36023025</t>
  </si>
  <si>
    <t>ATHAMNIA</t>
  </si>
  <si>
    <t>17/36034445</t>
  </si>
  <si>
    <t>MESSAI</t>
  </si>
  <si>
    <t>SOUAD</t>
  </si>
  <si>
    <t>18/36024121</t>
  </si>
  <si>
    <t>SAOULI</t>
  </si>
  <si>
    <t>18/36048114</t>
  </si>
  <si>
    <t>18/36024046</t>
  </si>
  <si>
    <t>BELAIDI</t>
  </si>
  <si>
    <t>17/36052153</t>
  </si>
  <si>
    <t>BOUNASSRI</t>
  </si>
  <si>
    <t>18/36048013</t>
  </si>
  <si>
    <t>CHEKATT</t>
  </si>
  <si>
    <t>SIEFEDDIN</t>
  </si>
  <si>
    <t>17/36027441</t>
  </si>
  <si>
    <t>LAZAAR</t>
  </si>
  <si>
    <t>18/E/4871</t>
  </si>
  <si>
    <t>AHMED EL WELY</t>
  </si>
  <si>
    <t>18/E/4773</t>
  </si>
  <si>
    <t>MAHEMAMDOU</t>
  </si>
  <si>
    <t>AHMED IDMAIL</t>
  </si>
  <si>
    <t>18/E/4888</t>
  </si>
  <si>
    <t>SIDI HAIBALLA</t>
  </si>
  <si>
    <t>YAGHOUB</t>
  </si>
  <si>
    <t>18/36025497</t>
  </si>
  <si>
    <t>LAMIA</t>
  </si>
  <si>
    <t>18/36025982</t>
  </si>
  <si>
    <t>CHAWKI</t>
  </si>
  <si>
    <t>17/36028631</t>
  </si>
  <si>
    <t>KHALLA</t>
  </si>
  <si>
    <t>18/36021133</t>
  </si>
  <si>
    <t>KHENNICHE</t>
  </si>
  <si>
    <t>18/36027482</t>
  </si>
  <si>
    <t>RACHA</t>
  </si>
  <si>
    <t>17/36029726</t>
  </si>
  <si>
    <t>ABD RAOUF</t>
  </si>
  <si>
    <t>18/36047526</t>
  </si>
  <si>
    <t>BOUGUERN</t>
  </si>
  <si>
    <t>17/36029692</t>
  </si>
  <si>
    <t>BOULEBTATECHE</t>
  </si>
  <si>
    <t>SEIF EDDIN</t>
  </si>
  <si>
    <t>16/36024089</t>
  </si>
  <si>
    <t>MOHAMED RAOUF</t>
  </si>
  <si>
    <t>18/36049202</t>
  </si>
  <si>
    <t>18/36050058</t>
  </si>
  <si>
    <t>BOUGEDRA</t>
  </si>
  <si>
    <t>NESRIN</t>
  </si>
  <si>
    <t>17/36024502</t>
  </si>
  <si>
    <t>18/36031583</t>
  </si>
  <si>
    <t>18/36025852</t>
  </si>
  <si>
    <t>HANACHI</t>
  </si>
  <si>
    <t>18/36023886</t>
  </si>
  <si>
    <t>MELIANI</t>
  </si>
  <si>
    <t>HAYEM AICHA</t>
  </si>
  <si>
    <t>18/36024134</t>
  </si>
  <si>
    <t>NEHOUCHI</t>
  </si>
  <si>
    <t>18/36025845</t>
  </si>
  <si>
    <t>ABDERRAHMANE FARID</t>
  </si>
  <si>
    <t>18/36024155</t>
  </si>
  <si>
    <t>SAADOUNI</t>
  </si>
  <si>
    <t>SAFIA</t>
  </si>
  <si>
    <t>17/36026059</t>
  </si>
  <si>
    <t>ATTROUCHE</t>
  </si>
  <si>
    <t>ABDELMOUNAIME</t>
  </si>
  <si>
    <t>18/36047324</t>
  </si>
  <si>
    <t>17/36025954</t>
  </si>
  <si>
    <t>CHEMAA</t>
  </si>
  <si>
    <t>18/36047919</t>
  </si>
  <si>
    <t>17/36027602</t>
  </si>
  <si>
    <t>18/36028467</t>
  </si>
  <si>
    <t>17/36052979</t>
  </si>
  <si>
    <t>GUERBATTOU</t>
  </si>
  <si>
    <t>18/36026872</t>
  </si>
  <si>
    <t>16/36061389</t>
  </si>
  <si>
    <t>GHERS</t>
  </si>
  <si>
    <t>18/36024097</t>
  </si>
  <si>
    <t>KETTACHE</t>
  </si>
  <si>
    <t>18/36021180</t>
  </si>
  <si>
    <t>OULD MOUSSA</t>
  </si>
  <si>
    <t>MERIEM SABRINE</t>
  </si>
  <si>
    <t>18/36028425</t>
  </si>
  <si>
    <t>18/36026846</t>
  </si>
  <si>
    <t>18/36047078</t>
  </si>
  <si>
    <t>18/36027385</t>
  </si>
  <si>
    <t>DIDI</t>
  </si>
  <si>
    <t>ABDELHAKIM</t>
  </si>
  <si>
    <t>18/36027312</t>
  </si>
  <si>
    <t>HACHELFI</t>
  </si>
  <si>
    <t>17/36050369</t>
  </si>
  <si>
    <t>KHELIL</t>
  </si>
  <si>
    <t>MOHAMED AMIR</t>
  </si>
  <si>
    <t>18/36048094</t>
  </si>
  <si>
    <t>ZOUICHE</t>
  </si>
  <si>
    <t>17/36030281</t>
  </si>
  <si>
    <t>NADJIYA</t>
  </si>
  <si>
    <t>18/36046971</t>
  </si>
  <si>
    <t>LINA IKRAM</t>
  </si>
  <si>
    <t>17/36030223</t>
  </si>
  <si>
    <t>SAMIR</t>
  </si>
  <si>
    <t>18/36027007</t>
  </si>
  <si>
    <t>LEMTAICHE</t>
  </si>
  <si>
    <t>18/36021108</t>
  </si>
  <si>
    <t>REHAB BEKOUCH</t>
  </si>
  <si>
    <t>RIHANE</t>
  </si>
  <si>
    <t>18/36020872</t>
  </si>
  <si>
    <t>RIFFI</t>
  </si>
  <si>
    <t>SAOUSSENE</t>
  </si>
  <si>
    <t>17/36052242</t>
  </si>
  <si>
    <t xml:space="preserve">SALHI </t>
  </si>
  <si>
    <t>18/36025998</t>
  </si>
  <si>
    <t>SALMI</t>
  </si>
  <si>
    <t>18/36026882</t>
  </si>
  <si>
    <t>SOUDADI</t>
  </si>
  <si>
    <t>18/36027329</t>
  </si>
  <si>
    <t>TAHRAOUI</t>
  </si>
  <si>
    <t>IHEB ABDERRAOUF</t>
  </si>
  <si>
    <t>18/36049610</t>
  </si>
  <si>
    <t>BEN ROUBA</t>
  </si>
  <si>
    <t>ABD ELKADOUS</t>
  </si>
  <si>
    <t>10/6024450</t>
  </si>
  <si>
    <t>ABEDLATIF</t>
  </si>
  <si>
    <t>17/36022673</t>
  </si>
  <si>
    <t>LAID</t>
  </si>
  <si>
    <t>18/36022136</t>
  </si>
  <si>
    <t>MOHAMED DJIHAD</t>
  </si>
  <si>
    <t>16/36026051</t>
  </si>
  <si>
    <t>GHAOUECI</t>
  </si>
  <si>
    <t>SOFIANE</t>
  </si>
  <si>
    <t>17/36029026</t>
  </si>
  <si>
    <t>18/36022342</t>
  </si>
  <si>
    <t>MECHENTEL</t>
  </si>
  <si>
    <t>MOHAMED SOUHEIL</t>
  </si>
  <si>
    <t>18/36028446</t>
  </si>
  <si>
    <t>ZEDIRI</t>
  </si>
  <si>
    <t>17/36028059</t>
  </si>
  <si>
    <t>NOSSAIBA AFNANE</t>
  </si>
  <si>
    <t>17/36055215</t>
  </si>
  <si>
    <t>16/36024238</t>
  </si>
  <si>
    <t>GHERABA</t>
  </si>
  <si>
    <t>18/36048500</t>
  </si>
  <si>
    <t>MOHAMMED SEYF EDDINE</t>
  </si>
  <si>
    <t>17/36036591</t>
  </si>
  <si>
    <t>GOUTECHE</t>
  </si>
  <si>
    <t>18/36046990</t>
  </si>
  <si>
    <t>17/36027541</t>
  </si>
  <si>
    <t>RABIE</t>
  </si>
  <si>
    <t>18/36025885</t>
  </si>
  <si>
    <t>MOURAD AHMED CHAKIB</t>
  </si>
  <si>
    <t>17/36030228</t>
  </si>
  <si>
    <t>ZALANI</t>
  </si>
  <si>
    <t>18/36027098</t>
  </si>
  <si>
    <t>BOULKRAA</t>
  </si>
  <si>
    <t>18/36025962</t>
  </si>
  <si>
    <t>SAAIDIA</t>
  </si>
  <si>
    <t>15/36036843</t>
  </si>
  <si>
    <t>ALOUI</t>
  </si>
  <si>
    <t>17/36023910</t>
  </si>
  <si>
    <t>BOUSSANTOUH</t>
  </si>
  <si>
    <t>ANOUAR BELKACEM</t>
  </si>
  <si>
    <t>17/36054381</t>
  </si>
  <si>
    <t>18/36025973</t>
  </si>
  <si>
    <t>DOUA</t>
  </si>
  <si>
    <t>18/36026950</t>
  </si>
  <si>
    <t>REDJEL</t>
  </si>
  <si>
    <t>17/36055385</t>
  </si>
  <si>
    <t>TOBBA</t>
  </si>
  <si>
    <t>17/36054725</t>
  </si>
  <si>
    <t>18/36022185</t>
  </si>
  <si>
    <t>KHETAL</t>
  </si>
  <si>
    <t xml:space="preserve">MOATEZ </t>
  </si>
  <si>
    <t>18/36028460</t>
  </si>
  <si>
    <t>ZINA</t>
  </si>
  <si>
    <t>18/36025386</t>
  </si>
  <si>
    <t>BOUNOUR</t>
  </si>
  <si>
    <t>AHMED SALEH EDDINE</t>
  </si>
  <si>
    <t>17/36025658</t>
  </si>
  <si>
    <t>ISMAIL</t>
  </si>
  <si>
    <t>18/36047025</t>
  </si>
  <si>
    <t>18/36021047</t>
  </si>
  <si>
    <t xml:space="preserve">MEZRAG </t>
  </si>
  <si>
    <t xml:space="preserve">HANI DGIHED </t>
  </si>
  <si>
    <t>18/36034771</t>
  </si>
  <si>
    <t>BENSAMRA</t>
  </si>
  <si>
    <t>18/36049196</t>
  </si>
  <si>
    <t>GOUADMIA</t>
  </si>
  <si>
    <t>18/36030424</t>
  </si>
  <si>
    <t>AYMEN BAH EDDINE</t>
  </si>
  <si>
    <t>17/36052829</t>
  </si>
  <si>
    <t xml:space="preserve">MOUKAS </t>
  </si>
  <si>
    <t>REGUIA</t>
  </si>
  <si>
    <t>18/36026015</t>
  </si>
  <si>
    <t>NESSAKH</t>
  </si>
  <si>
    <t>INESS</t>
  </si>
  <si>
    <t>18/36046588</t>
  </si>
  <si>
    <t>18/36049663</t>
  </si>
  <si>
    <t>ATTAL</t>
  </si>
  <si>
    <t>18/36046023</t>
  </si>
  <si>
    <t>NAMA</t>
  </si>
  <si>
    <t>18/36024017</t>
  </si>
  <si>
    <t>ZOUACHI</t>
  </si>
  <si>
    <t>AHMED RAOUF</t>
  </si>
  <si>
    <t>18/36049047</t>
  </si>
  <si>
    <t>NADA HIBAT-ERRAHMEN</t>
  </si>
  <si>
    <t>17/34055378</t>
  </si>
  <si>
    <t>ALKAMA</t>
  </si>
  <si>
    <t>INES SAOUSSEN</t>
  </si>
  <si>
    <t>18/39006888</t>
  </si>
  <si>
    <t>BEN FERHAT</t>
  </si>
  <si>
    <t>WIAM NOUR ELHOUDA</t>
  </si>
  <si>
    <t>18/33035936</t>
  </si>
  <si>
    <t>BOUDOUR</t>
  </si>
  <si>
    <t>17/36071168</t>
  </si>
  <si>
    <t>LAROUCI</t>
  </si>
  <si>
    <t>18/36052519</t>
  </si>
  <si>
    <t>SPIGA</t>
  </si>
  <si>
    <t>MAHMOUD OUALID</t>
  </si>
  <si>
    <t>18/33041133</t>
  </si>
  <si>
    <t>BOUKAOUD</t>
  </si>
  <si>
    <t>AZZDINE</t>
  </si>
  <si>
    <t>D12</t>
  </si>
  <si>
    <t>18/35027579</t>
  </si>
  <si>
    <t>BOUNOUARA</t>
  </si>
  <si>
    <t>OMAR</t>
  </si>
  <si>
    <t>18/33039393</t>
  </si>
  <si>
    <t>GUENOUNE</t>
  </si>
  <si>
    <t>18/35058915</t>
  </si>
  <si>
    <t>HERRATHE</t>
  </si>
  <si>
    <t>17/36043413</t>
  </si>
  <si>
    <t>18/36048535</t>
  </si>
  <si>
    <t>17/36053801</t>
  </si>
  <si>
    <t>18/36048527</t>
  </si>
  <si>
    <t>18/36048529</t>
  </si>
  <si>
    <t>18/36048498</t>
  </si>
  <si>
    <t>TAIBI</t>
  </si>
  <si>
    <t>17/36057857</t>
  </si>
  <si>
    <t>18/36051656</t>
  </si>
  <si>
    <t>18/36046595</t>
  </si>
  <si>
    <t xml:space="preserve">MAZOUZI </t>
  </si>
  <si>
    <t xml:space="preserve">SAHRA </t>
  </si>
  <si>
    <t>18/36052236</t>
  </si>
  <si>
    <t>TAAMALLAH</t>
  </si>
  <si>
    <t>KAOUTER KHALIDA</t>
  </si>
  <si>
    <t>18/36052619</t>
  </si>
  <si>
    <t xml:space="preserve">TAGUIDA </t>
  </si>
  <si>
    <t xml:space="preserve">MOUNIR </t>
  </si>
  <si>
    <t>17/36028396</t>
  </si>
  <si>
    <t>BOUAKAZ</t>
  </si>
  <si>
    <t>17/36028563</t>
  </si>
  <si>
    <t>18/36049602</t>
  </si>
  <si>
    <t>GACEM</t>
  </si>
  <si>
    <t>TRAD</t>
  </si>
  <si>
    <t>17/36028587</t>
  </si>
  <si>
    <t>ZIOUAL</t>
  </si>
  <si>
    <t>17/36052902</t>
  </si>
  <si>
    <t>ZOUAOUI</t>
  </si>
  <si>
    <t>18/36061359</t>
  </si>
  <si>
    <t>AMAMRI</t>
  </si>
  <si>
    <t>18/36047541</t>
  </si>
  <si>
    <t>BOUGOFFA</t>
  </si>
  <si>
    <t>17/36054357</t>
  </si>
  <si>
    <t>LOTFI</t>
  </si>
  <si>
    <t>18/32036390</t>
  </si>
  <si>
    <t>SALIME ABDEL MOUIZ</t>
  </si>
  <si>
    <t>17/36057453</t>
  </si>
  <si>
    <t>BOUKHAMA</t>
  </si>
  <si>
    <t>18/36047538</t>
  </si>
  <si>
    <t>18/36027464</t>
  </si>
  <si>
    <t>FATMI</t>
  </si>
  <si>
    <t>18/36025348</t>
  </si>
  <si>
    <t>GUERROUF</t>
  </si>
  <si>
    <t>HIBAT ALLAH</t>
  </si>
  <si>
    <t>17/36029697</t>
  </si>
  <si>
    <t xml:space="preserve">CHIHEB EDDINE </t>
  </si>
  <si>
    <t>18/36028475</t>
  </si>
  <si>
    <t>17/36024481</t>
  </si>
  <si>
    <t>TLILI</t>
  </si>
  <si>
    <t>18/36048836</t>
  </si>
  <si>
    <t>18/36028492</t>
  </si>
  <si>
    <t>FALI</t>
  </si>
  <si>
    <t>18/36028421</t>
  </si>
  <si>
    <t>HELMI</t>
  </si>
  <si>
    <t>17/36053001</t>
  </si>
  <si>
    <t>17/36053450</t>
  </si>
  <si>
    <t>MASLHI</t>
  </si>
  <si>
    <t>18/36027053</t>
  </si>
  <si>
    <t>OUARTI</t>
  </si>
  <si>
    <t>18/36020811</t>
  </si>
  <si>
    <t>17/36037771</t>
  </si>
  <si>
    <t>18/36026028</t>
  </si>
  <si>
    <t>ABED</t>
  </si>
  <si>
    <t>18/36024033</t>
  </si>
  <si>
    <t>18/36025964</t>
  </si>
  <si>
    <t>18/36045892</t>
  </si>
  <si>
    <t>MOHAMMED CHERIF</t>
  </si>
  <si>
    <t>17/36053490</t>
  </si>
  <si>
    <t>MESSADEG</t>
  </si>
  <si>
    <t>18/36024077</t>
  </si>
  <si>
    <t>REFES</t>
  </si>
  <si>
    <t>17/36051713</t>
  </si>
  <si>
    <t>HAFSI</t>
  </si>
  <si>
    <t>SAHER</t>
  </si>
  <si>
    <t>17/36024220</t>
  </si>
  <si>
    <t>FRIDJAT</t>
  </si>
  <si>
    <t>17/34075009</t>
  </si>
  <si>
    <t>BRABRA</t>
  </si>
  <si>
    <t>16/36027815</t>
  </si>
  <si>
    <t>BARA</t>
  </si>
  <si>
    <t>16/36054844</t>
  </si>
  <si>
    <t>OUCHENE</t>
  </si>
  <si>
    <t>GP</t>
  </si>
  <si>
    <t>17/36028976</t>
  </si>
  <si>
    <t>AZZI</t>
  </si>
  <si>
    <t>17/18</t>
  </si>
  <si>
    <t>17/36027905</t>
  </si>
  <si>
    <t>HALA</t>
  </si>
  <si>
    <t>17/36051593</t>
  </si>
  <si>
    <t>GADHGADHI</t>
  </si>
  <si>
    <t>17/36029882</t>
  </si>
  <si>
    <t>BOUDINAR</t>
  </si>
  <si>
    <t>14/36025791</t>
  </si>
  <si>
    <t>MENADJELIA</t>
  </si>
  <si>
    <t>10/6022643</t>
  </si>
  <si>
    <t>CHECHARI</t>
  </si>
  <si>
    <t>CHIHEB EDDINE</t>
  </si>
  <si>
    <t>CREDIT ENCIENT SYS</t>
  </si>
  <si>
    <t>17/36027680</t>
  </si>
  <si>
    <t>17/36052848</t>
  </si>
  <si>
    <t>DJEDAIDI</t>
  </si>
  <si>
    <t>17/36029214</t>
  </si>
  <si>
    <t>15/36037690</t>
  </si>
  <si>
    <t>BERRAK</t>
  </si>
  <si>
    <t>ABD EL BAASST</t>
  </si>
  <si>
    <t>16/36039535</t>
  </si>
  <si>
    <t>AMINE KHODJA</t>
  </si>
  <si>
    <t>NARDJESS</t>
  </si>
  <si>
    <t>16/17</t>
  </si>
  <si>
    <t>17/36055204</t>
  </si>
  <si>
    <t>BOUMEDIENNE</t>
  </si>
  <si>
    <t>16/36025891</t>
  </si>
  <si>
    <t>BELABED</t>
  </si>
  <si>
    <t>15/36031471</t>
  </si>
  <si>
    <t>merzoug</t>
  </si>
  <si>
    <t>seif eddine</t>
  </si>
  <si>
    <t>15/36031103</t>
  </si>
  <si>
    <t>16/36030328</t>
  </si>
  <si>
    <t>BOUKHANEF</t>
  </si>
  <si>
    <t>17/36052068</t>
  </si>
  <si>
    <t>MECHROUG</t>
  </si>
  <si>
    <t>TAIMA</t>
  </si>
  <si>
    <t>16/36025249</t>
  </si>
  <si>
    <t>BENDIAB</t>
  </si>
  <si>
    <t>08/6023934</t>
  </si>
  <si>
    <t>HARRATH</t>
  </si>
  <si>
    <t>17/36024336</t>
  </si>
  <si>
    <t>MARWEN</t>
  </si>
  <si>
    <t>17/36052993</t>
  </si>
  <si>
    <t>BOUTHEINA</t>
  </si>
  <si>
    <t>16/36057162</t>
  </si>
  <si>
    <t>MENIDJEL</t>
  </si>
  <si>
    <t>17/36037427</t>
  </si>
  <si>
    <t>CHELLI</t>
  </si>
  <si>
    <t>16/36057776</t>
  </si>
  <si>
    <t>BOUAFIA</t>
  </si>
  <si>
    <t>16/</t>
  </si>
  <si>
    <t>17/36022689</t>
  </si>
  <si>
    <t>SAADANE</t>
  </si>
  <si>
    <t>17/36022900</t>
  </si>
  <si>
    <t>GHAOUI</t>
  </si>
  <si>
    <t>ABDELNOUR</t>
  </si>
  <si>
    <t>17/36029854</t>
  </si>
  <si>
    <t>ARRAR</t>
  </si>
  <si>
    <t>CHIRIN</t>
  </si>
  <si>
    <t>16/36027619</t>
  </si>
  <si>
    <t>HACEN</t>
  </si>
  <si>
    <t>18/36029795</t>
  </si>
  <si>
    <t>17/36057259</t>
  </si>
  <si>
    <t>DJELLAT</t>
  </si>
  <si>
    <t>14/36050469</t>
  </si>
  <si>
    <t>ABDESSALAM</t>
  </si>
  <si>
    <t>16/36026080</t>
  </si>
  <si>
    <t xml:space="preserve">ZAIDI </t>
  </si>
  <si>
    <t>16/36028145</t>
  </si>
  <si>
    <t>BOUGHENNA</t>
  </si>
  <si>
    <t>17/36027728</t>
  </si>
  <si>
    <t>13/36021822</t>
  </si>
  <si>
    <t>HOUSSAM</t>
  </si>
  <si>
    <t>CREDIT ELT</t>
  </si>
  <si>
    <t>16/36053431</t>
  </si>
  <si>
    <t>15/36031312</t>
  </si>
  <si>
    <t>ZAOUI</t>
  </si>
  <si>
    <t>HAIZIA</t>
  </si>
  <si>
    <t>15/36037789</t>
  </si>
  <si>
    <t>BRIKI</t>
  </si>
  <si>
    <t>17/36050166</t>
  </si>
  <si>
    <t>17/36052849</t>
  </si>
  <si>
    <t>HARIZI</t>
  </si>
  <si>
    <t>SKENDER</t>
  </si>
  <si>
    <t>15/36030051</t>
  </si>
  <si>
    <t>BAZIZ</t>
  </si>
  <si>
    <t>Med AMIR MOULOUD</t>
  </si>
  <si>
    <t>16/36008816</t>
  </si>
  <si>
    <t>DJEKRIF</t>
  </si>
  <si>
    <t>16/36012796</t>
  </si>
  <si>
    <t>TEBANI</t>
  </si>
  <si>
    <t>15/36035526</t>
  </si>
  <si>
    <t>09/6024376</t>
  </si>
  <si>
    <t>17/36029145</t>
  </si>
  <si>
    <t>BEKOUL</t>
  </si>
  <si>
    <t>14/36054184</t>
  </si>
  <si>
    <t>ARAAR</t>
  </si>
  <si>
    <t>17/36031401</t>
  </si>
  <si>
    <t>FERDI</t>
  </si>
  <si>
    <t>DORSAF</t>
  </si>
  <si>
    <t>15/36035604</t>
  </si>
  <si>
    <t>BRAHAM</t>
  </si>
  <si>
    <t>AISSA NIZAR</t>
  </si>
  <si>
    <t xml:space="preserve">Youla </t>
  </si>
  <si>
    <t xml:space="preserve">NEGHRA </t>
  </si>
  <si>
    <t>HEBBACHI</t>
  </si>
  <si>
    <t xml:space="preserve">TAZIR </t>
  </si>
  <si>
    <t>BAHROUN</t>
  </si>
  <si>
    <t xml:space="preserve">DENDEN </t>
  </si>
  <si>
    <t>BERRAHMOUN</t>
  </si>
  <si>
    <t>LEHBIB BAHAYE</t>
  </si>
  <si>
    <t>MAALEG</t>
  </si>
  <si>
    <t>DAOUDI</t>
  </si>
  <si>
    <t xml:space="preserve">MENASRI </t>
  </si>
  <si>
    <t>BOUDRAR</t>
  </si>
  <si>
    <t>AIT MOHANED</t>
  </si>
  <si>
    <t>MOYENNE S1</t>
  </si>
  <si>
    <t>CREDITS 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</si>
</sst>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.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</font>
    <font>
      <sz val="11"/>
      <color rgb="FF000000"/>
      <name val="Calibri"/>
      <family val="2"/>
      <charset val="204"/>
    </font>
    <font>
      <sz val="11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  <charset val="1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u/>
      <sz val="12.1"/>
      <color theme="10"/>
      <name val="Calibri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9C57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1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FFFF00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rgb="FF00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DDDDDD"/>
        <bgColor rgb="FFFFCCCC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520">
    <xf numFmtId="0" fontId="0" fillId="0" borderId="0"/>
    <xf numFmtId="0" fontId="2" fillId="0" borderId="0"/>
    <xf numFmtId="44" fontId="3" fillId="0" borderId="0" applyFont="0" applyFill="0" applyBorder="0" applyAlignment="0" applyProtection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13" fillId="3" borderId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15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4" fillId="0" borderId="0"/>
    <xf numFmtId="0" fontId="12" fillId="0" borderId="0"/>
    <xf numFmtId="0" fontId="3" fillId="0" borderId="0"/>
    <xf numFmtId="0" fontId="3" fillId="0" borderId="0"/>
    <xf numFmtId="0" fontId="14" fillId="0" borderId="0"/>
    <xf numFmtId="0" fontId="4" fillId="0" borderId="0"/>
    <xf numFmtId="0" fontId="3" fillId="0" borderId="0"/>
    <xf numFmtId="0" fontId="12" fillId="0" borderId="0"/>
    <xf numFmtId="0" fontId="3" fillId="0" borderId="0"/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0" borderId="0"/>
    <xf numFmtId="0" fontId="12" fillId="0" borderId="0"/>
    <xf numFmtId="0" fontId="15" fillId="0" borderId="0"/>
    <xf numFmtId="0" fontId="4" fillId="0" borderId="0"/>
    <xf numFmtId="0" fontId="12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2" fillId="0" borderId="0"/>
    <xf numFmtId="0" fontId="11" fillId="0" borderId="0">
      <alignment vertical="center"/>
    </xf>
    <xf numFmtId="0" fontId="3" fillId="0" borderId="0"/>
    <xf numFmtId="0" fontId="3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7" fillId="0" borderId="0"/>
    <xf numFmtId="0" fontId="3" fillId="0" borderId="0"/>
    <xf numFmtId="0" fontId="7" fillId="0" borderId="0">
      <alignment vertical="center"/>
    </xf>
    <xf numFmtId="0" fontId="6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19" fillId="2" borderId="0" applyNumberFormat="0" applyBorder="0" applyAlignment="0" applyProtection="0"/>
    <xf numFmtId="0" fontId="17" fillId="0" borderId="0"/>
    <xf numFmtId="0" fontId="12" fillId="0" borderId="0"/>
    <xf numFmtId="0" fontId="4" fillId="0" borderId="0"/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2" fillId="0" borderId="0"/>
    <xf numFmtId="0" fontId="12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2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4" fillId="0" borderId="0"/>
    <xf numFmtId="0" fontId="6" fillId="0" borderId="0">
      <alignment vertical="center"/>
    </xf>
    <xf numFmtId="43" fontId="3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3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12" fillId="0" borderId="0"/>
    <xf numFmtId="0" fontId="3" fillId="0" borderId="0"/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2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3" fillId="0" borderId="0"/>
    <xf numFmtId="0" fontId="19" fillId="2" borderId="0" applyNumberFormat="0" applyBorder="0" applyAlignment="0" applyProtection="0"/>
    <xf numFmtId="0" fontId="3" fillId="0" borderId="0"/>
    <xf numFmtId="0" fontId="17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99">
    <xf numFmtId="0" fontId="0" fillId="0" borderId="0" xfId="0"/>
    <xf numFmtId="0" fontId="0" fillId="0" borderId="0" xfId="0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9" xfId="0" applyBorder="1"/>
    <xf numFmtId="0" fontId="0" fillId="0" borderId="8" xfId="0" applyBorder="1"/>
    <xf numFmtId="0" fontId="0" fillId="0" borderId="5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/>
    <xf numFmtId="0" fontId="20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8" xfId="0" applyFont="1" applyBorder="1"/>
    <xf numFmtId="0" fontId="0" fillId="0" borderId="0" xfId="0"/>
    <xf numFmtId="2" fontId="0" fillId="0" borderId="0" xfId="0" applyNumberFormat="1" applyFill="1" applyBorder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0" fillId="0" borderId="6" xfId="0" applyBorder="1"/>
    <xf numFmtId="2" fontId="1" fillId="0" borderId="6" xfId="0" applyNumberFormat="1" applyFont="1" applyBorder="1" applyAlignment="1">
      <alignment horizontal="center"/>
    </xf>
    <xf numFmtId="0" fontId="0" fillId="0" borderId="1" xfId="0" applyFill="1" applyBorder="1"/>
    <xf numFmtId="0" fontId="0" fillId="0" borderId="0" xfId="0"/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0" fillId="0" borderId="14" xfId="0" applyFill="1" applyBorder="1"/>
    <xf numFmtId="0" fontId="0" fillId="4" borderId="14" xfId="0" applyFill="1" applyBorder="1"/>
    <xf numFmtId="1" fontId="0" fillId="0" borderId="14" xfId="0" applyNumberFormat="1" applyFill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ill="1"/>
    <xf numFmtId="0" fontId="0" fillId="0" borderId="23" xfId="0" applyFill="1" applyBorder="1"/>
    <xf numFmtId="0" fontId="0" fillId="0" borderId="14" xfId="0" applyBorder="1"/>
    <xf numFmtId="0" fontId="0" fillId="0" borderId="14" xfId="0" applyBorder="1" applyAlignment="1">
      <alignment horizontal="center"/>
    </xf>
    <xf numFmtId="0" fontId="21" fillId="6" borderId="14" xfId="0" applyFont="1" applyFill="1" applyBorder="1"/>
    <xf numFmtId="0" fontId="0" fillId="0" borderId="14" xfId="0" applyFont="1" applyBorder="1"/>
    <xf numFmtId="2" fontId="0" fillId="5" borderId="14" xfId="0" applyNumberForma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44" fontId="0" fillId="0" borderId="9" xfId="2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10" xfId="0" applyBorder="1"/>
    <xf numFmtId="0" fontId="0" fillId="0" borderId="12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2" fontId="21" fillId="6" borderId="23" xfId="0" applyNumberFormat="1" applyFont="1" applyFill="1" applyBorder="1"/>
    <xf numFmtId="164" fontId="1" fillId="4" borderId="14" xfId="0" applyNumberFormat="1" applyFont="1" applyFill="1" applyBorder="1" applyAlignment="1" applyProtection="1">
      <alignment horizontal="center" vertical="center" shrinkToFit="1"/>
    </xf>
    <xf numFmtId="0" fontId="0" fillId="4" borderId="0" xfId="0" applyFill="1" applyAlignment="1">
      <alignment horizontal="center"/>
    </xf>
    <xf numFmtId="2" fontId="0" fillId="0" borderId="23" xfId="0" applyNumberFormat="1" applyFill="1" applyBorder="1"/>
    <xf numFmtId="0" fontId="0" fillId="0" borderId="23" xfId="0" applyBorder="1"/>
    <xf numFmtId="2" fontId="0" fillId="7" borderId="14" xfId="0" applyNumberFormat="1" applyFill="1" applyBorder="1" applyAlignment="1">
      <alignment horizontal="center"/>
    </xf>
    <xf numFmtId="0" fontId="0" fillId="0" borderId="23" xfId="0" applyBorder="1" applyAlignment="1">
      <alignment horizontal="left"/>
    </xf>
    <xf numFmtId="2" fontId="0" fillId="4" borderId="23" xfId="0" applyNumberFormat="1" applyFill="1" applyBorder="1"/>
    <xf numFmtId="0" fontId="0" fillId="0" borderId="16" xfId="0" applyFill="1" applyBorder="1" applyAlignment="1">
      <alignment horizontal="center"/>
    </xf>
    <xf numFmtId="2" fontId="0" fillId="0" borderId="18" xfId="0" applyNumberFormat="1" applyFill="1" applyBorder="1"/>
    <xf numFmtId="0" fontId="0" fillId="0" borderId="16" xfId="0" applyFill="1" applyBorder="1"/>
    <xf numFmtId="2" fontId="0" fillId="0" borderId="16" xfId="0" applyNumberFormat="1" applyFill="1" applyBorder="1" applyAlignment="1">
      <alignment horizontal="center"/>
    </xf>
    <xf numFmtId="2" fontId="0" fillId="4" borderId="16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2" fontId="22" fillId="0" borderId="14" xfId="0" applyNumberFormat="1" applyFont="1" applyFill="1" applyBorder="1" applyAlignment="1">
      <alignment horizontal="center"/>
    </xf>
    <xf numFmtId="2" fontId="0" fillId="4" borderId="14" xfId="0" applyNumberFormat="1" applyFill="1" applyBorder="1"/>
    <xf numFmtId="0" fontId="0" fillId="0" borderId="23" xfId="0" applyFill="1" applyBorder="1" applyAlignment="1">
      <alignment horizontal="left"/>
    </xf>
    <xf numFmtId="0" fontId="21" fillId="6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justify" vertical="top" wrapText="1"/>
    </xf>
    <xf numFmtId="0" fontId="21" fillId="6" borderId="23" xfId="0" applyFont="1" applyFill="1" applyBorder="1"/>
    <xf numFmtId="0" fontId="1" fillId="0" borderId="14" xfId="0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44" fontId="0" fillId="0" borderId="6" xfId="2" applyFont="1" applyBorder="1" applyAlignment="1">
      <alignment horizontal="center" vertical="center"/>
    </xf>
    <xf numFmtId="44" fontId="0" fillId="0" borderId="7" xfId="2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0" fillId="0" borderId="0" xfId="0" applyNumberFormat="1" applyFill="1"/>
    <xf numFmtId="2" fontId="0" fillId="0" borderId="0" xfId="0" applyNumberFormat="1" applyFill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4" borderId="0" xfId="0" applyFill="1"/>
    <xf numFmtId="0" fontId="23" fillId="0" borderId="14" xfId="0" applyFont="1" applyBorder="1" applyAlignment="1">
      <alignment horizontal="center"/>
    </xf>
    <xf numFmtId="1" fontId="0" fillId="0" borderId="14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2" fontId="0" fillId="8" borderId="16" xfId="0" applyNumberFormat="1" applyFill="1" applyBorder="1" applyAlignment="1">
      <alignment horizontal="center"/>
    </xf>
    <xf numFmtId="0" fontId="0" fillId="0" borderId="0" xfId="0" applyFill="1" applyAlignment="1">
      <alignment horizontal="left"/>
    </xf>
    <xf numFmtId="2" fontId="0" fillId="4" borderId="0" xfId="0" applyNumberFormat="1" applyFill="1" applyAlignment="1">
      <alignment horizontal="center"/>
    </xf>
    <xf numFmtId="0" fontId="0" fillId="5" borderId="14" xfId="0" applyFill="1" applyBorder="1" applyAlignment="1">
      <alignment horizontal="left"/>
    </xf>
    <xf numFmtId="0" fontId="0" fillId="5" borderId="14" xfId="0" applyFill="1" applyBorder="1"/>
    <xf numFmtId="2" fontId="0" fillId="5" borderId="14" xfId="0" applyNumberFormat="1" applyFill="1" applyBorder="1"/>
    <xf numFmtId="2" fontId="0" fillId="0" borderId="14" xfId="0" applyNumberFormat="1" applyFill="1" applyBorder="1"/>
    <xf numFmtId="2" fontId="0" fillId="5" borderId="14" xfId="0" applyNumberFormat="1" applyFill="1" applyBorder="1" applyAlignment="1">
      <alignment horizontal="right"/>
    </xf>
    <xf numFmtId="2" fontId="0" fillId="5" borderId="16" xfId="0" applyNumberFormat="1" applyFill="1" applyBorder="1"/>
    <xf numFmtId="0" fontId="21" fillId="0" borderId="14" xfId="0" applyFont="1" applyFill="1" applyBorder="1"/>
    <xf numFmtId="2" fontId="0" fillId="4" borderId="14" xfId="0" applyNumberFormat="1" applyFill="1" applyBorder="1" applyAlignment="1">
      <alignment horizontal="right"/>
    </xf>
    <xf numFmtId="2" fontId="21" fillId="4" borderId="14" xfId="0" applyNumberFormat="1" applyFont="1" applyFill="1" applyBorder="1"/>
    <xf numFmtId="0" fontId="21" fillId="0" borderId="14" xfId="0" applyFont="1" applyBorder="1" applyAlignment="1">
      <alignment horizontal="center"/>
    </xf>
    <xf numFmtId="0" fontId="21" fillId="0" borderId="14" xfId="0" applyFont="1" applyFill="1" applyBorder="1" applyAlignment="1">
      <alignment horizontal="left"/>
    </xf>
    <xf numFmtId="2" fontId="21" fillId="0" borderId="23" xfId="0" applyNumberFormat="1" applyFont="1" applyFill="1" applyBorder="1" applyAlignment="1">
      <alignment horizontal="right"/>
    </xf>
    <xf numFmtId="2" fontId="21" fillId="0" borderId="23" xfId="0" applyNumberFormat="1" applyFont="1" applyFill="1" applyBorder="1"/>
    <xf numFmtId="2" fontId="21" fillId="0" borderId="23" xfId="0" applyNumberFormat="1" applyFont="1" applyFill="1" applyBorder="1" applyAlignment="1">
      <alignment horizontal="center"/>
    </xf>
    <xf numFmtId="2" fontId="21" fillId="0" borderId="14" xfId="0" applyNumberFormat="1" applyFont="1" applyFill="1" applyBorder="1"/>
    <xf numFmtId="2" fontId="21" fillId="0" borderId="14" xfId="0" applyNumberFormat="1" applyFont="1" applyBorder="1"/>
    <xf numFmtId="2" fontId="21" fillId="0" borderId="14" xfId="0" applyNumberFormat="1" applyFont="1" applyFill="1" applyBorder="1" applyAlignment="1">
      <alignment horizontal="right"/>
    </xf>
    <xf numFmtId="2" fontId="21" fillId="0" borderId="23" xfId="0" applyNumberFormat="1" applyFont="1" applyBorder="1"/>
    <xf numFmtId="2" fontId="21" fillId="0" borderId="16" xfId="0" applyNumberFormat="1" applyFont="1" applyBorder="1" applyAlignment="1">
      <alignment horizontal="center"/>
    </xf>
    <xf numFmtId="1" fontId="21" fillId="0" borderId="18" xfId="0" applyNumberFormat="1" applyFont="1" applyBorder="1" applyAlignment="1">
      <alignment horizontal="center" vertical="center"/>
    </xf>
    <xf numFmtId="0" fontId="21" fillId="0" borderId="0" xfId="0" applyFont="1"/>
    <xf numFmtId="2" fontId="0" fillId="0" borderId="14" xfId="0" applyNumberFormat="1" applyFill="1" applyBorder="1" applyAlignment="1">
      <alignment horizontal="right"/>
    </xf>
    <xf numFmtId="0" fontId="21" fillId="0" borderId="23" xfId="0" applyFont="1" applyFill="1" applyBorder="1" applyAlignment="1">
      <alignment horizontal="center"/>
    </xf>
    <xf numFmtId="2" fontId="21" fillId="0" borderId="23" xfId="0" applyNumberFormat="1" applyFont="1" applyBorder="1" applyAlignment="1">
      <alignment horizontal="right"/>
    </xf>
    <xf numFmtId="2" fontId="21" fillId="4" borderId="0" xfId="0" applyNumberFormat="1" applyFont="1" applyFill="1" applyBorder="1"/>
    <xf numFmtId="2" fontId="21" fillId="0" borderId="0" xfId="0" applyNumberFormat="1" applyFont="1" applyFill="1" applyBorder="1"/>
    <xf numFmtId="0" fontId="24" fillId="9" borderId="0" xfId="0" applyFont="1" applyFill="1"/>
    <xf numFmtId="2" fontId="25" fillId="10" borderId="24" xfId="0" applyNumberFormat="1" applyFont="1" applyFill="1" applyBorder="1" applyAlignment="1" applyProtection="1">
      <alignment horizontal="center"/>
      <protection hidden="1"/>
    </xf>
    <xf numFmtId="2" fontId="25" fillId="11" borderId="24" xfId="0" applyNumberFormat="1" applyFont="1" applyFill="1" applyBorder="1" applyAlignment="1" applyProtection="1">
      <alignment horizontal="center"/>
      <protection hidden="1"/>
    </xf>
    <xf numFmtId="2" fontId="26" fillId="12" borderId="24" xfId="0" applyNumberFormat="1" applyFont="1" applyFill="1" applyBorder="1" applyAlignment="1" applyProtection="1">
      <alignment horizontal="center"/>
      <protection hidden="1"/>
    </xf>
    <xf numFmtId="2" fontId="25" fillId="13" borderId="24" xfId="0" applyNumberFormat="1" applyFont="1" applyFill="1" applyBorder="1" applyAlignment="1" applyProtection="1">
      <alignment horizontal="center"/>
      <protection hidden="1"/>
    </xf>
    <xf numFmtId="2" fontId="24" fillId="13" borderId="24" xfId="0" applyNumberFormat="1" applyFont="1" applyFill="1" applyBorder="1" applyAlignment="1" applyProtection="1">
      <alignment horizontal="center"/>
      <protection hidden="1"/>
    </xf>
    <xf numFmtId="164" fontId="27" fillId="0" borderId="24" xfId="0" applyNumberFormat="1" applyFont="1" applyFill="1" applyBorder="1" applyAlignment="1" applyProtection="1">
      <alignment horizontal="center"/>
      <protection hidden="1"/>
    </xf>
    <xf numFmtId="1" fontId="26" fillId="14" borderId="24" xfId="0" applyNumberFormat="1" applyFont="1" applyFill="1" applyBorder="1" applyAlignment="1" applyProtection="1">
      <alignment horizontal="center"/>
      <protection hidden="1"/>
    </xf>
    <xf numFmtId="2" fontId="26" fillId="14" borderId="24" xfId="0" applyNumberFormat="1" applyFont="1" applyFill="1" applyBorder="1" applyAlignment="1" applyProtection="1">
      <alignment horizontal="center"/>
      <protection hidden="1"/>
    </xf>
    <xf numFmtId="1" fontId="24" fillId="0" borderId="24" xfId="0" applyNumberFormat="1" applyFont="1" applyFill="1" applyBorder="1" applyAlignment="1" applyProtection="1">
      <alignment horizontal="center"/>
      <protection hidden="1"/>
    </xf>
    <xf numFmtId="1" fontId="28" fillId="14" borderId="24" xfId="0" applyNumberFormat="1" applyFont="1" applyFill="1" applyBorder="1" applyAlignment="1" applyProtection="1">
      <alignment horizontal="center"/>
      <protection hidden="1"/>
    </xf>
    <xf numFmtId="1" fontId="27" fillId="15" borderId="24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Alignment="1">
      <alignment horizontal="left"/>
    </xf>
    <xf numFmtId="0" fontId="0" fillId="5" borderId="0" xfId="0" applyFill="1"/>
    <xf numFmtId="0" fontId="0" fillId="16" borderId="14" xfId="0" applyFill="1" applyBorder="1"/>
    <xf numFmtId="2" fontId="0" fillId="16" borderId="14" xfId="0" applyNumberFormat="1" applyFill="1" applyBorder="1" applyAlignment="1">
      <alignment horizontal="center"/>
    </xf>
    <xf numFmtId="2" fontId="0" fillId="17" borderId="14" xfId="0" applyNumberFormat="1" applyFill="1" applyBorder="1" applyAlignment="1">
      <alignment horizontal="center"/>
    </xf>
    <xf numFmtId="2" fontId="0" fillId="17" borderId="0" xfId="0" applyNumberFormat="1" applyFill="1" applyAlignment="1">
      <alignment horizontal="center"/>
    </xf>
    <xf numFmtId="1" fontId="0" fillId="16" borderId="14" xfId="0" applyNumberFormat="1" applyFill="1" applyBorder="1" applyAlignment="1">
      <alignment horizontal="left"/>
    </xf>
    <xf numFmtId="0" fontId="0" fillId="16" borderId="14" xfId="0" applyFill="1" applyBorder="1" applyAlignment="1">
      <alignment horizontal="center"/>
    </xf>
    <xf numFmtId="1" fontId="0" fillId="0" borderId="0" xfId="0" applyNumberFormat="1" applyFill="1"/>
    <xf numFmtId="2" fontId="0" fillId="16" borderId="14" xfId="0" applyNumberFormat="1" applyFill="1" applyBorder="1" applyAlignment="1">
      <alignment horizontal="left"/>
    </xf>
    <xf numFmtId="0" fontId="0" fillId="0" borderId="0" xfId="0" applyNumberFormat="1" applyFill="1" applyAlignment="1">
      <alignment horizontal="center"/>
    </xf>
    <xf numFmtId="0" fontId="0" fillId="16" borderId="14" xfId="0" applyFill="1" applyBorder="1" applyAlignment="1">
      <alignment horizontal="left"/>
    </xf>
    <xf numFmtId="0" fontId="29" fillId="16" borderId="14" xfId="0" applyFont="1" applyFill="1" applyBorder="1" applyAlignment="1">
      <alignment horizontal="left" vertical="center" wrapText="1"/>
    </xf>
    <xf numFmtId="0" fontId="23" fillId="16" borderId="14" xfId="0" applyFont="1" applyFill="1" applyBorder="1" applyAlignment="1">
      <alignment horizontal="center"/>
    </xf>
    <xf numFmtId="0" fontId="0" fillId="16" borderId="14" xfId="0" applyFont="1" applyFill="1" applyBorder="1"/>
  </cellXfs>
  <cellStyles count="32520">
    <cellStyle name="Lien hypertexte 2" xfId="31495"/>
    <cellStyle name="Milliers 2" xfId="15717"/>
    <cellStyle name="Milliers 2 2" xfId="31298"/>
    <cellStyle name="Milliers 2 2 2" xfId="31720"/>
    <cellStyle name="Milliers 2 3" xfId="31692"/>
    <cellStyle name="Monétaire" xfId="2" builtinId="4"/>
    <cellStyle name="Neutre 2" xfId="31505"/>
    <cellStyle name="Neutre 3" xfId="31834"/>
    <cellStyle name="Normal" xfId="0" builtinId="0"/>
    <cellStyle name="Normal 10" xfId="21"/>
    <cellStyle name="Normal 10 2" xfId="248"/>
    <cellStyle name="Normal 10 2 2" xfId="8963"/>
    <cellStyle name="Normal 10 2 3" xfId="31356"/>
    <cellStyle name="Normal 10 2 3 2" xfId="31449"/>
    <cellStyle name="Normal 10 2 3 3" xfId="31536"/>
    <cellStyle name="Normal 10 2 3 3 2" xfId="31719"/>
    <cellStyle name="Normal 10 2 3 3 3" xfId="32089"/>
    <cellStyle name="Normal 10 2 3 3 3 2" xfId="32468"/>
    <cellStyle name="Normal 10 2 3 4" xfId="31612"/>
    <cellStyle name="Normal 10 2 3 4 2" xfId="32164"/>
    <cellStyle name="Normal 10 2 3 4 2 2" xfId="32493"/>
    <cellStyle name="Normal 10 2 3 4 3" xfId="31864"/>
    <cellStyle name="Normal 10 2 3 4 4" xfId="31783"/>
    <cellStyle name="Normal 10 2 3 5" xfId="32012"/>
    <cellStyle name="Normal 10 2 3 5 2" xfId="32442"/>
    <cellStyle name="Normal 10 2 4" xfId="31940"/>
    <cellStyle name="Normal 10 2 4 2" xfId="32425"/>
    <cellStyle name="Normal 10 3" xfId="157"/>
    <cellStyle name="Normal 10 4" xfId="31334"/>
    <cellStyle name="Normal 10 4 2" xfId="31475"/>
    <cellStyle name="Normal 10 4 3" xfId="31514"/>
    <cellStyle name="Normal 10 4 3 2" xfId="31664"/>
    <cellStyle name="Normal 10 4 3 3" xfId="32067"/>
    <cellStyle name="Normal 10 4 3 3 2" xfId="32324"/>
    <cellStyle name="Normal 10 4 4" xfId="31590"/>
    <cellStyle name="Normal 10 4 4 2" xfId="32142"/>
    <cellStyle name="Normal 10 4 4 2 2" xfId="32365"/>
    <cellStyle name="Normal 10 4 4 3" xfId="31842"/>
    <cellStyle name="Normal 10 4 4 4" xfId="31761"/>
    <cellStyle name="Normal 10 4 5" xfId="31990"/>
    <cellStyle name="Normal 10 4 5 2" xfId="32334"/>
    <cellStyle name="Normal 10 5" xfId="31918"/>
    <cellStyle name="Normal 10 5 2" xfId="32362"/>
    <cellStyle name="Normal 11" xfId="22"/>
    <cellStyle name="Normal 11 2" xfId="259"/>
    <cellStyle name="Normal 11 2 2" xfId="8970"/>
    <cellStyle name="Normal 11 2 3" xfId="31363"/>
    <cellStyle name="Normal 11 2 3 2" xfId="31427"/>
    <cellStyle name="Normal 11 2 3 3" xfId="31543"/>
    <cellStyle name="Normal 11 2 3 3 2" xfId="31688"/>
    <cellStyle name="Normal 11 2 3 3 3" xfId="32096"/>
    <cellStyle name="Normal 11 2 3 3 3 2" xfId="32225"/>
    <cellStyle name="Normal 11 2 3 4" xfId="31619"/>
    <cellStyle name="Normal 11 2 3 4 2" xfId="32171"/>
    <cellStyle name="Normal 11 2 3 4 2 2" xfId="32291"/>
    <cellStyle name="Normal 11 2 3 4 3" xfId="31871"/>
    <cellStyle name="Normal 11 2 3 4 4" xfId="31790"/>
    <cellStyle name="Normal 11 2 3 5" xfId="32019"/>
    <cellStyle name="Normal 11 2 3 5 2" xfId="32283"/>
    <cellStyle name="Normal 11 2 4" xfId="31947"/>
    <cellStyle name="Normal 11 2 4 2" xfId="32303"/>
    <cellStyle name="Normal 11 3" xfId="262"/>
    <cellStyle name="Normal 11 4" xfId="31335"/>
    <cellStyle name="Normal 11 4 2" xfId="31439"/>
    <cellStyle name="Normal 11 4 3" xfId="31515"/>
    <cellStyle name="Normal 11 4 3 2" xfId="31733"/>
    <cellStyle name="Normal 11 4 3 3" xfId="32068"/>
    <cellStyle name="Normal 11 4 3 3 2" xfId="32393"/>
    <cellStyle name="Normal 11 4 4" xfId="31591"/>
    <cellStyle name="Normal 11 4 4 2" xfId="32143"/>
    <cellStyle name="Normal 11 4 4 2 2" xfId="32412"/>
    <cellStyle name="Normal 11 4 4 3" xfId="31843"/>
    <cellStyle name="Normal 11 4 4 4" xfId="31762"/>
    <cellStyle name="Normal 11 4 5" xfId="31991"/>
    <cellStyle name="Normal 11 4 5 2" xfId="32402"/>
    <cellStyle name="Normal 11 5" xfId="31919"/>
    <cellStyle name="Normal 11 5 2" xfId="32232"/>
    <cellStyle name="Normal 12" xfId="23"/>
    <cellStyle name="Normal 13" xfId="7"/>
    <cellStyle name="Normal 13 10" xfId="3530"/>
    <cellStyle name="Normal 13 10 2" xfId="12232"/>
    <cellStyle name="Normal 13 10 2 2" xfId="27818"/>
    <cellStyle name="Normal 13 10 3" xfId="19170"/>
    <cellStyle name="Normal 13 11" xfId="6975"/>
    <cellStyle name="Normal 13 11 2" xfId="15676"/>
    <cellStyle name="Normal 13 11 2 2" xfId="31257"/>
    <cellStyle name="Normal 13 11 3" xfId="22609"/>
    <cellStyle name="Normal 13 12" xfId="7019"/>
    <cellStyle name="Normal 13 12 2" xfId="22653"/>
    <cellStyle name="Normal 13 13" xfId="8750"/>
    <cellStyle name="Normal 13 13 2" xfId="24379"/>
    <cellStyle name="Normal 13 14" xfId="15731"/>
    <cellStyle name="Normal 13 15" xfId="31304"/>
    <cellStyle name="Normal 13 2" xfId="8"/>
    <cellStyle name="Normal 13 2 10" xfId="6988"/>
    <cellStyle name="Normal 13 2 10 2" xfId="15689"/>
    <cellStyle name="Normal 13 2 10 2 2" xfId="31270"/>
    <cellStyle name="Normal 13 2 10 3" xfId="22622"/>
    <cellStyle name="Normal 13 2 11" xfId="7020"/>
    <cellStyle name="Normal 13 2 11 2" xfId="22654"/>
    <cellStyle name="Normal 13 2 12" xfId="8763"/>
    <cellStyle name="Normal 13 2 12 2" xfId="24392"/>
    <cellStyle name="Normal 13 2 13" xfId="15744"/>
    <cellStyle name="Normal 13 2 14" xfId="31305"/>
    <cellStyle name="Normal 13 2 2" xfId="69"/>
    <cellStyle name="Normal 13 2 2 10" xfId="7068"/>
    <cellStyle name="Normal 13 2 2 10 2" xfId="22698"/>
    <cellStyle name="Normal 13 2 2 11" xfId="8789"/>
    <cellStyle name="Normal 13 2 2 11 2" xfId="24418"/>
    <cellStyle name="Normal 13 2 2 12" xfId="15770"/>
    <cellStyle name="Normal 13 2 2 2" xfId="123"/>
    <cellStyle name="Normal 13 2 2 2 10" xfId="15823"/>
    <cellStyle name="Normal 13 2 2 2 2" xfId="237"/>
    <cellStyle name="Normal 13 2 2 2 2 2" xfId="486"/>
    <cellStyle name="Normal 13 2 2 2 2 2 2" xfId="918"/>
    <cellStyle name="Normal 13 2 2 2 2 2 2 2" xfId="1781"/>
    <cellStyle name="Normal 13 2 2 2 2 2 2 2 2" xfId="3511"/>
    <cellStyle name="Normal 13 2 2 2 2 2 2 2 2 2" xfId="6952"/>
    <cellStyle name="Normal 13 2 2 2 2 2 2 2 2 2 2" xfId="15654"/>
    <cellStyle name="Normal 13 2 2 2 2 2 2 2 2 2 2 2" xfId="31240"/>
    <cellStyle name="Normal 13 2 2 2 2 2 2 2 2 2 3" xfId="22592"/>
    <cellStyle name="Normal 13 2 2 2 2 2 2 2 2 3" xfId="12213"/>
    <cellStyle name="Normal 13 2 2 2 2 2 2 2 2 3 2" xfId="27801"/>
    <cellStyle name="Normal 13 2 2 2 2 2 2 2 2 4" xfId="19153"/>
    <cellStyle name="Normal 13 2 2 2 2 2 2 2 3" xfId="5233"/>
    <cellStyle name="Normal 13 2 2 2 2 2 2 2 3 2" xfId="13935"/>
    <cellStyle name="Normal 13 2 2 2 2 2 2 2 3 2 2" xfId="29521"/>
    <cellStyle name="Normal 13 2 2 2 2 2 2 2 3 3" xfId="20873"/>
    <cellStyle name="Normal 13 2 2 2 2 2 2 2 4" xfId="8732"/>
    <cellStyle name="Normal 13 2 2 2 2 2 2 2 4 2" xfId="24362"/>
    <cellStyle name="Normal 13 2 2 2 2 2 2 2 5" xfId="10483"/>
    <cellStyle name="Normal 13 2 2 2 2 2 2 2 5 2" xfId="26082"/>
    <cellStyle name="Normal 13 2 2 2 2 2 2 2 6" xfId="17434"/>
    <cellStyle name="Normal 13 2 2 2 2 2 2 3" xfId="2651"/>
    <cellStyle name="Normal 13 2 2 2 2 2 2 3 2" xfId="6092"/>
    <cellStyle name="Normal 13 2 2 2 2 2 2 3 2 2" xfId="14794"/>
    <cellStyle name="Normal 13 2 2 2 2 2 2 3 2 2 2" xfId="30380"/>
    <cellStyle name="Normal 13 2 2 2 2 2 2 3 2 3" xfId="21732"/>
    <cellStyle name="Normal 13 2 2 2 2 2 2 3 3" xfId="11353"/>
    <cellStyle name="Normal 13 2 2 2 2 2 2 3 3 2" xfId="26941"/>
    <cellStyle name="Normal 13 2 2 2 2 2 2 3 4" xfId="18293"/>
    <cellStyle name="Normal 13 2 2 2 2 2 2 4" xfId="4373"/>
    <cellStyle name="Normal 13 2 2 2 2 2 2 4 2" xfId="13075"/>
    <cellStyle name="Normal 13 2 2 2 2 2 2 4 2 2" xfId="28661"/>
    <cellStyle name="Normal 13 2 2 2 2 2 2 4 3" xfId="20013"/>
    <cellStyle name="Normal 13 2 2 2 2 2 2 5" xfId="7872"/>
    <cellStyle name="Normal 13 2 2 2 2 2 2 5 2" xfId="23502"/>
    <cellStyle name="Normal 13 2 2 2 2 2 2 6" xfId="9620"/>
    <cellStyle name="Normal 13 2 2 2 2 2 2 6 2" xfId="25222"/>
    <cellStyle name="Normal 13 2 2 2 2 2 2 7" xfId="16574"/>
    <cellStyle name="Normal 13 2 2 2 2 2 3" xfId="1351"/>
    <cellStyle name="Normal 13 2 2 2 2 2 3 2" xfId="3081"/>
    <cellStyle name="Normal 13 2 2 2 2 2 3 2 2" xfId="6522"/>
    <cellStyle name="Normal 13 2 2 2 2 2 3 2 2 2" xfId="15224"/>
    <cellStyle name="Normal 13 2 2 2 2 2 3 2 2 2 2" xfId="30810"/>
    <cellStyle name="Normal 13 2 2 2 2 2 3 2 2 3" xfId="22162"/>
    <cellStyle name="Normal 13 2 2 2 2 2 3 2 3" xfId="11783"/>
    <cellStyle name="Normal 13 2 2 2 2 2 3 2 3 2" xfId="27371"/>
    <cellStyle name="Normal 13 2 2 2 2 2 3 2 4" xfId="18723"/>
    <cellStyle name="Normal 13 2 2 2 2 2 3 3" xfId="4803"/>
    <cellStyle name="Normal 13 2 2 2 2 2 3 3 2" xfId="13505"/>
    <cellStyle name="Normal 13 2 2 2 2 2 3 3 2 2" xfId="29091"/>
    <cellStyle name="Normal 13 2 2 2 2 2 3 3 3" xfId="20443"/>
    <cellStyle name="Normal 13 2 2 2 2 2 3 4" xfId="8302"/>
    <cellStyle name="Normal 13 2 2 2 2 2 3 4 2" xfId="23932"/>
    <cellStyle name="Normal 13 2 2 2 2 2 3 5" xfId="10053"/>
    <cellStyle name="Normal 13 2 2 2 2 2 3 5 2" xfId="25652"/>
    <cellStyle name="Normal 13 2 2 2 2 2 3 6" xfId="17004"/>
    <cellStyle name="Normal 13 2 2 2 2 2 4" xfId="2221"/>
    <cellStyle name="Normal 13 2 2 2 2 2 4 2" xfId="5662"/>
    <cellStyle name="Normal 13 2 2 2 2 2 4 2 2" xfId="14364"/>
    <cellStyle name="Normal 13 2 2 2 2 2 4 2 2 2" xfId="29950"/>
    <cellStyle name="Normal 13 2 2 2 2 2 4 2 3" xfId="21302"/>
    <cellStyle name="Normal 13 2 2 2 2 2 4 3" xfId="10923"/>
    <cellStyle name="Normal 13 2 2 2 2 2 4 3 2" xfId="26511"/>
    <cellStyle name="Normal 13 2 2 2 2 2 4 4" xfId="17863"/>
    <cellStyle name="Normal 13 2 2 2 2 2 5" xfId="3943"/>
    <cellStyle name="Normal 13 2 2 2 2 2 5 2" xfId="12645"/>
    <cellStyle name="Normal 13 2 2 2 2 2 5 2 2" xfId="28231"/>
    <cellStyle name="Normal 13 2 2 2 2 2 5 3" xfId="19583"/>
    <cellStyle name="Normal 13 2 2 2 2 2 6" xfId="7442"/>
    <cellStyle name="Normal 13 2 2 2 2 2 6 2" xfId="23072"/>
    <cellStyle name="Normal 13 2 2 2 2 2 7" xfId="9188"/>
    <cellStyle name="Normal 13 2 2 2 2 2 7 2" xfId="24792"/>
    <cellStyle name="Normal 13 2 2 2 2 2 8" xfId="16144"/>
    <cellStyle name="Normal 13 2 2 2 2 3" xfId="702"/>
    <cellStyle name="Normal 13 2 2 2 2 3 2" xfId="1566"/>
    <cellStyle name="Normal 13 2 2 2 2 3 2 2" xfId="3296"/>
    <cellStyle name="Normal 13 2 2 2 2 3 2 2 2" xfId="6737"/>
    <cellStyle name="Normal 13 2 2 2 2 3 2 2 2 2" xfId="15439"/>
    <cellStyle name="Normal 13 2 2 2 2 3 2 2 2 2 2" xfId="31025"/>
    <cellStyle name="Normal 13 2 2 2 2 3 2 2 2 3" xfId="22377"/>
    <cellStyle name="Normal 13 2 2 2 2 3 2 2 3" xfId="11998"/>
    <cellStyle name="Normal 13 2 2 2 2 3 2 2 3 2" xfId="27586"/>
    <cellStyle name="Normal 13 2 2 2 2 3 2 2 4" xfId="18938"/>
    <cellStyle name="Normal 13 2 2 2 2 3 2 3" xfId="5018"/>
    <cellStyle name="Normal 13 2 2 2 2 3 2 3 2" xfId="13720"/>
    <cellStyle name="Normal 13 2 2 2 2 3 2 3 2 2" xfId="29306"/>
    <cellStyle name="Normal 13 2 2 2 2 3 2 3 3" xfId="20658"/>
    <cellStyle name="Normal 13 2 2 2 2 3 2 4" xfId="8517"/>
    <cellStyle name="Normal 13 2 2 2 2 3 2 4 2" xfId="24147"/>
    <cellStyle name="Normal 13 2 2 2 2 3 2 5" xfId="10268"/>
    <cellStyle name="Normal 13 2 2 2 2 3 2 5 2" xfId="25867"/>
    <cellStyle name="Normal 13 2 2 2 2 3 2 6" xfId="17219"/>
    <cellStyle name="Normal 13 2 2 2 2 3 3" xfId="2436"/>
    <cellStyle name="Normal 13 2 2 2 2 3 3 2" xfId="5877"/>
    <cellStyle name="Normal 13 2 2 2 2 3 3 2 2" xfId="14579"/>
    <cellStyle name="Normal 13 2 2 2 2 3 3 2 2 2" xfId="30165"/>
    <cellStyle name="Normal 13 2 2 2 2 3 3 2 3" xfId="21517"/>
    <cellStyle name="Normal 13 2 2 2 2 3 3 3" xfId="11138"/>
    <cellStyle name="Normal 13 2 2 2 2 3 3 3 2" xfId="26726"/>
    <cellStyle name="Normal 13 2 2 2 2 3 3 4" xfId="18078"/>
    <cellStyle name="Normal 13 2 2 2 2 3 4" xfId="4158"/>
    <cellStyle name="Normal 13 2 2 2 2 3 4 2" xfId="12860"/>
    <cellStyle name="Normal 13 2 2 2 2 3 4 2 2" xfId="28446"/>
    <cellStyle name="Normal 13 2 2 2 2 3 4 3" xfId="19798"/>
    <cellStyle name="Normal 13 2 2 2 2 3 5" xfId="7657"/>
    <cellStyle name="Normal 13 2 2 2 2 3 5 2" xfId="23287"/>
    <cellStyle name="Normal 13 2 2 2 2 3 6" xfId="9404"/>
    <cellStyle name="Normal 13 2 2 2 2 3 6 2" xfId="25007"/>
    <cellStyle name="Normal 13 2 2 2 2 3 7" xfId="16359"/>
    <cellStyle name="Normal 13 2 2 2 2 4" xfId="1136"/>
    <cellStyle name="Normal 13 2 2 2 2 4 2" xfId="2866"/>
    <cellStyle name="Normal 13 2 2 2 2 4 2 2" xfId="6307"/>
    <cellStyle name="Normal 13 2 2 2 2 4 2 2 2" xfId="15009"/>
    <cellStyle name="Normal 13 2 2 2 2 4 2 2 2 2" xfId="30595"/>
    <cellStyle name="Normal 13 2 2 2 2 4 2 2 3" xfId="21947"/>
    <cellStyle name="Normal 13 2 2 2 2 4 2 3" xfId="11568"/>
    <cellStyle name="Normal 13 2 2 2 2 4 2 3 2" xfId="27156"/>
    <cellStyle name="Normal 13 2 2 2 2 4 2 4" xfId="18508"/>
    <cellStyle name="Normal 13 2 2 2 2 4 3" xfId="4588"/>
    <cellStyle name="Normal 13 2 2 2 2 4 3 2" xfId="13290"/>
    <cellStyle name="Normal 13 2 2 2 2 4 3 2 2" xfId="28876"/>
    <cellStyle name="Normal 13 2 2 2 2 4 3 3" xfId="20228"/>
    <cellStyle name="Normal 13 2 2 2 2 4 4" xfId="8087"/>
    <cellStyle name="Normal 13 2 2 2 2 4 4 2" xfId="23717"/>
    <cellStyle name="Normal 13 2 2 2 2 4 5" xfId="9838"/>
    <cellStyle name="Normal 13 2 2 2 2 4 5 2" xfId="25437"/>
    <cellStyle name="Normal 13 2 2 2 2 4 6" xfId="16789"/>
    <cellStyle name="Normal 13 2 2 2 2 5" xfId="2005"/>
    <cellStyle name="Normal 13 2 2 2 2 5 2" xfId="5447"/>
    <cellStyle name="Normal 13 2 2 2 2 5 2 2" xfId="14149"/>
    <cellStyle name="Normal 13 2 2 2 2 5 2 2 2" xfId="29735"/>
    <cellStyle name="Normal 13 2 2 2 2 5 2 3" xfId="21087"/>
    <cellStyle name="Normal 13 2 2 2 2 5 3" xfId="10707"/>
    <cellStyle name="Normal 13 2 2 2 2 5 3 2" xfId="26296"/>
    <cellStyle name="Normal 13 2 2 2 2 5 4" xfId="17648"/>
    <cellStyle name="Normal 13 2 2 2 2 6" xfId="3728"/>
    <cellStyle name="Normal 13 2 2 2 2 6 2" xfId="12430"/>
    <cellStyle name="Normal 13 2 2 2 2 6 2 2" xfId="28016"/>
    <cellStyle name="Normal 13 2 2 2 2 6 3" xfId="19368"/>
    <cellStyle name="Normal 13 2 2 2 2 7" xfId="7227"/>
    <cellStyle name="Normal 13 2 2 2 2 7 2" xfId="22857"/>
    <cellStyle name="Normal 13 2 2 2 2 8" xfId="8954"/>
    <cellStyle name="Normal 13 2 2 2 2 8 2" xfId="24577"/>
    <cellStyle name="Normal 13 2 2 2 2 9" xfId="15929"/>
    <cellStyle name="Normal 13 2 2 2 3" xfId="380"/>
    <cellStyle name="Normal 13 2 2 2 3 2" xfId="812"/>
    <cellStyle name="Normal 13 2 2 2 3 2 2" xfId="1675"/>
    <cellStyle name="Normal 13 2 2 2 3 2 2 2" xfId="3405"/>
    <cellStyle name="Normal 13 2 2 2 3 2 2 2 2" xfId="6846"/>
    <cellStyle name="Normal 13 2 2 2 3 2 2 2 2 2" xfId="15548"/>
    <cellStyle name="Normal 13 2 2 2 3 2 2 2 2 2 2" xfId="31134"/>
    <cellStyle name="Normal 13 2 2 2 3 2 2 2 2 3" xfId="22486"/>
    <cellStyle name="Normal 13 2 2 2 3 2 2 2 3" xfId="12107"/>
    <cellStyle name="Normal 13 2 2 2 3 2 2 2 3 2" xfId="27695"/>
    <cellStyle name="Normal 13 2 2 2 3 2 2 2 4" xfId="19047"/>
    <cellStyle name="Normal 13 2 2 2 3 2 2 3" xfId="5127"/>
    <cellStyle name="Normal 13 2 2 2 3 2 2 3 2" xfId="13829"/>
    <cellStyle name="Normal 13 2 2 2 3 2 2 3 2 2" xfId="29415"/>
    <cellStyle name="Normal 13 2 2 2 3 2 2 3 3" xfId="20767"/>
    <cellStyle name="Normal 13 2 2 2 3 2 2 4" xfId="8626"/>
    <cellStyle name="Normal 13 2 2 2 3 2 2 4 2" xfId="24256"/>
    <cellStyle name="Normal 13 2 2 2 3 2 2 5" xfId="10377"/>
    <cellStyle name="Normal 13 2 2 2 3 2 2 5 2" xfId="25976"/>
    <cellStyle name="Normal 13 2 2 2 3 2 2 6" xfId="17328"/>
    <cellStyle name="Normal 13 2 2 2 3 2 3" xfId="2545"/>
    <cellStyle name="Normal 13 2 2 2 3 2 3 2" xfId="5986"/>
    <cellStyle name="Normal 13 2 2 2 3 2 3 2 2" xfId="14688"/>
    <cellStyle name="Normal 13 2 2 2 3 2 3 2 2 2" xfId="30274"/>
    <cellStyle name="Normal 13 2 2 2 3 2 3 2 3" xfId="21626"/>
    <cellStyle name="Normal 13 2 2 2 3 2 3 3" xfId="11247"/>
    <cellStyle name="Normal 13 2 2 2 3 2 3 3 2" xfId="26835"/>
    <cellStyle name="Normal 13 2 2 2 3 2 3 4" xfId="18187"/>
    <cellStyle name="Normal 13 2 2 2 3 2 4" xfId="4267"/>
    <cellStyle name="Normal 13 2 2 2 3 2 4 2" xfId="12969"/>
    <cellStyle name="Normal 13 2 2 2 3 2 4 2 2" xfId="28555"/>
    <cellStyle name="Normal 13 2 2 2 3 2 4 3" xfId="19907"/>
    <cellStyle name="Normal 13 2 2 2 3 2 5" xfId="7766"/>
    <cellStyle name="Normal 13 2 2 2 3 2 5 2" xfId="23396"/>
    <cellStyle name="Normal 13 2 2 2 3 2 6" xfId="9514"/>
    <cellStyle name="Normal 13 2 2 2 3 2 6 2" xfId="25116"/>
    <cellStyle name="Normal 13 2 2 2 3 2 7" xfId="16468"/>
    <cellStyle name="Normal 13 2 2 2 3 3" xfId="1245"/>
    <cellStyle name="Normal 13 2 2 2 3 3 2" xfId="2975"/>
    <cellStyle name="Normal 13 2 2 2 3 3 2 2" xfId="6416"/>
    <cellStyle name="Normal 13 2 2 2 3 3 2 2 2" xfId="15118"/>
    <cellStyle name="Normal 13 2 2 2 3 3 2 2 2 2" xfId="30704"/>
    <cellStyle name="Normal 13 2 2 2 3 3 2 2 3" xfId="22056"/>
    <cellStyle name="Normal 13 2 2 2 3 3 2 3" xfId="11677"/>
    <cellStyle name="Normal 13 2 2 2 3 3 2 3 2" xfId="27265"/>
    <cellStyle name="Normal 13 2 2 2 3 3 2 4" xfId="18617"/>
    <cellStyle name="Normal 13 2 2 2 3 3 3" xfId="4697"/>
    <cellStyle name="Normal 13 2 2 2 3 3 3 2" xfId="13399"/>
    <cellStyle name="Normal 13 2 2 2 3 3 3 2 2" xfId="28985"/>
    <cellStyle name="Normal 13 2 2 2 3 3 3 3" xfId="20337"/>
    <cellStyle name="Normal 13 2 2 2 3 3 4" xfId="8196"/>
    <cellStyle name="Normal 13 2 2 2 3 3 4 2" xfId="23826"/>
    <cellStyle name="Normal 13 2 2 2 3 3 5" xfId="9947"/>
    <cellStyle name="Normal 13 2 2 2 3 3 5 2" xfId="25546"/>
    <cellStyle name="Normal 13 2 2 2 3 3 6" xfId="16898"/>
    <cellStyle name="Normal 13 2 2 2 3 4" xfId="2115"/>
    <cellStyle name="Normal 13 2 2 2 3 4 2" xfId="5556"/>
    <cellStyle name="Normal 13 2 2 2 3 4 2 2" xfId="14258"/>
    <cellStyle name="Normal 13 2 2 2 3 4 2 2 2" xfId="29844"/>
    <cellStyle name="Normal 13 2 2 2 3 4 2 3" xfId="21196"/>
    <cellStyle name="Normal 13 2 2 2 3 4 3" xfId="10817"/>
    <cellStyle name="Normal 13 2 2 2 3 4 3 2" xfId="26405"/>
    <cellStyle name="Normal 13 2 2 2 3 4 4" xfId="17757"/>
    <cellStyle name="Normal 13 2 2 2 3 5" xfId="3837"/>
    <cellStyle name="Normal 13 2 2 2 3 5 2" xfId="12539"/>
    <cellStyle name="Normal 13 2 2 2 3 5 2 2" xfId="28125"/>
    <cellStyle name="Normal 13 2 2 2 3 5 3" xfId="19477"/>
    <cellStyle name="Normal 13 2 2 2 3 6" xfId="7336"/>
    <cellStyle name="Normal 13 2 2 2 3 6 2" xfId="22966"/>
    <cellStyle name="Normal 13 2 2 2 3 7" xfId="9082"/>
    <cellStyle name="Normal 13 2 2 2 3 7 2" xfId="24686"/>
    <cellStyle name="Normal 13 2 2 2 3 8" xfId="16038"/>
    <cellStyle name="Normal 13 2 2 2 4" xfId="596"/>
    <cellStyle name="Normal 13 2 2 2 4 2" xfId="1460"/>
    <cellStyle name="Normal 13 2 2 2 4 2 2" xfId="3190"/>
    <cellStyle name="Normal 13 2 2 2 4 2 2 2" xfId="6631"/>
    <cellStyle name="Normal 13 2 2 2 4 2 2 2 2" xfId="15333"/>
    <cellStyle name="Normal 13 2 2 2 4 2 2 2 2 2" xfId="30919"/>
    <cellStyle name="Normal 13 2 2 2 4 2 2 2 3" xfId="22271"/>
    <cellStyle name="Normal 13 2 2 2 4 2 2 3" xfId="11892"/>
    <cellStyle name="Normal 13 2 2 2 4 2 2 3 2" xfId="27480"/>
    <cellStyle name="Normal 13 2 2 2 4 2 2 4" xfId="18832"/>
    <cellStyle name="Normal 13 2 2 2 4 2 3" xfId="4912"/>
    <cellStyle name="Normal 13 2 2 2 4 2 3 2" xfId="13614"/>
    <cellStyle name="Normal 13 2 2 2 4 2 3 2 2" xfId="29200"/>
    <cellStyle name="Normal 13 2 2 2 4 2 3 3" xfId="20552"/>
    <cellStyle name="Normal 13 2 2 2 4 2 4" xfId="8411"/>
    <cellStyle name="Normal 13 2 2 2 4 2 4 2" xfId="24041"/>
    <cellStyle name="Normal 13 2 2 2 4 2 5" xfId="10162"/>
    <cellStyle name="Normal 13 2 2 2 4 2 5 2" xfId="25761"/>
    <cellStyle name="Normal 13 2 2 2 4 2 6" xfId="17113"/>
    <cellStyle name="Normal 13 2 2 2 4 3" xfId="2330"/>
    <cellStyle name="Normal 13 2 2 2 4 3 2" xfId="5771"/>
    <cellStyle name="Normal 13 2 2 2 4 3 2 2" xfId="14473"/>
    <cellStyle name="Normal 13 2 2 2 4 3 2 2 2" xfId="30059"/>
    <cellStyle name="Normal 13 2 2 2 4 3 2 3" xfId="21411"/>
    <cellStyle name="Normal 13 2 2 2 4 3 3" xfId="11032"/>
    <cellStyle name="Normal 13 2 2 2 4 3 3 2" xfId="26620"/>
    <cellStyle name="Normal 13 2 2 2 4 3 4" xfId="17972"/>
    <cellStyle name="Normal 13 2 2 2 4 4" xfId="4052"/>
    <cellStyle name="Normal 13 2 2 2 4 4 2" xfId="12754"/>
    <cellStyle name="Normal 13 2 2 2 4 4 2 2" xfId="28340"/>
    <cellStyle name="Normal 13 2 2 2 4 4 3" xfId="19692"/>
    <cellStyle name="Normal 13 2 2 2 4 5" xfId="7551"/>
    <cellStyle name="Normal 13 2 2 2 4 5 2" xfId="23181"/>
    <cellStyle name="Normal 13 2 2 2 4 6" xfId="9298"/>
    <cellStyle name="Normal 13 2 2 2 4 6 2" xfId="24901"/>
    <cellStyle name="Normal 13 2 2 2 4 7" xfId="16253"/>
    <cellStyle name="Normal 13 2 2 2 5" xfId="1030"/>
    <cellStyle name="Normal 13 2 2 2 5 2" xfId="2760"/>
    <cellStyle name="Normal 13 2 2 2 5 2 2" xfId="6201"/>
    <cellStyle name="Normal 13 2 2 2 5 2 2 2" xfId="14903"/>
    <cellStyle name="Normal 13 2 2 2 5 2 2 2 2" xfId="30489"/>
    <cellStyle name="Normal 13 2 2 2 5 2 2 3" xfId="21841"/>
    <cellStyle name="Normal 13 2 2 2 5 2 3" xfId="11462"/>
    <cellStyle name="Normal 13 2 2 2 5 2 3 2" xfId="27050"/>
    <cellStyle name="Normal 13 2 2 2 5 2 4" xfId="18402"/>
    <cellStyle name="Normal 13 2 2 2 5 3" xfId="4482"/>
    <cellStyle name="Normal 13 2 2 2 5 3 2" xfId="13184"/>
    <cellStyle name="Normal 13 2 2 2 5 3 2 2" xfId="28770"/>
    <cellStyle name="Normal 13 2 2 2 5 3 3" xfId="20122"/>
    <cellStyle name="Normal 13 2 2 2 5 4" xfId="7981"/>
    <cellStyle name="Normal 13 2 2 2 5 4 2" xfId="23611"/>
    <cellStyle name="Normal 13 2 2 2 5 5" xfId="9732"/>
    <cellStyle name="Normal 13 2 2 2 5 5 2" xfId="25331"/>
    <cellStyle name="Normal 13 2 2 2 5 6" xfId="16683"/>
    <cellStyle name="Normal 13 2 2 2 6" xfId="1899"/>
    <cellStyle name="Normal 13 2 2 2 6 2" xfId="5341"/>
    <cellStyle name="Normal 13 2 2 2 6 2 2" xfId="14043"/>
    <cellStyle name="Normal 13 2 2 2 6 2 2 2" xfId="29629"/>
    <cellStyle name="Normal 13 2 2 2 6 2 3" xfId="20981"/>
    <cellStyle name="Normal 13 2 2 2 6 3" xfId="10601"/>
    <cellStyle name="Normal 13 2 2 2 6 3 2" xfId="26190"/>
    <cellStyle name="Normal 13 2 2 2 6 4" xfId="17542"/>
    <cellStyle name="Normal 13 2 2 2 7" xfId="3622"/>
    <cellStyle name="Normal 13 2 2 2 7 2" xfId="12324"/>
    <cellStyle name="Normal 13 2 2 2 7 2 2" xfId="27910"/>
    <cellStyle name="Normal 13 2 2 2 7 3" xfId="19262"/>
    <cellStyle name="Normal 13 2 2 2 8" xfId="7121"/>
    <cellStyle name="Normal 13 2 2 2 8 2" xfId="22751"/>
    <cellStyle name="Normal 13 2 2 2 9" xfId="8843"/>
    <cellStyle name="Normal 13 2 2 2 9 2" xfId="24471"/>
    <cellStyle name="Normal 13 2 2 3" xfId="184"/>
    <cellStyle name="Normal 13 2 2 3 2" xfId="433"/>
    <cellStyle name="Normal 13 2 2 3 2 2" xfId="865"/>
    <cellStyle name="Normal 13 2 2 3 2 2 2" xfId="1728"/>
    <cellStyle name="Normal 13 2 2 3 2 2 2 2" xfId="3458"/>
    <cellStyle name="Normal 13 2 2 3 2 2 2 2 2" xfId="6899"/>
    <cellStyle name="Normal 13 2 2 3 2 2 2 2 2 2" xfId="15601"/>
    <cellStyle name="Normal 13 2 2 3 2 2 2 2 2 2 2" xfId="31187"/>
    <cellStyle name="Normal 13 2 2 3 2 2 2 2 2 3" xfId="22539"/>
    <cellStyle name="Normal 13 2 2 3 2 2 2 2 3" xfId="12160"/>
    <cellStyle name="Normal 13 2 2 3 2 2 2 2 3 2" xfId="27748"/>
    <cellStyle name="Normal 13 2 2 3 2 2 2 2 4" xfId="19100"/>
    <cellStyle name="Normal 13 2 2 3 2 2 2 3" xfId="5180"/>
    <cellStyle name="Normal 13 2 2 3 2 2 2 3 2" xfId="13882"/>
    <cellStyle name="Normal 13 2 2 3 2 2 2 3 2 2" xfId="29468"/>
    <cellStyle name="Normal 13 2 2 3 2 2 2 3 3" xfId="20820"/>
    <cellStyle name="Normal 13 2 2 3 2 2 2 4" xfId="8679"/>
    <cellStyle name="Normal 13 2 2 3 2 2 2 4 2" xfId="24309"/>
    <cellStyle name="Normal 13 2 2 3 2 2 2 5" xfId="10430"/>
    <cellStyle name="Normal 13 2 2 3 2 2 2 5 2" xfId="26029"/>
    <cellStyle name="Normal 13 2 2 3 2 2 2 6" xfId="17381"/>
    <cellStyle name="Normal 13 2 2 3 2 2 3" xfId="2598"/>
    <cellStyle name="Normal 13 2 2 3 2 2 3 2" xfId="6039"/>
    <cellStyle name="Normal 13 2 2 3 2 2 3 2 2" xfId="14741"/>
    <cellStyle name="Normal 13 2 2 3 2 2 3 2 2 2" xfId="30327"/>
    <cellStyle name="Normal 13 2 2 3 2 2 3 2 3" xfId="21679"/>
    <cellStyle name="Normal 13 2 2 3 2 2 3 3" xfId="11300"/>
    <cellStyle name="Normal 13 2 2 3 2 2 3 3 2" xfId="26888"/>
    <cellStyle name="Normal 13 2 2 3 2 2 3 4" xfId="18240"/>
    <cellStyle name="Normal 13 2 2 3 2 2 4" xfId="4320"/>
    <cellStyle name="Normal 13 2 2 3 2 2 4 2" xfId="13022"/>
    <cellStyle name="Normal 13 2 2 3 2 2 4 2 2" xfId="28608"/>
    <cellStyle name="Normal 13 2 2 3 2 2 4 3" xfId="19960"/>
    <cellStyle name="Normal 13 2 2 3 2 2 5" xfId="7819"/>
    <cellStyle name="Normal 13 2 2 3 2 2 5 2" xfId="23449"/>
    <cellStyle name="Normal 13 2 2 3 2 2 6" xfId="9567"/>
    <cellStyle name="Normal 13 2 2 3 2 2 6 2" xfId="25169"/>
    <cellStyle name="Normal 13 2 2 3 2 2 7" xfId="16521"/>
    <cellStyle name="Normal 13 2 2 3 2 3" xfId="1298"/>
    <cellStyle name="Normal 13 2 2 3 2 3 2" xfId="3028"/>
    <cellStyle name="Normal 13 2 2 3 2 3 2 2" xfId="6469"/>
    <cellStyle name="Normal 13 2 2 3 2 3 2 2 2" xfId="15171"/>
    <cellStyle name="Normal 13 2 2 3 2 3 2 2 2 2" xfId="30757"/>
    <cellStyle name="Normal 13 2 2 3 2 3 2 2 3" xfId="22109"/>
    <cellStyle name="Normal 13 2 2 3 2 3 2 3" xfId="11730"/>
    <cellStyle name="Normal 13 2 2 3 2 3 2 3 2" xfId="27318"/>
    <cellStyle name="Normal 13 2 2 3 2 3 2 4" xfId="18670"/>
    <cellStyle name="Normal 13 2 2 3 2 3 3" xfId="4750"/>
    <cellStyle name="Normal 13 2 2 3 2 3 3 2" xfId="13452"/>
    <cellStyle name="Normal 13 2 2 3 2 3 3 2 2" xfId="29038"/>
    <cellStyle name="Normal 13 2 2 3 2 3 3 3" xfId="20390"/>
    <cellStyle name="Normal 13 2 2 3 2 3 4" xfId="8249"/>
    <cellStyle name="Normal 13 2 2 3 2 3 4 2" xfId="23879"/>
    <cellStyle name="Normal 13 2 2 3 2 3 5" xfId="10000"/>
    <cellStyle name="Normal 13 2 2 3 2 3 5 2" xfId="25599"/>
    <cellStyle name="Normal 13 2 2 3 2 3 6" xfId="16951"/>
    <cellStyle name="Normal 13 2 2 3 2 4" xfId="2168"/>
    <cellStyle name="Normal 13 2 2 3 2 4 2" xfId="5609"/>
    <cellStyle name="Normal 13 2 2 3 2 4 2 2" xfId="14311"/>
    <cellStyle name="Normal 13 2 2 3 2 4 2 2 2" xfId="29897"/>
    <cellStyle name="Normal 13 2 2 3 2 4 2 3" xfId="21249"/>
    <cellStyle name="Normal 13 2 2 3 2 4 3" xfId="10870"/>
    <cellStyle name="Normal 13 2 2 3 2 4 3 2" xfId="26458"/>
    <cellStyle name="Normal 13 2 2 3 2 4 4" xfId="17810"/>
    <cellStyle name="Normal 13 2 2 3 2 5" xfId="3890"/>
    <cellStyle name="Normal 13 2 2 3 2 5 2" xfId="12592"/>
    <cellStyle name="Normal 13 2 2 3 2 5 2 2" xfId="28178"/>
    <cellStyle name="Normal 13 2 2 3 2 5 3" xfId="19530"/>
    <cellStyle name="Normal 13 2 2 3 2 6" xfId="7389"/>
    <cellStyle name="Normal 13 2 2 3 2 6 2" xfId="23019"/>
    <cellStyle name="Normal 13 2 2 3 2 7" xfId="9135"/>
    <cellStyle name="Normal 13 2 2 3 2 7 2" xfId="24739"/>
    <cellStyle name="Normal 13 2 2 3 2 8" xfId="16091"/>
    <cellStyle name="Normal 13 2 2 3 3" xfId="649"/>
    <cellStyle name="Normal 13 2 2 3 3 2" xfId="1513"/>
    <cellStyle name="Normal 13 2 2 3 3 2 2" xfId="3243"/>
    <cellStyle name="Normal 13 2 2 3 3 2 2 2" xfId="6684"/>
    <cellStyle name="Normal 13 2 2 3 3 2 2 2 2" xfId="15386"/>
    <cellStyle name="Normal 13 2 2 3 3 2 2 2 2 2" xfId="30972"/>
    <cellStyle name="Normal 13 2 2 3 3 2 2 2 3" xfId="22324"/>
    <cellStyle name="Normal 13 2 2 3 3 2 2 3" xfId="11945"/>
    <cellStyle name="Normal 13 2 2 3 3 2 2 3 2" xfId="27533"/>
    <cellStyle name="Normal 13 2 2 3 3 2 2 4" xfId="18885"/>
    <cellStyle name="Normal 13 2 2 3 3 2 3" xfId="4965"/>
    <cellStyle name="Normal 13 2 2 3 3 2 3 2" xfId="13667"/>
    <cellStyle name="Normal 13 2 2 3 3 2 3 2 2" xfId="29253"/>
    <cellStyle name="Normal 13 2 2 3 3 2 3 3" xfId="20605"/>
    <cellStyle name="Normal 13 2 2 3 3 2 4" xfId="8464"/>
    <cellStyle name="Normal 13 2 2 3 3 2 4 2" xfId="24094"/>
    <cellStyle name="Normal 13 2 2 3 3 2 5" xfId="10215"/>
    <cellStyle name="Normal 13 2 2 3 3 2 5 2" xfId="25814"/>
    <cellStyle name="Normal 13 2 2 3 3 2 6" xfId="17166"/>
    <cellStyle name="Normal 13 2 2 3 3 3" xfId="2383"/>
    <cellStyle name="Normal 13 2 2 3 3 3 2" xfId="5824"/>
    <cellStyle name="Normal 13 2 2 3 3 3 2 2" xfId="14526"/>
    <cellStyle name="Normal 13 2 2 3 3 3 2 2 2" xfId="30112"/>
    <cellStyle name="Normal 13 2 2 3 3 3 2 3" xfId="21464"/>
    <cellStyle name="Normal 13 2 2 3 3 3 3" xfId="11085"/>
    <cellStyle name="Normal 13 2 2 3 3 3 3 2" xfId="26673"/>
    <cellStyle name="Normal 13 2 2 3 3 3 4" xfId="18025"/>
    <cellStyle name="Normal 13 2 2 3 3 4" xfId="4105"/>
    <cellStyle name="Normal 13 2 2 3 3 4 2" xfId="12807"/>
    <cellStyle name="Normal 13 2 2 3 3 4 2 2" xfId="28393"/>
    <cellStyle name="Normal 13 2 2 3 3 4 3" xfId="19745"/>
    <cellStyle name="Normal 13 2 2 3 3 5" xfId="7604"/>
    <cellStyle name="Normal 13 2 2 3 3 5 2" xfId="23234"/>
    <cellStyle name="Normal 13 2 2 3 3 6" xfId="9351"/>
    <cellStyle name="Normal 13 2 2 3 3 6 2" xfId="24954"/>
    <cellStyle name="Normal 13 2 2 3 3 7" xfId="16306"/>
    <cellStyle name="Normal 13 2 2 3 4" xfId="1083"/>
    <cellStyle name="Normal 13 2 2 3 4 2" xfId="2813"/>
    <cellStyle name="Normal 13 2 2 3 4 2 2" xfId="6254"/>
    <cellStyle name="Normal 13 2 2 3 4 2 2 2" xfId="14956"/>
    <cellStyle name="Normal 13 2 2 3 4 2 2 2 2" xfId="30542"/>
    <cellStyle name="Normal 13 2 2 3 4 2 2 3" xfId="21894"/>
    <cellStyle name="Normal 13 2 2 3 4 2 3" xfId="11515"/>
    <cellStyle name="Normal 13 2 2 3 4 2 3 2" xfId="27103"/>
    <cellStyle name="Normal 13 2 2 3 4 2 4" xfId="18455"/>
    <cellStyle name="Normal 13 2 2 3 4 3" xfId="4535"/>
    <cellStyle name="Normal 13 2 2 3 4 3 2" xfId="13237"/>
    <cellStyle name="Normal 13 2 2 3 4 3 2 2" xfId="28823"/>
    <cellStyle name="Normal 13 2 2 3 4 3 3" xfId="20175"/>
    <cellStyle name="Normal 13 2 2 3 4 4" xfId="8034"/>
    <cellStyle name="Normal 13 2 2 3 4 4 2" xfId="23664"/>
    <cellStyle name="Normal 13 2 2 3 4 5" xfId="9785"/>
    <cellStyle name="Normal 13 2 2 3 4 5 2" xfId="25384"/>
    <cellStyle name="Normal 13 2 2 3 4 6" xfId="16736"/>
    <cellStyle name="Normal 13 2 2 3 5" xfId="1952"/>
    <cellStyle name="Normal 13 2 2 3 5 2" xfId="5394"/>
    <cellStyle name="Normal 13 2 2 3 5 2 2" xfId="14096"/>
    <cellStyle name="Normal 13 2 2 3 5 2 2 2" xfId="29682"/>
    <cellStyle name="Normal 13 2 2 3 5 2 3" xfId="21034"/>
    <cellStyle name="Normal 13 2 2 3 5 3" xfId="10654"/>
    <cellStyle name="Normal 13 2 2 3 5 3 2" xfId="26243"/>
    <cellStyle name="Normal 13 2 2 3 5 4" xfId="17595"/>
    <cellStyle name="Normal 13 2 2 3 6" xfId="3675"/>
    <cellStyle name="Normal 13 2 2 3 6 2" xfId="12377"/>
    <cellStyle name="Normal 13 2 2 3 6 2 2" xfId="27963"/>
    <cellStyle name="Normal 13 2 2 3 6 3" xfId="19315"/>
    <cellStyle name="Normal 13 2 2 3 7" xfId="7174"/>
    <cellStyle name="Normal 13 2 2 3 7 2" xfId="22804"/>
    <cellStyle name="Normal 13 2 2 3 8" xfId="8901"/>
    <cellStyle name="Normal 13 2 2 3 8 2" xfId="24524"/>
    <cellStyle name="Normal 13 2 2 3 9" xfId="15876"/>
    <cellStyle name="Normal 13 2 2 4" xfId="327"/>
    <cellStyle name="Normal 13 2 2 4 2" xfId="759"/>
    <cellStyle name="Normal 13 2 2 4 2 2" xfId="1622"/>
    <cellStyle name="Normal 13 2 2 4 2 2 2" xfId="3352"/>
    <cellStyle name="Normal 13 2 2 4 2 2 2 2" xfId="6793"/>
    <cellStyle name="Normal 13 2 2 4 2 2 2 2 2" xfId="15495"/>
    <cellStyle name="Normal 13 2 2 4 2 2 2 2 2 2" xfId="31081"/>
    <cellStyle name="Normal 13 2 2 4 2 2 2 2 3" xfId="22433"/>
    <cellStyle name="Normal 13 2 2 4 2 2 2 3" xfId="12054"/>
    <cellStyle name="Normal 13 2 2 4 2 2 2 3 2" xfId="27642"/>
    <cellStyle name="Normal 13 2 2 4 2 2 2 4" xfId="18994"/>
    <cellStyle name="Normal 13 2 2 4 2 2 3" xfId="5074"/>
    <cellStyle name="Normal 13 2 2 4 2 2 3 2" xfId="13776"/>
    <cellStyle name="Normal 13 2 2 4 2 2 3 2 2" xfId="29362"/>
    <cellStyle name="Normal 13 2 2 4 2 2 3 3" xfId="20714"/>
    <cellStyle name="Normal 13 2 2 4 2 2 4" xfId="8573"/>
    <cellStyle name="Normal 13 2 2 4 2 2 4 2" xfId="24203"/>
    <cellStyle name="Normal 13 2 2 4 2 2 5" xfId="10324"/>
    <cellStyle name="Normal 13 2 2 4 2 2 5 2" xfId="25923"/>
    <cellStyle name="Normal 13 2 2 4 2 2 6" xfId="17275"/>
    <cellStyle name="Normal 13 2 2 4 2 3" xfId="2492"/>
    <cellStyle name="Normal 13 2 2 4 2 3 2" xfId="5933"/>
    <cellStyle name="Normal 13 2 2 4 2 3 2 2" xfId="14635"/>
    <cellStyle name="Normal 13 2 2 4 2 3 2 2 2" xfId="30221"/>
    <cellStyle name="Normal 13 2 2 4 2 3 2 3" xfId="21573"/>
    <cellStyle name="Normal 13 2 2 4 2 3 3" xfId="11194"/>
    <cellStyle name="Normal 13 2 2 4 2 3 3 2" xfId="26782"/>
    <cellStyle name="Normal 13 2 2 4 2 3 4" xfId="18134"/>
    <cellStyle name="Normal 13 2 2 4 2 4" xfId="4214"/>
    <cellStyle name="Normal 13 2 2 4 2 4 2" xfId="12916"/>
    <cellStyle name="Normal 13 2 2 4 2 4 2 2" xfId="28502"/>
    <cellStyle name="Normal 13 2 2 4 2 4 3" xfId="19854"/>
    <cellStyle name="Normal 13 2 2 4 2 5" xfId="7713"/>
    <cellStyle name="Normal 13 2 2 4 2 5 2" xfId="23343"/>
    <cellStyle name="Normal 13 2 2 4 2 6" xfId="9461"/>
    <cellStyle name="Normal 13 2 2 4 2 6 2" xfId="25063"/>
    <cellStyle name="Normal 13 2 2 4 2 7" xfId="16415"/>
    <cellStyle name="Normal 13 2 2 4 3" xfId="1192"/>
    <cellStyle name="Normal 13 2 2 4 3 2" xfId="2922"/>
    <cellStyle name="Normal 13 2 2 4 3 2 2" xfId="6363"/>
    <cellStyle name="Normal 13 2 2 4 3 2 2 2" xfId="15065"/>
    <cellStyle name="Normal 13 2 2 4 3 2 2 2 2" xfId="30651"/>
    <cellStyle name="Normal 13 2 2 4 3 2 2 3" xfId="22003"/>
    <cellStyle name="Normal 13 2 2 4 3 2 3" xfId="11624"/>
    <cellStyle name="Normal 13 2 2 4 3 2 3 2" xfId="27212"/>
    <cellStyle name="Normal 13 2 2 4 3 2 4" xfId="18564"/>
    <cellStyle name="Normal 13 2 2 4 3 3" xfId="4644"/>
    <cellStyle name="Normal 13 2 2 4 3 3 2" xfId="13346"/>
    <cellStyle name="Normal 13 2 2 4 3 3 2 2" xfId="28932"/>
    <cellStyle name="Normal 13 2 2 4 3 3 3" xfId="20284"/>
    <cellStyle name="Normal 13 2 2 4 3 4" xfId="8143"/>
    <cellStyle name="Normal 13 2 2 4 3 4 2" xfId="23773"/>
    <cellStyle name="Normal 13 2 2 4 3 5" xfId="9894"/>
    <cellStyle name="Normal 13 2 2 4 3 5 2" xfId="25493"/>
    <cellStyle name="Normal 13 2 2 4 3 6" xfId="16845"/>
    <cellStyle name="Normal 13 2 2 4 4" xfId="2062"/>
    <cellStyle name="Normal 13 2 2 4 4 2" xfId="5503"/>
    <cellStyle name="Normal 13 2 2 4 4 2 2" xfId="14205"/>
    <cellStyle name="Normal 13 2 2 4 4 2 2 2" xfId="29791"/>
    <cellStyle name="Normal 13 2 2 4 4 2 3" xfId="21143"/>
    <cellStyle name="Normal 13 2 2 4 4 3" xfId="10764"/>
    <cellStyle name="Normal 13 2 2 4 4 3 2" xfId="26352"/>
    <cellStyle name="Normal 13 2 2 4 4 4" xfId="17704"/>
    <cellStyle name="Normal 13 2 2 4 5" xfId="3784"/>
    <cellStyle name="Normal 13 2 2 4 5 2" xfId="12486"/>
    <cellStyle name="Normal 13 2 2 4 5 2 2" xfId="28072"/>
    <cellStyle name="Normal 13 2 2 4 5 3" xfId="19424"/>
    <cellStyle name="Normal 13 2 2 4 6" xfId="7283"/>
    <cellStyle name="Normal 13 2 2 4 6 2" xfId="22913"/>
    <cellStyle name="Normal 13 2 2 4 7" xfId="9029"/>
    <cellStyle name="Normal 13 2 2 4 7 2" xfId="24633"/>
    <cellStyle name="Normal 13 2 2 4 8" xfId="15985"/>
    <cellStyle name="Normal 13 2 2 5" xfId="543"/>
    <cellStyle name="Normal 13 2 2 5 2" xfId="1407"/>
    <cellStyle name="Normal 13 2 2 5 2 2" xfId="3137"/>
    <cellStyle name="Normal 13 2 2 5 2 2 2" xfId="6578"/>
    <cellStyle name="Normal 13 2 2 5 2 2 2 2" xfId="15280"/>
    <cellStyle name="Normal 13 2 2 5 2 2 2 2 2" xfId="30866"/>
    <cellStyle name="Normal 13 2 2 5 2 2 2 3" xfId="22218"/>
    <cellStyle name="Normal 13 2 2 5 2 2 3" xfId="11839"/>
    <cellStyle name="Normal 13 2 2 5 2 2 3 2" xfId="27427"/>
    <cellStyle name="Normal 13 2 2 5 2 2 4" xfId="18779"/>
    <cellStyle name="Normal 13 2 2 5 2 3" xfId="4859"/>
    <cellStyle name="Normal 13 2 2 5 2 3 2" xfId="13561"/>
    <cellStyle name="Normal 13 2 2 5 2 3 2 2" xfId="29147"/>
    <cellStyle name="Normal 13 2 2 5 2 3 3" xfId="20499"/>
    <cellStyle name="Normal 13 2 2 5 2 4" xfId="8358"/>
    <cellStyle name="Normal 13 2 2 5 2 4 2" xfId="23988"/>
    <cellStyle name="Normal 13 2 2 5 2 5" xfId="10109"/>
    <cellStyle name="Normal 13 2 2 5 2 5 2" xfId="25708"/>
    <cellStyle name="Normal 13 2 2 5 2 6" xfId="17060"/>
    <cellStyle name="Normal 13 2 2 5 3" xfId="2277"/>
    <cellStyle name="Normal 13 2 2 5 3 2" xfId="5718"/>
    <cellStyle name="Normal 13 2 2 5 3 2 2" xfId="14420"/>
    <cellStyle name="Normal 13 2 2 5 3 2 2 2" xfId="30006"/>
    <cellStyle name="Normal 13 2 2 5 3 2 3" xfId="21358"/>
    <cellStyle name="Normal 13 2 2 5 3 3" xfId="10979"/>
    <cellStyle name="Normal 13 2 2 5 3 3 2" xfId="26567"/>
    <cellStyle name="Normal 13 2 2 5 3 4" xfId="17919"/>
    <cellStyle name="Normal 13 2 2 5 4" xfId="3999"/>
    <cellStyle name="Normal 13 2 2 5 4 2" xfId="12701"/>
    <cellStyle name="Normal 13 2 2 5 4 2 2" xfId="28287"/>
    <cellStyle name="Normal 13 2 2 5 4 3" xfId="19639"/>
    <cellStyle name="Normal 13 2 2 5 5" xfId="7498"/>
    <cellStyle name="Normal 13 2 2 5 5 2" xfId="23128"/>
    <cellStyle name="Normal 13 2 2 5 6" xfId="9245"/>
    <cellStyle name="Normal 13 2 2 5 6 2" xfId="24848"/>
    <cellStyle name="Normal 13 2 2 5 7" xfId="16200"/>
    <cellStyle name="Normal 13 2 2 6" xfId="977"/>
    <cellStyle name="Normal 13 2 2 6 2" xfId="2707"/>
    <cellStyle name="Normal 13 2 2 6 2 2" xfId="6148"/>
    <cellStyle name="Normal 13 2 2 6 2 2 2" xfId="14850"/>
    <cellStyle name="Normal 13 2 2 6 2 2 2 2" xfId="30436"/>
    <cellStyle name="Normal 13 2 2 6 2 2 3" xfId="21788"/>
    <cellStyle name="Normal 13 2 2 6 2 3" xfId="11409"/>
    <cellStyle name="Normal 13 2 2 6 2 3 2" xfId="26997"/>
    <cellStyle name="Normal 13 2 2 6 2 4" xfId="18349"/>
    <cellStyle name="Normal 13 2 2 6 3" xfId="4429"/>
    <cellStyle name="Normal 13 2 2 6 3 2" xfId="13131"/>
    <cellStyle name="Normal 13 2 2 6 3 2 2" xfId="28717"/>
    <cellStyle name="Normal 13 2 2 6 3 3" xfId="20069"/>
    <cellStyle name="Normal 13 2 2 6 4" xfId="7928"/>
    <cellStyle name="Normal 13 2 2 6 4 2" xfId="23558"/>
    <cellStyle name="Normal 13 2 2 6 5" xfId="9679"/>
    <cellStyle name="Normal 13 2 2 6 5 2" xfId="25278"/>
    <cellStyle name="Normal 13 2 2 6 6" xfId="16630"/>
    <cellStyle name="Normal 13 2 2 7" xfId="1846"/>
    <cellStyle name="Normal 13 2 2 7 2" xfId="5288"/>
    <cellStyle name="Normal 13 2 2 7 2 2" xfId="13990"/>
    <cellStyle name="Normal 13 2 2 7 2 2 2" xfId="29576"/>
    <cellStyle name="Normal 13 2 2 7 2 3" xfId="20928"/>
    <cellStyle name="Normal 13 2 2 7 3" xfId="10548"/>
    <cellStyle name="Normal 13 2 2 7 3 2" xfId="26137"/>
    <cellStyle name="Normal 13 2 2 7 4" xfId="17489"/>
    <cellStyle name="Normal 13 2 2 8" xfId="3569"/>
    <cellStyle name="Normal 13 2 2 8 2" xfId="12271"/>
    <cellStyle name="Normal 13 2 2 8 2 2" xfId="27857"/>
    <cellStyle name="Normal 13 2 2 8 3" xfId="19209"/>
    <cellStyle name="Normal 13 2 2 9" xfId="7014"/>
    <cellStyle name="Normal 13 2 2 9 2" xfId="15715"/>
    <cellStyle name="Normal 13 2 2 9 2 2" xfId="31296"/>
    <cellStyle name="Normal 13 2 2 9 3" xfId="22648"/>
    <cellStyle name="Normal 13 2 3" xfId="97"/>
    <cellStyle name="Normal 13 2 3 10" xfId="15797"/>
    <cellStyle name="Normal 13 2 3 2" xfId="211"/>
    <cellStyle name="Normal 13 2 3 2 2" xfId="460"/>
    <cellStyle name="Normal 13 2 3 2 2 2" xfId="892"/>
    <cellStyle name="Normal 13 2 3 2 2 2 2" xfId="1755"/>
    <cellStyle name="Normal 13 2 3 2 2 2 2 2" xfId="3485"/>
    <cellStyle name="Normal 13 2 3 2 2 2 2 2 2" xfId="6926"/>
    <cellStyle name="Normal 13 2 3 2 2 2 2 2 2 2" xfId="15628"/>
    <cellStyle name="Normal 13 2 3 2 2 2 2 2 2 2 2" xfId="31214"/>
    <cellStyle name="Normal 13 2 3 2 2 2 2 2 2 3" xfId="22566"/>
    <cellStyle name="Normal 13 2 3 2 2 2 2 2 3" xfId="12187"/>
    <cellStyle name="Normal 13 2 3 2 2 2 2 2 3 2" xfId="27775"/>
    <cellStyle name="Normal 13 2 3 2 2 2 2 2 4" xfId="19127"/>
    <cellStyle name="Normal 13 2 3 2 2 2 2 3" xfId="5207"/>
    <cellStyle name="Normal 13 2 3 2 2 2 2 3 2" xfId="13909"/>
    <cellStyle name="Normal 13 2 3 2 2 2 2 3 2 2" xfId="29495"/>
    <cellStyle name="Normal 13 2 3 2 2 2 2 3 3" xfId="20847"/>
    <cellStyle name="Normal 13 2 3 2 2 2 2 4" xfId="8706"/>
    <cellStyle name="Normal 13 2 3 2 2 2 2 4 2" xfId="24336"/>
    <cellStyle name="Normal 13 2 3 2 2 2 2 5" xfId="10457"/>
    <cellStyle name="Normal 13 2 3 2 2 2 2 5 2" xfId="26056"/>
    <cellStyle name="Normal 13 2 3 2 2 2 2 6" xfId="17408"/>
    <cellStyle name="Normal 13 2 3 2 2 2 3" xfId="2625"/>
    <cellStyle name="Normal 13 2 3 2 2 2 3 2" xfId="6066"/>
    <cellStyle name="Normal 13 2 3 2 2 2 3 2 2" xfId="14768"/>
    <cellStyle name="Normal 13 2 3 2 2 2 3 2 2 2" xfId="30354"/>
    <cellStyle name="Normal 13 2 3 2 2 2 3 2 3" xfId="21706"/>
    <cellStyle name="Normal 13 2 3 2 2 2 3 3" xfId="11327"/>
    <cellStyle name="Normal 13 2 3 2 2 2 3 3 2" xfId="26915"/>
    <cellStyle name="Normal 13 2 3 2 2 2 3 4" xfId="18267"/>
    <cellStyle name="Normal 13 2 3 2 2 2 4" xfId="4347"/>
    <cellStyle name="Normal 13 2 3 2 2 2 4 2" xfId="13049"/>
    <cellStyle name="Normal 13 2 3 2 2 2 4 2 2" xfId="28635"/>
    <cellStyle name="Normal 13 2 3 2 2 2 4 3" xfId="19987"/>
    <cellStyle name="Normal 13 2 3 2 2 2 5" xfId="7846"/>
    <cellStyle name="Normal 13 2 3 2 2 2 5 2" xfId="23476"/>
    <cellStyle name="Normal 13 2 3 2 2 2 6" xfId="9594"/>
    <cellStyle name="Normal 13 2 3 2 2 2 6 2" xfId="25196"/>
    <cellStyle name="Normal 13 2 3 2 2 2 7" xfId="16548"/>
    <cellStyle name="Normal 13 2 3 2 2 3" xfId="1325"/>
    <cellStyle name="Normal 13 2 3 2 2 3 2" xfId="3055"/>
    <cellStyle name="Normal 13 2 3 2 2 3 2 2" xfId="6496"/>
    <cellStyle name="Normal 13 2 3 2 2 3 2 2 2" xfId="15198"/>
    <cellStyle name="Normal 13 2 3 2 2 3 2 2 2 2" xfId="30784"/>
    <cellStyle name="Normal 13 2 3 2 2 3 2 2 3" xfId="22136"/>
    <cellStyle name="Normal 13 2 3 2 2 3 2 3" xfId="11757"/>
    <cellStyle name="Normal 13 2 3 2 2 3 2 3 2" xfId="27345"/>
    <cellStyle name="Normal 13 2 3 2 2 3 2 4" xfId="18697"/>
    <cellStyle name="Normal 13 2 3 2 2 3 3" xfId="4777"/>
    <cellStyle name="Normal 13 2 3 2 2 3 3 2" xfId="13479"/>
    <cellStyle name="Normal 13 2 3 2 2 3 3 2 2" xfId="29065"/>
    <cellStyle name="Normal 13 2 3 2 2 3 3 3" xfId="20417"/>
    <cellStyle name="Normal 13 2 3 2 2 3 4" xfId="8276"/>
    <cellStyle name="Normal 13 2 3 2 2 3 4 2" xfId="23906"/>
    <cellStyle name="Normal 13 2 3 2 2 3 5" xfId="10027"/>
    <cellStyle name="Normal 13 2 3 2 2 3 5 2" xfId="25626"/>
    <cellStyle name="Normal 13 2 3 2 2 3 6" xfId="16978"/>
    <cellStyle name="Normal 13 2 3 2 2 4" xfId="2195"/>
    <cellStyle name="Normal 13 2 3 2 2 4 2" xfId="5636"/>
    <cellStyle name="Normal 13 2 3 2 2 4 2 2" xfId="14338"/>
    <cellStyle name="Normal 13 2 3 2 2 4 2 2 2" xfId="29924"/>
    <cellStyle name="Normal 13 2 3 2 2 4 2 3" xfId="21276"/>
    <cellStyle name="Normal 13 2 3 2 2 4 3" xfId="10897"/>
    <cellStyle name="Normal 13 2 3 2 2 4 3 2" xfId="26485"/>
    <cellStyle name="Normal 13 2 3 2 2 4 4" xfId="17837"/>
    <cellStyle name="Normal 13 2 3 2 2 5" xfId="3917"/>
    <cellStyle name="Normal 13 2 3 2 2 5 2" xfId="12619"/>
    <cellStyle name="Normal 13 2 3 2 2 5 2 2" xfId="28205"/>
    <cellStyle name="Normal 13 2 3 2 2 5 3" xfId="19557"/>
    <cellStyle name="Normal 13 2 3 2 2 6" xfId="7416"/>
    <cellStyle name="Normal 13 2 3 2 2 6 2" xfId="23046"/>
    <cellStyle name="Normal 13 2 3 2 2 7" xfId="9162"/>
    <cellStyle name="Normal 13 2 3 2 2 7 2" xfId="24766"/>
    <cellStyle name="Normal 13 2 3 2 2 8" xfId="16118"/>
    <cellStyle name="Normal 13 2 3 2 3" xfId="676"/>
    <cellStyle name="Normal 13 2 3 2 3 2" xfId="1540"/>
    <cellStyle name="Normal 13 2 3 2 3 2 2" xfId="3270"/>
    <cellStyle name="Normal 13 2 3 2 3 2 2 2" xfId="6711"/>
    <cellStyle name="Normal 13 2 3 2 3 2 2 2 2" xfId="15413"/>
    <cellStyle name="Normal 13 2 3 2 3 2 2 2 2 2" xfId="30999"/>
    <cellStyle name="Normal 13 2 3 2 3 2 2 2 3" xfId="22351"/>
    <cellStyle name="Normal 13 2 3 2 3 2 2 3" xfId="11972"/>
    <cellStyle name="Normal 13 2 3 2 3 2 2 3 2" xfId="27560"/>
    <cellStyle name="Normal 13 2 3 2 3 2 2 4" xfId="18912"/>
    <cellStyle name="Normal 13 2 3 2 3 2 3" xfId="4992"/>
    <cellStyle name="Normal 13 2 3 2 3 2 3 2" xfId="13694"/>
    <cellStyle name="Normal 13 2 3 2 3 2 3 2 2" xfId="29280"/>
    <cellStyle name="Normal 13 2 3 2 3 2 3 3" xfId="20632"/>
    <cellStyle name="Normal 13 2 3 2 3 2 4" xfId="8491"/>
    <cellStyle name="Normal 13 2 3 2 3 2 4 2" xfId="24121"/>
    <cellStyle name="Normal 13 2 3 2 3 2 5" xfId="10242"/>
    <cellStyle name="Normal 13 2 3 2 3 2 5 2" xfId="25841"/>
    <cellStyle name="Normal 13 2 3 2 3 2 6" xfId="17193"/>
    <cellStyle name="Normal 13 2 3 2 3 3" xfId="2410"/>
    <cellStyle name="Normal 13 2 3 2 3 3 2" xfId="5851"/>
    <cellStyle name="Normal 13 2 3 2 3 3 2 2" xfId="14553"/>
    <cellStyle name="Normal 13 2 3 2 3 3 2 2 2" xfId="30139"/>
    <cellStyle name="Normal 13 2 3 2 3 3 2 3" xfId="21491"/>
    <cellStyle name="Normal 13 2 3 2 3 3 3" xfId="11112"/>
    <cellStyle name="Normal 13 2 3 2 3 3 3 2" xfId="26700"/>
    <cellStyle name="Normal 13 2 3 2 3 3 4" xfId="18052"/>
    <cellStyle name="Normal 13 2 3 2 3 4" xfId="4132"/>
    <cellStyle name="Normal 13 2 3 2 3 4 2" xfId="12834"/>
    <cellStyle name="Normal 13 2 3 2 3 4 2 2" xfId="28420"/>
    <cellStyle name="Normal 13 2 3 2 3 4 3" xfId="19772"/>
    <cellStyle name="Normal 13 2 3 2 3 5" xfId="7631"/>
    <cellStyle name="Normal 13 2 3 2 3 5 2" xfId="23261"/>
    <cellStyle name="Normal 13 2 3 2 3 6" xfId="9378"/>
    <cellStyle name="Normal 13 2 3 2 3 6 2" xfId="24981"/>
    <cellStyle name="Normal 13 2 3 2 3 7" xfId="16333"/>
    <cellStyle name="Normal 13 2 3 2 4" xfId="1110"/>
    <cellStyle name="Normal 13 2 3 2 4 2" xfId="2840"/>
    <cellStyle name="Normal 13 2 3 2 4 2 2" xfId="6281"/>
    <cellStyle name="Normal 13 2 3 2 4 2 2 2" xfId="14983"/>
    <cellStyle name="Normal 13 2 3 2 4 2 2 2 2" xfId="30569"/>
    <cellStyle name="Normal 13 2 3 2 4 2 2 3" xfId="21921"/>
    <cellStyle name="Normal 13 2 3 2 4 2 3" xfId="11542"/>
    <cellStyle name="Normal 13 2 3 2 4 2 3 2" xfId="27130"/>
    <cellStyle name="Normal 13 2 3 2 4 2 4" xfId="18482"/>
    <cellStyle name="Normal 13 2 3 2 4 3" xfId="4562"/>
    <cellStyle name="Normal 13 2 3 2 4 3 2" xfId="13264"/>
    <cellStyle name="Normal 13 2 3 2 4 3 2 2" xfId="28850"/>
    <cellStyle name="Normal 13 2 3 2 4 3 3" xfId="20202"/>
    <cellStyle name="Normal 13 2 3 2 4 4" xfId="8061"/>
    <cellStyle name="Normal 13 2 3 2 4 4 2" xfId="23691"/>
    <cellStyle name="Normal 13 2 3 2 4 5" xfId="9812"/>
    <cellStyle name="Normal 13 2 3 2 4 5 2" xfId="25411"/>
    <cellStyle name="Normal 13 2 3 2 4 6" xfId="16763"/>
    <cellStyle name="Normal 13 2 3 2 5" xfId="1979"/>
    <cellStyle name="Normal 13 2 3 2 5 2" xfId="5421"/>
    <cellStyle name="Normal 13 2 3 2 5 2 2" xfId="14123"/>
    <cellStyle name="Normal 13 2 3 2 5 2 2 2" xfId="29709"/>
    <cellStyle name="Normal 13 2 3 2 5 2 3" xfId="21061"/>
    <cellStyle name="Normal 13 2 3 2 5 3" xfId="10681"/>
    <cellStyle name="Normal 13 2 3 2 5 3 2" xfId="26270"/>
    <cellStyle name="Normal 13 2 3 2 5 4" xfId="17622"/>
    <cellStyle name="Normal 13 2 3 2 6" xfId="3702"/>
    <cellStyle name="Normal 13 2 3 2 6 2" xfId="12404"/>
    <cellStyle name="Normal 13 2 3 2 6 2 2" xfId="27990"/>
    <cellStyle name="Normal 13 2 3 2 6 3" xfId="19342"/>
    <cellStyle name="Normal 13 2 3 2 7" xfId="7201"/>
    <cellStyle name="Normal 13 2 3 2 7 2" xfId="22831"/>
    <cellStyle name="Normal 13 2 3 2 8" xfId="8928"/>
    <cellStyle name="Normal 13 2 3 2 8 2" xfId="24551"/>
    <cellStyle name="Normal 13 2 3 2 9" xfId="15903"/>
    <cellStyle name="Normal 13 2 3 3" xfId="354"/>
    <cellStyle name="Normal 13 2 3 3 2" xfId="786"/>
    <cellStyle name="Normal 13 2 3 3 2 2" xfId="1649"/>
    <cellStyle name="Normal 13 2 3 3 2 2 2" xfId="3379"/>
    <cellStyle name="Normal 13 2 3 3 2 2 2 2" xfId="6820"/>
    <cellStyle name="Normal 13 2 3 3 2 2 2 2 2" xfId="15522"/>
    <cellStyle name="Normal 13 2 3 3 2 2 2 2 2 2" xfId="31108"/>
    <cellStyle name="Normal 13 2 3 3 2 2 2 2 3" xfId="22460"/>
    <cellStyle name="Normal 13 2 3 3 2 2 2 3" xfId="12081"/>
    <cellStyle name="Normal 13 2 3 3 2 2 2 3 2" xfId="27669"/>
    <cellStyle name="Normal 13 2 3 3 2 2 2 4" xfId="19021"/>
    <cellStyle name="Normal 13 2 3 3 2 2 3" xfId="5101"/>
    <cellStyle name="Normal 13 2 3 3 2 2 3 2" xfId="13803"/>
    <cellStyle name="Normal 13 2 3 3 2 2 3 2 2" xfId="29389"/>
    <cellStyle name="Normal 13 2 3 3 2 2 3 3" xfId="20741"/>
    <cellStyle name="Normal 13 2 3 3 2 2 4" xfId="8600"/>
    <cellStyle name="Normal 13 2 3 3 2 2 4 2" xfId="24230"/>
    <cellStyle name="Normal 13 2 3 3 2 2 5" xfId="10351"/>
    <cellStyle name="Normal 13 2 3 3 2 2 5 2" xfId="25950"/>
    <cellStyle name="Normal 13 2 3 3 2 2 6" xfId="17302"/>
    <cellStyle name="Normal 13 2 3 3 2 3" xfId="2519"/>
    <cellStyle name="Normal 13 2 3 3 2 3 2" xfId="5960"/>
    <cellStyle name="Normal 13 2 3 3 2 3 2 2" xfId="14662"/>
    <cellStyle name="Normal 13 2 3 3 2 3 2 2 2" xfId="30248"/>
    <cellStyle name="Normal 13 2 3 3 2 3 2 3" xfId="21600"/>
    <cellStyle name="Normal 13 2 3 3 2 3 3" xfId="11221"/>
    <cellStyle name="Normal 13 2 3 3 2 3 3 2" xfId="26809"/>
    <cellStyle name="Normal 13 2 3 3 2 3 4" xfId="18161"/>
    <cellStyle name="Normal 13 2 3 3 2 4" xfId="4241"/>
    <cellStyle name="Normal 13 2 3 3 2 4 2" xfId="12943"/>
    <cellStyle name="Normal 13 2 3 3 2 4 2 2" xfId="28529"/>
    <cellStyle name="Normal 13 2 3 3 2 4 3" xfId="19881"/>
    <cellStyle name="Normal 13 2 3 3 2 5" xfId="7740"/>
    <cellStyle name="Normal 13 2 3 3 2 5 2" xfId="23370"/>
    <cellStyle name="Normal 13 2 3 3 2 6" xfId="9488"/>
    <cellStyle name="Normal 13 2 3 3 2 6 2" xfId="25090"/>
    <cellStyle name="Normal 13 2 3 3 2 7" xfId="16442"/>
    <cellStyle name="Normal 13 2 3 3 3" xfId="1219"/>
    <cellStyle name="Normal 13 2 3 3 3 2" xfId="2949"/>
    <cellStyle name="Normal 13 2 3 3 3 2 2" xfId="6390"/>
    <cellStyle name="Normal 13 2 3 3 3 2 2 2" xfId="15092"/>
    <cellStyle name="Normal 13 2 3 3 3 2 2 2 2" xfId="30678"/>
    <cellStyle name="Normal 13 2 3 3 3 2 2 3" xfId="22030"/>
    <cellStyle name="Normal 13 2 3 3 3 2 3" xfId="11651"/>
    <cellStyle name="Normal 13 2 3 3 3 2 3 2" xfId="27239"/>
    <cellStyle name="Normal 13 2 3 3 3 2 4" xfId="18591"/>
    <cellStyle name="Normal 13 2 3 3 3 3" xfId="4671"/>
    <cellStyle name="Normal 13 2 3 3 3 3 2" xfId="13373"/>
    <cellStyle name="Normal 13 2 3 3 3 3 2 2" xfId="28959"/>
    <cellStyle name="Normal 13 2 3 3 3 3 3" xfId="20311"/>
    <cellStyle name="Normal 13 2 3 3 3 4" xfId="8170"/>
    <cellStyle name="Normal 13 2 3 3 3 4 2" xfId="23800"/>
    <cellStyle name="Normal 13 2 3 3 3 5" xfId="9921"/>
    <cellStyle name="Normal 13 2 3 3 3 5 2" xfId="25520"/>
    <cellStyle name="Normal 13 2 3 3 3 6" xfId="16872"/>
    <cellStyle name="Normal 13 2 3 3 4" xfId="2089"/>
    <cellStyle name="Normal 13 2 3 3 4 2" xfId="5530"/>
    <cellStyle name="Normal 13 2 3 3 4 2 2" xfId="14232"/>
    <cellStyle name="Normal 13 2 3 3 4 2 2 2" xfId="29818"/>
    <cellStyle name="Normal 13 2 3 3 4 2 3" xfId="21170"/>
    <cellStyle name="Normal 13 2 3 3 4 3" xfId="10791"/>
    <cellStyle name="Normal 13 2 3 3 4 3 2" xfId="26379"/>
    <cellStyle name="Normal 13 2 3 3 4 4" xfId="17731"/>
    <cellStyle name="Normal 13 2 3 3 5" xfId="3811"/>
    <cellStyle name="Normal 13 2 3 3 5 2" xfId="12513"/>
    <cellStyle name="Normal 13 2 3 3 5 2 2" xfId="28099"/>
    <cellStyle name="Normal 13 2 3 3 5 3" xfId="19451"/>
    <cellStyle name="Normal 13 2 3 3 6" xfId="7310"/>
    <cellStyle name="Normal 13 2 3 3 6 2" xfId="22940"/>
    <cellStyle name="Normal 13 2 3 3 7" xfId="9056"/>
    <cellStyle name="Normal 13 2 3 3 7 2" xfId="24660"/>
    <cellStyle name="Normal 13 2 3 3 8" xfId="16012"/>
    <cellStyle name="Normal 13 2 3 4" xfId="570"/>
    <cellStyle name="Normal 13 2 3 4 2" xfId="1434"/>
    <cellStyle name="Normal 13 2 3 4 2 2" xfId="3164"/>
    <cellStyle name="Normal 13 2 3 4 2 2 2" xfId="6605"/>
    <cellStyle name="Normal 13 2 3 4 2 2 2 2" xfId="15307"/>
    <cellStyle name="Normal 13 2 3 4 2 2 2 2 2" xfId="30893"/>
    <cellStyle name="Normal 13 2 3 4 2 2 2 3" xfId="22245"/>
    <cellStyle name="Normal 13 2 3 4 2 2 3" xfId="11866"/>
    <cellStyle name="Normal 13 2 3 4 2 2 3 2" xfId="27454"/>
    <cellStyle name="Normal 13 2 3 4 2 2 4" xfId="18806"/>
    <cellStyle name="Normal 13 2 3 4 2 3" xfId="4886"/>
    <cellStyle name="Normal 13 2 3 4 2 3 2" xfId="13588"/>
    <cellStyle name="Normal 13 2 3 4 2 3 2 2" xfId="29174"/>
    <cellStyle name="Normal 13 2 3 4 2 3 3" xfId="20526"/>
    <cellStyle name="Normal 13 2 3 4 2 4" xfId="8385"/>
    <cellStyle name="Normal 13 2 3 4 2 4 2" xfId="24015"/>
    <cellStyle name="Normal 13 2 3 4 2 5" xfId="10136"/>
    <cellStyle name="Normal 13 2 3 4 2 5 2" xfId="25735"/>
    <cellStyle name="Normal 13 2 3 4 2 6" xfId="17087"/>
    <cellStyle name="Normal 13 2 3 4 3" xfId="2304"/>
    <cellStyle name="Normal 13 2 3 4 3 2" xfId="5745"/>
    <cellStyle name="Normal 13 2 3 4 3 2 2" xfId="14447"/>
    <cellStyle name="Normal 13 2 3 4 3 2 2 2" xfId="30033"/>
    <cellStyle name="Normal 13 2 3 4 3 2 3" xfId="21385"/>
    <cellStyle name="Normal 13 2 3 4 3 3" xfId="11006"/>
    <cellStyle name="Normal 13 2 3 4 3 3 2" xfId="26594"/>
    <cellStyle name="Normal 13 2 3 4 3 4" xfId="17946"/>
    <cellStyle name="Normal 13 2 3 4 4" xfId="4026"/>
    <cellStyle name="Normal 13 2 3 4 4 2" xfId="12728"/>
    <cellStyle name="Normal 13 2 3 4 4 2 2" xfId="28314"/>
    <cellStyle name="Normal 13 2 3 4 4 3" xfId="19666"/>
    <cellStyle name="Normal 13 2 3 4 5" xfId="7525"/>
    <cellStyle name="Normal 13 2 3 4 5 2" xfId="23155"/>
    <cellStyle name="Normal 13 2 3 4 6" xfId="9272"/>
    <cellStyle name="Normal 13 2 3 4 6 2" xfId="24875"/>
    <cellStyle name="Normal 13 2 3 4 7" xfId="16227"/>
    <cellStyle name="Normal 13 2 3 5" xfId="1004"/>
    <cellStyle name="Normal 13 2 3 5 2" xfId="2734"/>
    <cellStyle name="Normal 13 2 3 5 2 2" xfId="6175"/>
    <cellStyle name="Normal 13 2 3 5 2 2 2" xfId="14877"/>
    <cellStyle name="Normal 13 2 3 5 2 2 2 2" xfId="30463"/>
    <cellStyle name="Normal 13 2 3 5 2 2 3" xfId="21815"/>
    <cellStyle name="Normal 13 2 3 5 2 3" xfId="11436"/>
    <cellStyle name="Normal 13 2 3 5 2 3 2" xfId="27024"/>
    <cellStyle name="Normal 13 2 3 5 2 4" xfId="18376"/>
    <cellStyle name="Normal 13 2 3 5 3" xfId="4456"/>
    <cellStyle name="Normal 13 2 3 5 3 2" xfId="13158"/>
    <cellStyle name="Normal 13 2 3 5 3 2 2" xfId="28744"/>
    <cellStyle name="Normal 13 2 3 5 3 3" xfId="20096"/>
    <cellStyle name="Normal 13 2 3 5 4" xfId="7955"/>
    <cellStyle name="Normal 13 2 3 5 4 2" xfId="23585"/>
    <cellStyle name="Normal 13 2 3 5 5" xfId="9706"/>
    <cellStyle name="Normal 13 2 3 5 5 2" xfId="25305"/>
    <cellStyle name="Normal 13 2 3 5 6" xfId="16657"/>
    <cellStyle name="Normal 13 2 3 6" xfId="1873"/>
    <cellStyle name="Normal 13 2 3 6 2" xfId="5315"/>
    <cellStyle name="Normal 13 2 3 6 2 2" xfId="14017"/>
    <cellStyle name="Normal 13 2 3 6 2 2 2" xfId="29603"/>
    <cellStyle name="Normal 13 2 3 6 2 3" xfId="20955"/>
    <cellStyle name="Normal 13 2 3 6 3" xfId="10575"/>
    <cellStyle name="Normal 13 2 3 6 3 2" xfId="26164"/>
    <cellStyle name="Normal 13 2 3 6 4" xfId="17516"/>
    <cellStyle name="Normal 13 2 3 7" xfId="3596"/>
    <cellStyle name="Normal 13 2 3 7 2" xfId="12298"/>
    <cellStyle name="Normal 13 2 3 7 2 2" xfId="27884"/>
    <cellStyle name="Normal 13 2 3 7 3" xfId="19236"/>
    <cellStyle name="Normal 13 2 3 8" xfId="7095"/>
    <cellStyle name="Normal 13 2 3 8 2" xfId="22725"/>
    <cellStyle name="Normal 13 2 3 9" xfId="8817"/>
    <cellStyle name="Normal 13 2 3 9 2" xfId="24445"/>
    <cellStyle name="Normal 13 2 4" xfId="155"/>
    <cellStyle name="Normal 13 2 4 2" xfId="407"/>
    <cellStyle name="Normal 13 2 4 2 2" xfId="839"/>
    <cellStyle name="Normal 13 2 4 2 2 2" xfId="1702"/>
    <cellStyle name="Normal 13 2 4 2 2 2 2" xfId="3432"/>
    <cellStyle name="Normal 13 2 4 2 2 2 2 2" xfId="6873"/>
    <cellStyle name="Normal 13 2 4 2 2 2 2 2 2" xfId="15575"/>
    <cellStyle name="Normal 13 2 4 2 2 2 2 2 2 2" xfId="31161"/>
    <cellStyle name="Normal 13 2 4 2 2 2 2 2 3" xfId="22513"/>
    <cellStyle name="Normal 13 2 4 2 2 2 2 3" xfId="12134"/>
    <cellStyle name="Normal 13 2 4 2 2 2 2 3 2" xfId="27722"/>
    <cellStyle name="Normal 13 2 4 2 2 2 2 4" xfId="19074"/>
    <cellStyle name="Normal 13 2 4 2 2 2 3" xfId="5154"/>
    <cellStyle name="Normal 13 2 4 2 2 2 3 2" xfId="13856"/>
    <cellStyle name="Normal 13 2 4 2 2 2 3 2 2" xfId="29442"/>
    <cellStyle name="Normal 13 2 4 2 2 2 3 3" xfId="20794"/>
    <cellStyle name="Normal 13 2 4 2 2 2 4" xfId="8653"/>
    <cellStyle name="Normal 13 2 4 2 2 2 4 2" xfId="24283"/>
    <cellStyle name="Normal 13 2 4 2 2 2 5" xfId="10404"/>
    <cellStyle name="Normal 13 2 4 2 2 2 5 2" xfId="26003"/>
    <cellStyle name="Normal 13 2 4 2 2 2 6" xfId="17355"/>
    <cellStyle name="Normal 13 2 4 2 2 3" xfId="2572"/>
    <cellStyle name="Normal 13 2 4 2 2 3 2" xfId="6013"/>
    <cellStyle name="Normal 13 2 4 2 2 3 2 2" xfId="14715"/>
    <cellStyle name="Normal 13 2 4 2 2 3 2 2 2" xfId="30301"/>
    <cellStyle name="Normal 13 2 4 2 2 3 2 3" xfId="21653"/>
    <cellStyle name="Normal 13 2 4 2 2 3 3" xfId="11274"/>
    <cellStyle name="Normal 13 2 4 2 2 3 3 2" xfId="26862"/>
    <cellStyle name="Normal 13 2 4 2 2 3 4" xfId="18214"/>
    <cellStyle name="Normal 13 2 4 2 2 4" xfId="4294"/>
    <cellStyle name="Normal 13 2 4 2 2 4 2" xfId="12996"/>
    <cellStyle name="Normal 13 2 4 2 2 4 2 2" xfId="28582"/>
    <cellStyle name="Normal 13 2 4 2 2 4 3" xfId="19934"/>
    <cellStyle name="Normal 13 2 4 2 2 5" xfId="7793"/>
    <cellStyle name="Normal 13 2 4 2 2 5 2" xfId="23423"/>
    <cellStyle name="Normal 13 2 4 2 2 6" xfId="9541"/>
    <cellStyle name="Normal 13 2 4 2 2 6 2" xfId="25143"/>
    <cellStyle name="Normal 13 2 4 2 2 7" xfId="16495"/>
    <cellStyle name="Normal 13 2 4 2 3" xfId="1272"/>
    <cellStyle name="Normal 13 2 4 2 3 2" xfId="3002"/>
    <cellStyle name="Normal 13 2 4 2 3 2 2" xfId="6443"/>
    <cellStyle name="Normal 13 2 4 2 3 2 2 2" xfId="15145"/>
    <cellStyle name="Normal 13 2 4 2 3 2 2 2 2" xfId="30731"/>
    <cellStyle name="Normal 13 2 4 2 3 2 2 3" xfId="22083"/>
    <cellStyle name="Normal 13 2 4 2 3 2 3" xfId="11704"/>
    <cellStyle name="Normal 13 2 4 2 3 2 3 2" xfId="27292"/>
    <cellStyle name="Normal 13 2 4 2 3 2 4" xfId="18644"/>
    <cellStyle name="Normal 13 2 4 2 3 3" xfId="4724"/>
    <cellStyle name="Normal 13 2 4 2 3 3 2" xfId="13426"/>
    <cellStyle name="Normal 13 2 4 2 3 3 2 2" xfId="29012"/>
    <cellStyle name="Normal 13 2 4 2 3 3 3" xfId="20364"/>
    <cellStyle name="Normal 13 2 4 2 3 4" xfId="8223"/>
    <cellStyle name="Normal 13 2 4 2 3 4 2" xfId="23853"/>
    <cellStyle name="Normal 13 2 4 2 3 5" xfId="9974"/>
    <cellStyle name="Normal 13 2 4 2 3 5 2" xfId="25573"/>
    <cellStyle name="Normal 13 2 4 2 3 6" xfId="16925"/>
    <cellStyle name="Normal 13 2 4 2 4" xfId="2142"/>
    <cellStyle name="Normal 13 2 4 2 4 2" xfId="5583"/>
    <cellStyle name="Normal 13 2 4 2 4 2 2" xfId="14285"/>
    <cellStyle name="Normal 13 2 4 2 4 2 2 2" xfId="29871"/>
    <cellStyle name="Normal 13 2 4 2 4 2 3" xfId="21223"/>
    <cellStyle name="Normal 13 2 4 2 4 3" xfId="10844"/>
    <cellStyle name="Normal 13 2 4 2 4 3 2" xfId="26432"/>
    <cellStyle name="Normal 13 2 4 2 4 4" xfId="17784"/>
    <cellStyle name="Normal 13 2 4 2 5" xfId="3864"/>
    <cellStyle name="Normal 13 2 4 2 5 2" xfId="12566"/>
    <cellStyle name="Normal 13 2 4 2 5 2 2" xfId="28152"/>
    <cellStyle name="Normal 13 2 4 2 5 3" xfId="19504"/>
    <cellStyle name="Normal 13 2 4 2 6" xfId="7363"/>
    <cellStyle name="Normal 13 2 4 2 6 2" xfId="22993"/>
    <cellStyle name="Normal 13 2 4 2 7" xfId="9109"/>
    <cellStyle name="Normal 13 2 4 2 7 2" xfId="24713"/>
    <cellStyle name="Normal 13 2 4 2 8" xfId="16065"/>
    <cellStyle name="Normal 13 2 4 3" xfId="623"/>
    <cellStyle name="Normal 13 2 4 3 2" xfId="1487"/>
    <cellStyle name="Normal 13 2 4 3 2 2" xfId="3217"/>
    <cellStyle name="Normal 13 2 4 3 2 2 2" xfId="6658"/>
    <cellStyle name="Normal 13 2 4 3 2 2 2 2" xfId="15360"/>
    <cellStyle name="Normal 13 2 4 3 2 2 2 2 2" xfId="30946"/>
    <cellStyle name="Normal 13 2 4 3 2 2 2 3" xfId="22298"/>
    <cellStyle name="Normal 13 2 4 3 2 2 3" xfId="11919"/>
    <cellStyle name="Normal 13 2 4 3 2 2 3 2" xfId="27507"/>
    <cellStyle name="Normal 13 2 4 3 2 2 4" xfId="18859"/>
    <cellStyle name="Normal 13 2 4 3 2 3" xfId="4939"/>
    <cellStyle name="Normal 13 2 4 3 2 3 2" xfId="13641"/>
    <cellStyle name="Normal 13 2 4 3 2 3 2 2" xfId="29227"/>
    <cellStyle name="Normal 13 2 4 3 2 3 3" xfId="20579"/>
    <cellStyle name="Normal 13 2 4 3 2 4" xfId="8438"/>
    <cellStyle name="Normal 13 2 4 3 2 4 2" xfId="24068"/>
    <cellStyle name="Normal 13 2 4 3 2 5" xfId="10189"/>
    <cellStyle name="Normal 13 2 4 3 2 5 2" xfId="25788"/>
    <cellStyle name="Normal 13 2 4 3 2 6" xfId="17140"/>
    <cellStyle name="Normal 13 2 4 3 3" xfId="2357"/>
    <cellStyle name="Normal 13 2 4 3 3 2" xfId="5798"/>
    <cellStyle name="Normal 13 2 4 3 3 2 2" xfId="14500"/>
    <cellStyle name="Normal 13 2 4 3 3 2 2 2" xfId="30086"/>
    <cellStyle name="Normal 13 2 4 3 3 2 3" xfId="21438"/>
    <cellStyle name="Normal 13 2 4 3 3 3" xfId="11059"/>
    <cellStyle name="Normal 13 2 4 3 3 3 2" xfId="26647"/>
    <cellStyle name="Normal 13 2 4 3 3 4" xfId="17999"/>
    <cellStyle name="Normal 13 2 4 3 4" xfId="4079"/>
    <cellStyle name="Normal 13 2 4 3 4 2" xfId="12781"/>
    <cellStyle name="Normal 13 2 4 3 4 2 2" xfId="28367"/>
    <cellStyle name="Normal 13 2 4 3 4 3" xfId="19719"/>
    <cellStyle name="Normal 13 2 4 3 5" xfId="7578"/>
    <cellStyle name="Normal 13 2 4 3 5 2" xfId="23208"/>
    <cellStyle name="Normal 13 2 4 3 6" xfId="9325"/>
    <cellStyle name="Normal 13 2 4 3 6 2" xfId="24928"/>
    <cellStyle name="Normal 13 2 4 3 7" xfId="16280"/>
    <cellStyle name="Normal 13 2 4 4" xfId="1057"/>
    <cellStyle name="Normal 13 2 4 4 2" xfId="2787"/>
    <cellStyle name="Normal 13 2 4 4 2 2" xfId="6228"/>
    <cellStyle name="Normal 13 2 4 4 2 2 2" xfId="14930"/>
    <cellStyle name="Normal 13 2 4 4 2 2 2 2" xfId="30516"/>
    <cellStyle name="Normal 13 2 4 4 2 2 3" xfId="21868"/>
    <cellStyle name="Normal 13 2 4 4 2 3" xfId="11489"/>
    <cellStyle name="Normal 13 2 4 4 2 3 2" xfId="27077"/>
    <cellStyle name="Normal 13 2 4 4 2 4" xfId="18429"/>
    <cellStyle name="Normal 13 2 4 4 3" xfId="4509"/>
    <cellStyle name="Normal 13 2 4 4 3 2" xfId="13211"/>
    <cellStyle name="Normal 13 2 4 4 3 2 2" xfId="28797"/>
    <cellStyle name="Normal 13 2 4 4 3 3" xfId="20149"/>
    <cellStyle name="Normal 13 2 4 4 4" xfId="8008"/>
    <cellStyle name="Normal 13 2 4 4 4 2" xfId="23638"/>
    <cellStyle name="Normal 13 2 4 4 5" xfId="9759"/>
    <cellStyle name="Normal 13 2 4 4 5 2" xfId="25358"/>
    <cellStyle name="Normal 13 2 4 4 6" xfId="16710"/>
    <cellStyle name="Normal 13 2 4 5" xfId="1926"/>
    <cellStyle name="Normal 13 2 4 5 2" xfId="5368"/>
    <cellStyle name="Normal 13 2 4 5 2 2" xfId="14070"/>
    <cellStyle name="Normal 13 2 4 5 2 2 2" xfId="29656"/>
    <cellStyle name="Normal 13 2 4 5 2 3" xfId="21008"/>
    <cellStyle name="Normal 13 2 4 5 3" xfId="10628"/>
    <cellStyle name="Normal 13 2 4 5 3 2" xfId="26217"/>
    <cellStyle name="Normal 13 2 4 5 4" xfId="17569"/>
    <cellStyle name="Normal 13 2 4 6" xfId="3649"/>
    <cellStyle name="Normal 13 2 4 6 2" xfId="12351"/>
    <cellStyle name="Normal 13 2 4 6 2 2" xfId="27937"/>
    <cellStyle name="Normal 13 2 4 6 3" xfId="19289"/>
    <cellStyle name="Normal 13 2 4 7" xfId="7148"/>
    <cellStyle name="Normal 13 2 4 7 2" xfId="22778"/>
    <cellStyle name="Normal 13 2 4 8" xfId="8875"/>
    <cellStyle name="Normal 13 2 4 8 2" xfId="24498"/>
    <cellStyle name="Normal 13 2 4 9" xfId="15850"/>
    <cellStyle name="Normal 13 2 5" xfId="301"/>
    <cellStyle name="Normal 13 2 5 2" xfId="733"/>
    <cellStyle name="Normal 13 2 5 2 2" xfId="1596"/>
    <cellStyle name="Normal 13 2 5 2 2 2" xfId="3326"/>
    <cellStyle name="Normal 13 2 5 2 2 2 2" xfId="6767"/>
    <cellStyle name="Normal 13 2 5 2 2 2 2 2" xfId="15469"/>
    <cellStyle name="Normal 13 2 5 2 2 2 2 2 2" xfId="31055"/>
    <cellStyle name="Normal 13 2 5 2 2 2 2 3" xfId="22407"/>
    <cellStyle name="Normal 13 2 5 2 2 2 3" xfId="12028"/>
    <cellStyle name="Normal 13 2 5 2 2 2 3 2" xfId="27616"/>
    <cellStyle name="Normal 13 2 5 2 2 2 4" xfId="18968"/>
    <cellStyle name="Normal 13 2 5 2 2 3" xfId="5048"/>
    <cellStyle name="Normal 13 2 5 2 2 3 2" xfId="13750"/>
    <cellStyle name="Normal 13 2 5 2 2 3 2 2" xfId="29336"/>
    <cellStyle name="Normal 13 2 5 2 2 3 3" xfId="20688"/>
    <cellStyle name="Normal 13 2 5 2 2 4" xfId="8547"/>
    <cellStyle name="Normal 13 2 5 2 2 4 2" xfId="24177"/>
    <cellStyle name="Normal 13 2 5 2 2 5" xfId="10298"/>
    <cellStyle name="Normal 13 2 5 2 2 5 2" xfId="25897"/>
    <cellStyle name="Normal 13 2 5 2 2 6" xfId="17249"/>
    <cellStyle name="Normal 13 2 5 2 3" xfId="2466"/>
    <cellStyle name="Normal 13 2 5 2 3 2" xfId="5907"/>
    <cellStyle name="Normal 13 2 5 2 3 2 2" xfId="14609"/>
    <cellStyle name="Normal 13 2 5 2 3 2 2 2" xfId="30195"/>
    <cellStyle name="Normal 13 2 5 2 3 2 3" xfId="21547"/>
    <cellStyle name="Normal 13 2 5 2 3 3" xfId="11168"/>
    <cellStyle name="Normal 13 2 5 2 3 3 2" xfId="26756"/>
    <cellStyle name="Normal 13 2 5 2 3 4" xfId="18108"/>
    <cellStyle name="Normal 13 2 5 2 4" xfId="4188"/>
    <cellStyle name="Normal 13 2 5 2 4 2" xfId="12890"/>
    <cellStyle name="Normal 13 2 5 2 4 2 2" xfId="28476"/>
    <cellStyle name="Normal 13 2 5 2 4 3" xfId="19828"/>
    <cellStyle name="Normal 13 2 5 2 5" xfId="7687"/>
    <cellStyle name="Normal 13 2 5 2 5 2" xfId="23317"/>
    <cellStyle name="Normal 13 2 5 2 6" xfId="9435"/>
    <cellStyle name="Normal 13 2 5 2 6 2" xfId="25037"/>
    <cellStyle name="Normal 13 2 5 2 7" xfId="16389"/>
    <cellStyle name="Normal 13 2 5 3" xfId="1166"/>
    <cellStyle name="Normal 13 2 5 3 2" xfId="2896"/>
    <cellStyle name="Normal 13 2 5 3 2 2" xfId="6337"/>
    <cellStyle name="Normal 13 2 5 3 2 2 2" xfId="15039"/>
    <cellStyle name="Normal 13 2 5 3 2 2 2 2" xfId="30625"/>
    <cellStyle name="Normal 13 2 5 3 2 2 3" xfId="21977"/>
    <cellStyle name="Normal 13 2 5 3 2 3" xfId="11598"/>
    <cellStyle name="Normal 13 2 5 3 2 3 2" xfId="27186"/>
    <cellStyle name="Normal 13 2 5 3 2 4" xfId="18538"/>
    <cellStyle name="Normal 13 2 5 3 3" xfId="4618"/>
    <cellStyle name="Normal 13 2 5 3 3 2" xfId="13320"/>
    <cellStyle name="Normal 13 2 5 3 3 2 2" xfId="28906"/>
    <cellStyle name="Normal 13 2 5 3 3 3" xfId="20258"/>
    <cellStyle name="Normal 13 2 5 3 4" xfId="8117"/>
    <cellStyle name="Normal 13 2 5 3 4 2" xfId="23747"/>
    <cellStyle name="Normal 13 2 5 3 5" xfId="9868"/>
    <cellStyle name="Normal 13 2 5 3 5 2" xfId="25467"/>
    <cellStyle name="Normal 13 2 5 3 6" xfId="16819"/>
    <cellStyle name="Normal 13 2 5 4" xfId="2036"/>
    <cellStyle name="Normal 13 2 5 4 2" xfId="5477"/>
    <cellStyle name="Normal 13 2 5 4 2 2" xfId="14179"/>
    <cellStyle name="Normal 13 2 5 4 2 2 2" xfId="29765"/>
    <cellStyle name="Normal 13 2 5 4 2 3" xfId="21117"/>
    <cellStyle name="Normal 13 2 5 4 3" xfId="10738"/>
    <cellStyle name="Normal 13 2 5 4 3 2" xfId="26326"/>
    <cellStyle name="Normal 13 2 5 4 4" xfId="17678"/>
    <cellStyle name="Normal 13 2 5 5" xfId="3758"/>
    <cellStyle name="Normal 13 2 5 5 2" xfId="12460"/>
    <cellStyle name="Normal 13 2 5 5 2 2" xfId="28046"/>
    <cellStyle name="Normal 13 2 5 5 3" xfId="19398"/>
    <cellStyle name="Normal 13 2 5 6" xfId="7257"/>
    <cellStyle name="Normal 13 2 5 6 2" xfId="22887"/>
    <cellStyle name="Normal 13 2 5 7" xfId="9003"/>
    <cellStyle name="Normal 13 2 5 7 2" xfId="24607"/>
    <cellStyle name="Normal 13 2 5 8" xfId="15959"/>
    <cellStyle name="Normal 13 2 6" xfId="517"/>
    <cellStyle name="Normal 13 2 6 2" xfId="1381"/>
    <cellStyle name="Normal 13 2 6 2 2" xfId="3111"/>
    <cellStyle name="Normal 13 2 6 2 2 2" xfId="6552"/>
    <cellStyle name="Normal 13 2 6 2 2 2 2" xfId="15254"/>
    <cellStyle name="Normal 13 2 6 2 2 2 2 2" xfId="30840"/>
    <cellStyle name="Normal 13 2 6 2 2 2 3" xfId="22192"/>
    <cellStyle name="Normal 13 2 6 2 2 3" xfId="11813"/>
    <cellStyle name="Normal 13 2 6 2 2 3 2" xfId="27401"/>
    <cellStyle name="Normal 13 2 6 2 2 4" xfId="18753"/>
    <cellStyle name="Normal 13 2 6 2 3" xfId="4833"/>
    <cellStyle name="Normal 13 2 6 2 3 2" xfId="13535"/>
    <cellStyle name="Normal 13 2 6 2 3 2 2" xfId="29121"/>
    <cellStyle name="Normal 13 2 6 2 3 3" xfId="20473"/>
    <cellStyle name="Normal 13 2 6 2 4" xfId="8332"/>
    <cellStyle name="Normal 13 2 6 2 4 2" xfId="23962"/>
    <cellStyle name="Normal 13 2 6 2 5" xfId="10083"/>
    <cellStyle name="Normal 13 2 6 2 5 2" xfId="25682"/>
    <cellStyle name="Normal 13 2 6 2 6" xfId="17034"/>
    <cellStyle name="Normal 13 2 6 3" xfId="2251"/>
    <cellStyle name="Normal 13 2 6 3 2" xfId="5692"/>
    <cellStyle name="Normal 13 2 6 3 2 2" xfId="14394"/>
    <cellStyle name="Normal 13 2 6 3 2 2 2" xfId="29980"/>
    <cellStyle name="Normal 13 2 6 3 2 3" xfId="21332"/>
    <cellStyle name="Normal 13 2 6 3 3" xfId="10953"/>
    <cellStyle name="Normal 13 2 6 3 3 2" xfId="26541"/>
    <cellStyle name="Normal 13 2 6 3 4" xfId="17893"/>
    <cellStyle name="Normal 13 2 6 4" xfId="3973"/>
    <cellStyle name="Normal 13 2 6 4 2" xfId="12675"/>
    <cellStyle name="Normal 13 2 6 4 2 2" xfId="28261"/>
    <cellStyle name="Normal 13 2 6 4 3" xfId="19613"/>
    <cellStyle name="Normal 13 2 6 5" xfId="7472"/>
    <cellStyle name="Normal 13 2 6 5 2" xfId="23102"/>
    <cellStyle name="Normal 13 2 6 6" xfId="9219"/>
    <cellStyle name="Normal 13 2 6 6 2" xfId="24822"/>
    <cellStyle name="Normal 13 2 6 7" xfId="16174"/>
    <cellStyle name="Normal 13 2 7" xfId="951"/>
    <cellStyle name="Normal 13 2 7 2" xfId="2681"/>
    <cellStyle name="Normal 13 2 7 2 2" xfId="6122"/>
    <cellStyle name="Normal 13 2 7 2 2 2" xfId="14824"/>
    <cellStyle name="Normal 13 2 7 2 2 2 2" xfId="30410"/>
    <cellStyle name="Normal 13 2 7 2 2 3" xfId="21762"/>
    <cellStyle name="Normal 13 2 7 2 3" xfId="11383"/>
    <cellStyle name="Normal 13 2 7 2 3 2" xfId="26971"/>
    <cellStyle name="Normal 13 2 7 2 4" xfId="18323"/>
    <cellStyle name="Normal 13 2 7 3" xfId="4403"/>
    <cellStyle name="Normal 13 2 7 3 2" xfId="13105"/>
    <cellStyle name="Normal 13 2 7 3 2 2" xfId="28691"/>
    <cellStyle name="Normal 13 2 7 3 3" xfId="20043"/>
    <cellStyle name="Normal 13 2 7 4" xfId="7902"/>
    <cellStyle name="Normal 13 2 7 4 2" xfId="23532"/>
    <cellStyle name="Normal 13 2 7 5" xfId="9653"/>
    <cellStyle name="Normal 13 2 7 5 2" xfId="25252"/>
    <cellStyle name="Normal 13 2 7 6" xfId="16604"/>
    <cellStyle name="Normal 13 2 8" xfId="1820"/>
    <cellStyle name="Normal 13 2 8 2" xfId="5262"/>
    <cellStyle name="Normal 13 2 8 2 2" xfId="13964"/>
    <cellStyle name="Normal 13 2 8 2 2 2" xfId="29550"/>
    <cellStyle name="Normal 13 2 8 2 3" xfId="20902"/>
    <cellStyle name="Normal 13 2 8 3" xfId="10522"/>
    <cellStyle name="Normal 13 2 8 3 2" xfId="26111"/>
    <cellStyle name="Normal 13 2 8 4" xfId="17463"/>
    <cellStyle name="Normal 13 2 9" xfId="3543"/>
    <cellStyle name="Normal 13 2 9 2" xfId="12245"/>
    <cellStyle name="Normal 13 2 9 2 2" xfId="27831"/>
    <cellStyle name="Normal 13 2 9 3" xfId="19183"/>
    <cellStyle name="Normal 13 3" xfId="56"/>
    <cellStyle name="Normal 13 3 10" xfId="7055"/>
    <cellStyle name="Normal 13 3 10 2" xfId="22685"/>
    <cellStyle name="Normal 13 3 11" xfId="8776"/>
    <cellStyle name="Normal 13 3 11 2" xfId="24405"/>
    <cellStyle name="Normal 13 3 12" xfId="15757"/>
    <cellStyle name="Normal 13 3 2" xfId="110"/>
    <cellStyle name="Normal 13 3 2 10" xfId="15810"/>
    <cellStyle name="Normal 13 3 2 2" xfId="224"/>
    <cellStyle name="Normal 13 3 2 2 2" xfId="473"/>
    <cellStyle name="Normal 13 3 2 2 2 2" xfId="905"/>
    <cellStyle name="Normal 13 3 2 2 2 2 2" xfId="1768"/>
    <cellStyle name="Normal 13 3 2 2 2 2 2 2" xfId="3498"/>
    <cellStyle name="Normal 13 3 2 2 2 2 2 2 2" xfId="6939"/>
    <cellStyle name="Normal 13 3 2 2 2 2 2 2 2 2" xfId="15641"/>
    <cellStyle name="Normal 13 3 2 2 2 2 2 2 2 2 2" xfId="31227"/>
    <cellStyle name="Normal 13 3 2 2 2 2 2 2 2 3" xfId="22579"/>
    <cellStyle name="Normal 13 3 2 2 2 2 2 2 3" xfId="12200"/>
    <cellStyle name="Normal 13 3 2 2 2 2 2 2 3 2" xfId="27788"/>
    <cellStyle name="Normal 13 3 2 2 2 2 2 2 4" xfId="19140"/>
    <cellStyle name="Normal 13 3 2 2 2 2 2 3" xfId="5220"/>
    <cellStyle name="Normal 13 3 2 2 2 2 2 3 2" xfId="13922"/>
    <cellStyle name="Normal 13 3 2 2 2 2 2 3 2 2" xfId="29508"/>
    <cellStyle name="Normal 13 3 2 2 2 2 2 3 3" xfId="20860"/>
    <cellStyle name="Normal 13 3 2 2 2 2 2 4" xfId="8719"/>
    <cellStyle name="Normal 13 3 2 2 2 2 2 4 2" xfId="24349"/>
    <cellStyle name="Normal 13 3 2 2 2 2 2 5" xfId="10470"/>
    <cellStyle name="Normal 13 3 2 2 2 2 2 5 2" xfId="26069"/>
    <cellStyle name="Normal 13 3 2 2 2 2 2 6" xfId="17421"/>
    <cellStyle name="Normal 13 3 2 2 2 2 3" xfId="2638"/>
    <cellStyle name="Normal 13 3 2 2 2 2 3 2" xfId="6079"/>
    <cellStyle name="Normal 13 3 2 2 2 2 3 2 2" xfId="14781"/>
    <cellStyle name="Normal 13 3 2 2 2 2 3 2 2 2" xfId="30367"/>
    <cellStyle name="Normal 13 3 2 2 2 2 3 2 3" xfId="21719"/>
    <cellStyle name="Normal 13 3 2 2 2 2 3 3" xfId="11340"/>
    <cellStyle name="Normal 13 3 2 2 2 2 3 3 2" xfId="26928"/>
    <cellStyle name="Normal 13 3 2 2 2 2 3 4" xfId="18280"/>
    <cellStyle name="Normal 13 3 2 2 2 2 4" xfId="4360"/>
    <cellStyle name="Normal 13 3 2 2 2 2 4 2" xfId="13062"/>
    <cellStyle name="Normal 13 3 2 2 2 2 4 2 2" xfId="28648"/>
    <cellStyle name="Normal 13 3 2 2 2 2 4 3" xfId="20000"/>
    <cellStyle name="Normal 13 3 2 2 2 2 5" xfId="7859"/>
    <cellStyle name="Normal 13 3 2 2 2 2 5 2" xfId="23489"/>
    <cellStyle name="Normal 13 3 2 2 2 2 6" xfId="9607"/>
    <cellStyle name="Normal 13 3 2 2 2 2 6 2" xfId="25209"/>
    <cellStyle name="Normal 13 3 2 2 2 2 7" xfId="16561"/>
    <cellStyle name="Normal 13 3 2 2 2 3" xfId="1338"/>
    <cellStyle name="Normal 13 3 2 2 2 3 2" xfId="3068"/>
    <cellStyle name="Normal 13 3 2 2 2 3 2 2" xfId="6509"/>
    <cellStyle name="Normal 13 3 2 2 2 3 2 2 2" xfId="15211"/>
    <cellStyle name="Normal 13 3 2 2 2 3 2 2 2 2" xfId="30797"/>
    <cellStyle name="Normal 13 3 2 2 2 3 2 2 3" xfId="22149"/>
    <cellStyle name="Normal 13 3 2 2 2 3 2 3" xfId="11770"/>
    <cellStyle name="Normal 13 3 2 2 2 3 2 3 2" xfId="27358"/>
    <cellStyle name="Normal 13 3 2 2 2 3 2 4" xfId="18710"/>
    <cellStyle name="Normal 13 3 2 2 2 3 3" xfId="4790"/>
    <cellStyle name="Normal 13 3 2 2 2 3 3 2" xfId="13492"/>
    <cellStyle name="Normal 13 3 2 2 2 3 3 2 2" xfId="29078"/>
    <cellStyle name="Normal 13 3 2 2 2 3 3 3" xfId="20430"/>
    <cellStyle name="Normal 13 3 2 2 2 3 4" xfId="8289"/>
    <cellStyle name="Normal 13 3 2 2 2 3 4 2" xfId="23919"/>
    <cellStyle name="Normal 13 3 2 2 2 3 5" xfId="10040"/>
    <cellStyle name="Normal 13 3 2 2 2 3 5 2" xfId="25639"/>
    <cellStyle name="Normal 13 3 2 2 2 3 6" xfId="16991"/>
    <cellStyle name="Normal 13 3 2 2 2 4" xfId="2208"/>
    <cellStyle name="Normal 13 3 2 2 2 4 2" xfId="5649"/>
    <cellStyle name="Normal 13 3 2 2 2 4 2 2" xfId="14351"/>
    <cellStyle name="Normal 13 3 2 2 2 4 2 2 2" xfId="29937"/>
    <cellStyle name="Normal 13 3 2 2 2 4 2 3" xfId="21289"/>
    <cellStyle name="Normal 13 3 2 2 2 4 3" xfId="10910"/>
    <cellStyle name="Normal 13 3 2 2 2 4 3 2" xfId="26498"/>
    <cellStyle name="Normal 13 3 2 2 2 4 4" xfId="17850"/>
    <cellStyle name="Normal 13 3 2 2 2 5" xfId="3930"/>
    <cellStyle name="Normal 13 3 2 2 2 5 2" xfId="12632"/>
    <cellStyle name="Normal 13 3 2 2 2 5 2 2" xfId="28218"/>
    <cellStyle name="Normal 13 3 2 2 2 5 3" xfId="19570"/>
    <cellStyle name="Normal 13 3 2 2 2 6" xfId="7429"/>
    <cellStyle name="Normal 13 3 2 2 2 6 2" xfId="23059"/>
    <cellStyle name="Normal 13 3 2 2 2 7" xfId="9175"/>
    <cellStyle name="Normal 13 3 2 2 2 7 2" xfId="24779"/>
    <cellStyle name="Normal 13 3 2 2 2 8" xfId="16131"/>
    <cellStyle name="Normal 13 3 2 2 3" xfId="689"/>
    <cellStyle name="Normal 13 3 2 2 3 2" xfId="1553"/>
    <cellStyle name="Normal 13 3 2 2 3 2 2" xfId="3283"/>
    <cellStyle name="Normal 13 3 2 2 3 2 2 2" xfId="6724"/>
    <cellStyle name="Normal 13 3 2 2 3 2 2 2 2" xfId="15426"/>
    <cellStyle name="Normal 13 3 2 2 3 2 2 2 2 2" xfId="31012"/>
    <cellStyle name="Normal 13 3 2 2 3 2 2 2 3" xfId="22364"/>
    <cellStyle name="Normal 13 3 2 2 3 2 2 3" xfId="11985"/>
    <cellStyle name="Normal 13 3 2 2 3 2 2 3 2" xfId="27573"/>
    <cellStyle name="Normal 13 3 2 2 3 2 2 4" xfId="18925"/>
    <cellStyle name="Normal 13 3 2 2 3 2 3" xfId="5005"/>
    <cellStyle name="Normal 13 3 2 2 3 2 3 2" xfId="13707"/>
    <cellStyle name="Normal 13 3 2 2 3 2 3 2 2" xfId="29293"/>
    <cellStyle name="Normal 13 3 2 2 3 2 3 3" xfId="20645"/>
    <cellStyle name="Normal 13 3 2 2 3 2 4" xfId="8504"/>
    <cellStyle name="Normal 13 3 2 2 3 2 4 2" xfId="24134"/>
    <cellStyle name="Normal 13 3 2 2 3 2 5" xfId="10255"/>
    <cellStyle name="Normal 13 3 2 2 3 2 5 2" xfId="25854"/>
    <cellStyle name="Normal 13 3 2 2 3 2 6" xfId="17206"/>
    <cellStyle name="Normal 13 3 2 2 3 3" xfId="2423"/>
    <cellStyle name="Normal 13 3 2 2 3 3 2" xfId="5864"/>
    <cellStyle name="Normal 13 3 2 2 3 3 2 2" xfId="14566"/>
    <cellStyle name="Normal 13 3 2 2 3 3 2 2 2" xfId="30152"/>
    <cellStyle name="Normal 13 3 2 2 3 3 2 3" xfId="21504"/>
    <cellStyle name="Normal 13 3 2 2 3 3 3" xfId="11125"/>
    <cellStyle name="Normal 13 3 2 2 3 3 3 2" xfId="26713"/>
    <cellStyle name="Normal 13 3 2 2 3 3 4" xfId="18065"/>
    <cellStyle name="Normal 13 3 2 2 3 4" xfId="4145"/>
    <cellStyle name="Normal 13 3 2 2 3 4 2" xfId="12847"/>
    <cellStyle name="Normal 13 3 2 2 3 4 2 2" xfId="28433"/>
    <cellStyle name="Normal 13 3 2 2 3 4 3" xfId="19785"/>
    <cellStyle name="Normal 13 3 2 2 3 5" xfId="7644"/>
    <cellStyle name="Normal 13 3 2 2 3 5 2" xfId="23274"/>
    <cellStyle name="Normal 13 3 2 2 3 6" xfId="9391"/>
    <cellStyle name="Normal 13 3 2 2 3 6 2" xfId="24994"/>
    <cellStyle name="Normal 13 3 2 2 3 7" xfId="16346"/>
    <cellStyle name="Normal 13 3 2 2 4" xfId="1123"/>
    <cellStyle name="Normal 13 3 2 2 4 2" xfId="2853"/>
    <cellStyle name="Normal 13 3 2 2 4 2 2" xfId="6294"/>
    <cellStyle name="Normal 13 3 2 2 4 2 2 2" xfId="14996"/>
    <cellStyle name="Normal 13 3 2 2 4 2 2 2 2" xfId="30582"/>
    <cellStyle name="Normal 13 3 2 2 4 2 2 3" xfId="21934"/>
    <cellStyle name="Normal 13 3 2 2 4 2 3" xfId="11555"/>
    <cellStyle name="Normal 13 3 2 2 4 2 3 2" xfId="27143"/>
    <cellStyle name="Normal 13 3 2 2 4 2 4" xfId="18495"/>
    <cellStyle name="Normal 13 3 2 2 4 3" xfId="4575"/>
    <cellStyle name="Normal 13 3 2 2 4 3 2" xfId="13277"/>
    <cellStyle name="Normal 13 3 2 2 4 3 2 2" xfId="28863"/>
    <cellStyle name="Normal 13 3 2 2 4 3 3" xfId="20215"/>
    <cellStyle name="Normal 13 3 2 2 4 4" xfId="8074"/>
    <cellStyle name="Normal 13 3 2 2 4 4 2" xfId="23704"/>
    <cellStyle name="Normal 13 3 2 2 4 5" xfId="9825"/>
    <cellStyle name="Normal 13 3 2 2 4 5 2" xfId="25424"/>
    <cellStyle name="Normal 13 3 2 2 4 6" xfId="16776"/>
    <cellStyle name="Normal 13 3 2 2 5" xfId="1992"/>
    <cellStyle name="Normal 13 3 2 2 5 2" xfId="5434"/>
    <cellStyle name="Normal 13 3 2 2 5 2 2" xfId="14136"/>
    <cellStyle name="Normal 13 3 2 2 5 2 2 2" xfId="29722"/>
    <cellStyle name="Normal 13 3 2 2 5 2 3" xfId="21074"/>
    <cellStyle name="Normal 13 3 2 2 5 3" xfId="10694"/>
    <cellStyle name="Normal 13 3 2 2 5 3 2" xfId="26283"/>
    <cellStyle name="Normal 13 3 2 2 5 4" xfId="17635"/>
    <cellStyle name="Normal 13 3 2 2 6" xfId="3715"/>
    <cellStyle name="Normal 13 3 2 2 6 2" xfId="12417"/>
    <cellStyle name="Normal 13 3 2 2 6 2 2" xfId="28003"/>
    <cellStyle name="Normal 13 3 2 2 6 3" xfId="19355"/>
    <cellStyle name="Normal 13 3 2 2 7" xfId="7214"/>
    <cellStyle name="Normal 13 3 2 2 7 2" xfId="22844"/>
    <cellStyle name="Normal 13 3 2 2 8" xfId="8941"/>
    <cellStyle name="Normal 13 3 2 2 8 2" xfId="24564"/>
    <cellStyle name="Normal 13 3 2 2 9" xfId="15916"/>
    <cellStyle name="Normal 13 3 2 3" xfId="367"/>
    <cellStyle name="Normal 13 3 2 3 2" xfId="799"/>
    <cellStyle name="Normal 13 3 2 3 2 2" xfId="1662"/>
    <cellStyle name="Normal 13 3 2 3 2 2 2" xfId="3392"/>
    <cellStyle name="Normal 13 3 2 3 2 2 2 2" xfId="6833"/>
    <cellStyle name="Normal 13 3 2 3 2 2 2 2 2" xfId="15535"/>
    <cellStyle name="Normal 13 3 2 3 2 2 2 2 2 2" xfId="31121"/>
    <cellStyle name="Normal 13 3 2 3 2 2 2 2 3" xfId="22473"/>
    <cellStyle name="Normal 13 3 2 3 2 2 2 3" xfId="12094"/>
    <cellStyle name="Normal 13 3 2 3 2 2 2 3 2" xfId="27682"/>
    <cellStyle name="Normal 13 3 2 3 2 2 2 4" xfId="19034"/>
    <cellStyle name="Normal 13 3 2 3 2 2 3" xfId="5114"/>
    <cellStyle name="Normal 13 3 2 3 2 2 3 2" xfId="13816"/>
    <cellStyle name="Normal 13 3 2 3 2 2 3 2 2" xfId="29402"/>
    <cellStyle name="Normal 13 3 2 3 2 2 3 3" xfId="20754"/>
    <cellStyle name="Normal 13 3 2 3 2 2 4" xfId="8613"/>
    <cellStyle name="Normal 13 3 2 3 2 2 4 2" xfId="24243"/>
    <cellStyle name="Normal 13 3 2 3 2 2 5" xfId="10364"/>
    <cellStyle name="Normal 13 3 2 3 2 2 5 2" xfId="25963"/>
    <cellStyle name="Normal 13 3 2 3 2 2 6" xfId="17315"/>
    <cellStyle name="Normal 13 3 2 3 2 3" xfId="2532"/>
    <cellStyle name="Normal 13 3 2 3 2 3 2" xfId="5973"/>
    <cellStyle name="Normal 13 3 2 3 2 3 2 2" xfId="14675"/>
    <cellStyle name="Normal 13 3 2 3 2 3 2 2 2" xfId="30261"/>
    <cellStyle name="Normal 13 3 2 3 2 3 2 3" xfId="21613"/>
    <cellStyle name="Normal 13 3 2 3 2 3 3" xfId="11234"/>
    <cellStyle name="Normal 13 3 2 3 2 3 3 2" xfId="26822"/>
    <cellStyle name="Normal 13 3 2 3 2 3 4" xfId="18174"/>
    <cellStyle name="Normal 13 3 2 3 2 4" xfId="4254"/>
    <cellStyle name="Normal 13 3 2 3 2 4 2" xfId="12956"/>
    <cellStyle name="Normal 13 3 2 3 2 4 2 2" xfId="28542"/>
    <cellStyle name="Normal 13 3 2 3 2 4 3" xfId="19894"/>
    <cellStyle name="Normal 13 3 2 3 2 5" xfId="7753"/>
    <cellStyle name="Normal 13 3 2 3 2 5 2" xfId="23383"/>
    <cellStyle name="Normal 13 3 2 3 2 6" xfId="9501"/>
    <cellStyle name="Normal 13 3 2 3 2 6 2" xfId="25103"/>
    <cellStyle name="Normal 13 3 2 3 2 7" xfId="16455"/>
    <cellStyle name="Normal 13 3 2 3 3" xfId="1232"/>
    <cellStyle name="Normal 13 3 2 3 3 2" xfId="2962"/>
    <cellStyle name="Normal 13 3 2 3 3 2 2" xfId="6403"/>
    <cellStyle name="Normal 13 3 2 3 3 2 2 2" xfId="15105"/>
    <cellStyle name="Normal 13 3 2 3 3 2 2 2 2" xfId="30691"/>
    <cellStyle name="Normal 13 3 2 3 3 2 2 3" xfId="22043"/>
    <cellStyle name="Normal 13 3 2 3 3 2 3" xfId="11664"/>
    <cellStyle name="Normal 13 3 2 3 3 2 3 2" xfId="27252"/>
    <cellStyle name="Normal 13 3 2 3 3 2 4" xfId="18604"/>
    <cellStyle name="Normal 13 3 2 3 3 3" xfId="4684"/>
    <cellStyle name="Normal 13 3 2 3 3 3 2" xfId="13386"/>
    <cellStyle name="Normal 13 3 2 3 3 3 2 2" xfId="28972"/>
    <cellStyle name="Normal 13 3 2 3 3 3 3" xfId="20324"/>
    <cellStyle name="Normal 13 3 2 3 3 4" xfId="8183"/>
    <cellStyle name="Normal 13 3 2 3 3 4 2" xfId="23813"/>
    <cellStyle name="Normal 13 3 2 3 3 5" xfId="9934"/>
    <cellStyle name="Normal 13 3 2 3 3 5 2" xfId="25533"/>
    <cellStyle name="Normal 13 3 2 3 3 6" xfId="16885"/>
    <cellStyle name="Normal 13 3 2 3 4" xfId="2102"/>
    <cellStyle name="Normal 13 3 2 3 4 2" xfId="5543"/>
    <cellStyle name="Normal 13 3 2 3 4 2 2" xfId="14245"/>
    <cellStyle name="Normal 13 3 2 3 4 2 2 2" xfId="29831"/>
    <cellStyle name="Normal 13 3 2 3 4 2 3" xfId="21183"/>
    <cellStyle name="Normal 13 3 2 3 4 3" xfId="10804"/>
    <cellStyle name="Normal 13 3 2 3 4 3 2" xfId="26392"/>
    <cellStyle name="Normal 13 3 2 3 4 4" xfId="17744"/>
    <cellStyle name="Normal 13 3 2 3 5" xfId="3824"/>
    <cellStyle name="Normal 13 3 2 3 5 2" xfId="12526"/>
    <cellStyle name="Normal 13 3 2 3 5 2 2" xfId="28112"/>
    <cellStyle name="Normal 13 3 2 3 5 3" xfId="19464"/>
    <cellStyle name="Normal 13 3 2 3 6" xfId="7323"/>
    <cellStyle name="Normal 13 3 2 3 6 2" xfId="22953"/>
    <cellStyle name="Normal 13 3 2 3 7" xfId="9069"/>
    <cellStyle name="Normal 13 3 2 3 7 2" xfId="24673"/>
    <cellStyle name="Normal 13 3 2 3 8" xfId="16025"/>
    <cellStyle name="Normal 13 3 2 4" xfId="583"/>
    <cellStyle name="Normal 13 3 2 4 2" xfId="1447"/>
    <cellStyle name="Normal 13 3 2 4 2 2" xfId="3177"/>
    <cellStyle name="Normal 13 3 2 4 2 2 2" xfId="6618"/>
    <cellStyle name="Normal 13 3 2 4 2 2 2 2" xfId="15320"/>
    <cellStyle name="Normal 13 3 2 4 2 2 2 2 2" xfId="30906"/>
    <cellStyle name="Normal 13 3 2 4 2 2 2 3" xfId="22258"/>
    <cellStyle name="Normal 13 3 2 4 2 2 3" xfId="11879"/>
    <cellStyle name="Normal 13 3 2 4 2 2 3 2" xfId="27467"/>
    <cellStyle name="Normal 13 3 2 4 2 2 4" xfId="18819"/>
    <cellStyle name="Normal 13 3 2 4 2 3" xfId="4899"/>
    <cellStyle name="Normal 13 3 2 4 2 3 2" xfId="13601"/>
    <cellStyle name="Normal 13 3 2 4 2 3 2 2" xfId="29187"/>
    <cellStyle name="Normal 13 3 2 4 2 3 3" xfId="20539"/>
    <cellStyle name="Normal 13 3 2 4 2 4" xfId="8398"/>
    <cellStyle name="Normal 13 3 2 4 2 4 2" xfId="24028"/>
    <cellStyle name="Normal 13 3 2 4 2 5" xfId="10149"/>
    <cellStyle name="Normal 13 3 2 4 2 5 2" xfId="25748"/>
    <cellStyle name="Normal 13 3 2 4 2 6" xfId="17100"/>
    <cellStyle name="Normal 13 3 2 4 3" xfId="2317"/>
    <cellStyle name="Normal 13 3 2 4 3 2" xfId="5758"/>
    <cellStyle name="Normal 13 3 2 4 3 2 2" xfId="14460"/>
    <cellStyle name="Normal 13 3 2 4 3 2 2 2" xfId="30046"/>
    <cellStyle name="Normal 13 3 2 4 3 2 3" xfId="21398"/>
    <cellStyle name="Normal 13 3 2 4 3 3" xfId="11019"/>
    <cellStyle name="Normal 13 3 2 4 3 3 2" xfId="26607"/>
    <cellStyle name="Normal 13 3 2 4 3 4" xfId="17959"/>
    <cellStyle name="Normal 13 3 2 4 4" xfId="4039"/>
    <cellStyle name="Normal 13 3 2 4 4 2" xfId="12741"/>
    <cellStyle name="Normal 13 3 2 4 4 2 2" xfId="28327"/>
    <cellStyle name="Normal 13 3 2 4 4 3" xfId="19679"/>
    <cellStyle name="Normal 13 3 2 4 5" xfId="7538"/>
    <cellStyle name="Normal 13 3 2 4 5 2" xfId="23168"/>
    <cellStyle name="Normal 13 3 2 4 6" xfId="9285"/>
    <cellStyle name="Normal 13 3 2 4 6 2" xfId="24888"/>
    <cellStyle name="Normal 13 3 2 4 7" xfId="16240"/>
    <cellStyle name="Normal 13 3 2 5" xfId="1017"/>
    <cellStyle name="Normal 13 3 2 5 2" xfId="2747"/>
    <cellStyle name="Normal 13 3 2 5 2 2" xfId="6188"/>
    <cellStyle name="Normal 13 3 2 5 2 2 2" xfId="14890"/>
    <cellStyle name="Normal 13 3 2 5 2 2 2 2" xfId="30476"/>
    <cellStyle name="Normal 13 3 2 5 2 2 3" xfId="21828"/>
    <cellStyle name="Normal 13 3 2 5 2 3" xfId="11449"/>
    <cellStyle name="Normal 13 3 2 5 2 3 2" xfId="27037"/>
    <cellStyle name="Normal 13 3 2 5 2 4" xfId="18389"/>
    <cellStyle name="Normal 13 3 2 5 3" xfId="4469"/>
    <cellStyle name="Normal 13 3 2 5 3 2" xfId="13171"/>
    <cellStyle name="Normal 13 3 2 5 3 2 2" xfId="28757"/>
    <cellStyle name="Normal 13 3 2 5 3 3" xfId="20109"/>
    <cellStyle name="Normal 13 3 2 5 4" xfId="7968"/>
    <cellStyle name="Normal 13 3 2 5 4 2" xfId="23598"/>
    <cellStyle name="Normal 13 3 2 5 5" xfId="9719"/>
    <cellStyle name="Normal 13 3 2 5 5 2" xfId="25318"/>
    <cellStyle name="Normal 13 3 2 5 6" xfId="16670"/>
    <cellStyle name="Normal 13 3 2 6" xfId="1886"/>
    <cellStyle name="Normal 13 3 2 6 2" xfId="5328"/>
    <cellStyle name="Normal 13 3 2 6 2 2" xfId="14030"/>
    <cellStyle name="Normal 13 3 2 6 2 2 2" xfId="29616"/>
    <cellStyle name="Normal 13 3 2 6 2 3" xfId="20968"/>
    <cellStyle name="Normal 13 3 2 6 3" xfId="10588"/>
    <cellStyle name="Normal 13 3 2 6 3 2" xfId="26177"/>
    <cellStyle name="Normal 13 3 2 6 4" xfId="17529"/>
    <cellStyle name="Normal 13 3 2 7" xfId="3609"/>
    <cellStyle name="Normal 13 3 2 7 2" xfId="12311"/>
    <cellStyle name="Normal 13 3 2 7 2 2" xfId="27897"/>
    <cellStyle name="Normal 13 3 2 7 3" xfId="19249"/>
    <cellStyle name="Normal 13 3 2 8" xfId="7108"/>
    <cellStyle name="Normal 13 3 2 8 2" xfId="22738"/>
    <cellStyle name="Normal 13 3 2 9" xfId="8830"/>
    <cellStyle name="Normal 13 3 2 9 2" xfId="24458"/>
    <cellStyle name="Normal 13 3 3" xfId="171"/>
    <cellStyle name="Normal 13 3 3 2" xfId="420"/>
    <cellStyle name="Normal 13 3 3 2 2" xfId="852"/>
    <cellStyle name="Normal 13 3 3 2 2 2" xfId="1715"/>
    <cellStyle name="Normal 13 3 3 2 2 2 2" xfId="3445"/>
    <cellStyle name="Normal 13 3 3 2 2 2 2 2" xfId="6886"/>
    <cellStyle name="Normal 13 3 3 2 2 2 2 2 2" xfId="15588"/>
    <cellStyle name="Normal 13 3 3 2 2 2 2 2 2 2" xfId="31174"/>
    <cellStyle name="Normal 13 3 3 2 2 2 2 2 3" xfId="22526"/>
    <cellStyle name="Normal 13 3 3 2 2 2 2 3" xfId="12147"/>
    <cellStyle name="Normal 13 3 3 2 2 2 2 3 2" xfId="27735"/>
    <cellStyle name="Normal 13 3 3 2 2 2 2 4" xfId="19087"/>
    <cellStyle name="Normal 13 3 3 2 2 2 3" xfId="5167"/>
    <cellStyle name="Normal 13 3 3 2 2 2 3 2" xfId="13869"/>
    <cellStyle name="Normal 13 3 3 2 2 2 3 2 2" xfId="29455"/>
    <cellStyle name="Normal 13 3 3 2 2 2 3 3" xfId="20807"/>
    <cellStyle name="Normal 13 3 3 2 2 2 4" xfId="8666"/>
    <cellStyle name="Normal 13 3 3 2 2 2 4 2" xfId="24296"/>
    <cellStyle name="Normal 13 3 3 2 2 2 5" xfId="10417"/>
    <cellStyle name="Normal 13 3 3 2 2 2 5 2" xfId="26016"/>
    <cellStyle name="Normal 13 3 3 2 2 2 6" xfId="17368"/>
    <cellStyle name="Normal 13 3 3 2 2 3" xfId="2585"/>
    <cellStyle name="Normal 13 3 3 2 2 3 2" xfId="6026"/>
    <cellStyle name="Normal 13 3 3 2 2 3 2 2" xfId="14728"/>
    <cellStyle name="Normal 13 3 3 2 2 3 2 2 2" xfId="30314"/>
    <cellStyle name="Normal 13 3 3 2 2 3 2 3" xfId="21666"/>
    <cellStyle name="Normal 13 3 3 2 2 3 3" xfId="11287"/>
    <cellStyle name="Normal 13 3 3 2 2 3 3 2" xfId="26875"/>
    <cellStyle name="Normal 13 3 3 2 2 3 4" xfId="18227"/>
    <cellStyle name="Normal 13 3 3 2 2 4" xfId="4307"/>
    <cellStyle name="Normal 13 3 3 2 2 4 2" xfId="13009"/>
    <cellStyle name="Normal 13 3 3 2 2 4 2 2" xfId="28595"/>
    <cellStyle name="Normal 13 3 3 2 2 4 3" xfId="19947"/>
    <cellStyle name="Normal 13 3 3 2 2 5" xfId="7806"/>
    <cellStyle name="Normal 13 3 3 2 2 5 2" xfId="23436"/>
    <cellStyle name="Normal 13 3 3 2 2 6" xfId="9554"/>
    <cellStyle name="Normal 13 3 3 2 2 6 2" xfId="25156"/>
    <cellStyle name="Normal 13 3 3 2 2 7" xfId="16508"/>
    <cellStyle name="Normal 13 3 3 2 3" xfId="1285"/>
    <cellStyle name="Normal 13 3 3 2 3 2" xfId="3015"/>
    <cellStyle name="Normal 13 3 3 2 3 2 2" xfId="6456"/>
    <cellStyle name="Normal 13 3 3 2 3 2 2 2" xfId="15158"/>
    <cellStyle name="Normal 13 3 3 2 3 2 2 2 2" xfId="30744"/>
    <cellStyle name="Normal 13 3 3 2 3 2 2 3" xfId="22096"/>
    <cellStyle name="Normal 13 3 3 2 3 2 3" xfId="11717"/>
    <cellStyle name="Normal 13 3 3 2 3 2 3 2" xfId="27305"/>
    <cellStyle name="Normal 13 3 3 2 3 2 4" xfId="18657"/>
    <cellStyle name="Normal 13 3 3 2 3 3" xfId="4737"/>
    <cellStyle name="Normal 13 3 3 2 3 3 2" xfId="13439"/>
    <cellStyle name="Normal 13 3 3 2 3 3 2 2" xfId="29025"/>
    <cellStyle name="Normal 13 3 3 2 3 3 3" xfId="20377"/>
    <cellStyle name="Normal 13 3 3 2 3 4" xfId="8236"/>
    <cellStyle name="Normal 13 3 3 2 3 4 2" xfId="23866"/>
    <cellStyle name="Normal 13 3 3 2 3 5" xfId="9987"/>
    <cellStyle name="Normal 13 3 3 2 3 5 2" xfId="25586"/>
    <cellStyle name="Normal 13 3 3 2 3 6" xfId="16938"/>
    <cellStyle name="Normal 13 3 3 2 4" xfId="2155"/>
    <cellStyle name="Normal 13 3 3 2 4 2" xfId="5596"/>
    <cellStyle name="Normal 13 3 3 2 4 2 2" xfId="14298"/>
    <cellStyle name="Normal 13 3 3 2 4 2 2 2" xfId="29884"/>
    <cellStyle name="Normal 13 3 3 2 4 2 3" xfId="21236"/>
    <cellStyle name="Normal 13 3 3 2 4 3" xfId="10857"/>
    <cellStyle name="Normal 13 3 3 2 4 3 2" xfId="26445"/>
    <cellStyle name="Normal 13 3 3 2 4 4" xfId="17797"/>
    <cellStyle name="Normal 13 3 3 2 5" xfId="3877"/>
    <cellStyle name="Normal 13 3 3 2 5 2" xfId="12579"/>
    <cellStyle name="Normal 13 3 3 2 5 2 2" xfId="28165"/>
    <cellStyle name="Normal 13 3 3 2 5 3" xfId="19517"/>
    <cellStyle name="Normal 13 3 3 2 6" xfId="7376"/>
    <cellStyle name="Normal 13 3 3 2 6 2" xfId="23006"/>
    <cellStyle name="Normal 13 3 3 2 7" xfId="9122"/>
    <cellStyle name="Normal 13 3 3 2 7 2" xfId="24726"/>
    <cellStyle name="Normal 13 3 3 2 8" xfId="16078"/>
    <cellStyle name="Normal 13 3 3 3" xfId="636"/>
    <cellStyle name="Normal 13 3 3 3 2" xfId="1500"/>
    <cellStyle name="Normal 13 3 3 3 2 2" xfId="3230"/>
    <cellStyle name="Normal 13 3 3 3 2 2 2" xfId="6671"/>
    <cellStyle name="Normal 13 3 3 3 2 2 2 2" xfId="15373"/>
    <cellStyle name="Normal 13 3 3 3 2 2 2 2 2" xfId="30959"/>
    <cellStyle name="Normal 13 3 3 3 2 2 2 3" xfId="22311"/>
    <cellStyle name="Normal 13 3 3 3 2 2 3" xfId="11932"/>
    <cellStyle name="Normal 13 3 3 3 2 2 3 2" xfId="27520"/>
    <cellStyle name="Normal 13 3 3 3 2 2 4" xfId="18872"/>
    <cellStyle name="Normal 13 3 3 3 2 3" xfId="4952"/>
    <cellStyle name="Normal 13 3 3 3 2 3 2" xfId="13654"/>
    <cellStyle name="Normal 13 3 3 3 2 3 2 2" xfId="29240"/>
    <cellStyle name="Normal 13 3 3 3 2 3 3" xfId="20592"/>
    <cellStyle name="Normal 13 3 3 3 2 4" xfId="8451"/>
    <cellStyle name="Normal 13 3 3 3 2 4 2" xfId="24081"/>
    <cellStyle name="Normal 13 3 3 3 2 5" xfId="10202"/>
    <cellStyle name="Normal 13 3 3 3 2 5 2" xfId="25801"/>
    <cellStyle name="Normal 13 3 3 3 2 6" xfId="17153"/>
    <cellStyle name="Normal 13 3 3 3 3" xfId="2370"/>
    <cellStyle name="Normal 13 3 3 3 3 2" xfId="5811"/>
    <cellStyle name="Normal 13 3 3 3 3 2 2" xfId="14513"/>
    <cellStyle name="Normal 13 3 3 3 3 2 2 2" xfId="30099"/>
    <cellStyle name="Normal 13 3 3 3 3 2 3" xfId="21451"/>
    <cellStyle name="Normal 13 3 3 3 3 3" xfId="11072"/>
    <cellStyle name="Normal 13 3 3 3 3 3 2" xfId="26660"/>
    <cellStyle name="Normal 13 3 3 3 3 4" xfId="18012"/>
    <cellStyle name="Normal 13 3 3 3 4" xfId="4092"/>
    <cellStyle name="Normal 13 3 3 3 4 2" xfId="12794"/>
    <cellStyle name="Normal 13 3 3 3 4 2 2" xfId="28380"/>
    <cellStyle name="Normal 13 3 3 3 4 3" xfId="19732"/>
    <cellStyle name="Normal 13 3 3 3 5" xfId="7591"/>
    <cellStyle name="Normal 13 3 3 3 5 2" xfId="23221"/>
    <cellStyle name="Normal 13 3 3 3 6" xfId="9338"/>
    <cellStyle name="Normal 13 3 3 3 6 2" xfId="24941"/>
    <cellStyle name="Normal 13 3 3 3 7" xfId="16293"/>
    <cellStyle name="Normal 13 3 3 4" xfId="1070"/>
    <cellStyle name="Normal 13 3 3 4 2" xfId="2800"/>
    <cellStyle name="Normal 13 3 3 4 2 2" xfId="6241"/>
    <cellStyle name="Normal 13 3 3 4 2 2 2" xfId="14943"/>
    <cellStyle name="Normal 13 3 3 4 2 2 2 2" xfId="30529"/>
    <cellStyle name="Normal 13 3 3 4 2 2 3" xfId="21881"/>
    <cellStyle name="Normal 13 3 3 4 2 3" xfId="11502"/>
    <cellStyle name="Normal 13 3 3 4 2 3 2" xfId="27090"/>
    <cellStyle name="Normal 13 3 3 4 2 4" xfId="18442"/>
    <cellStyle name="Normal 13 3 3 4 3" xfId="4522"/>
    <cellStyle name="Normal 13 3 3 4 3 2" xfId="13224"/>
    <cellStyle name="Normal 13 3 3 4 3 2 2" xfId="28810"/>
    <cellStyle name="Normal 13 3 3 4 3 3" xfId="20162"/>
    <cellStyle name="Normal 13 3 3 4 4" xfId="8021"/>
    <cellStyle name="Normal 13 3 3 4 4 2" xfId="23651"/>
    <cellStyle name="Normal 13 3 3 4 5" xfId="9772"/>
    <cellStyle name="Normal 13 3 3 4 5 2" xfId="25371"/>
    <cellStyle name="Normal 13 3 3 4 6" xfId="16723"/>
    <cellStyle name="Normal 13 3 3 5" xfId="1939"/>
    <cellStyle name="Normal 13 3 3 5 2" xfId="5381"/>
    <cellStyle name="Normal 13 3 3 5 2 2" xfId="14083"/>
    <cellStyle name="Normal 13 3 3 5 2 2 2" xfId="29669"/>
    <cellStyle name="Normal 13 3 3 5 2 3" xfId="21021"/>
    <cellStyle name="Normal 13 3 3 5 3" xfId="10641"/>
    <cellStyle name="Normal 13 3 3 5 3 2" xfId="26230"/>
    <cellStyle name="Normal 13 3 3 5 4" xfId="17582"/>
    <cellStyle name="Normal 13 3 3 6" xfId="3662"/>
    <cellStyle name="Normal 13 3 3 6 2" xfId="12364"/>
    <cellStyle name="Normal 13 3 3 6 2 2" xfId="27950"/>
    <cellStyle name="Normal 13 3 3 6 3" xfId="19302"/>
    <cellStyle name="Normal 13 3 3 7" xfId="7161"/>
    <cellStyle name="Normal 13 3 3 7 2" xfId="22791"/>
    <cellStyle name="Normal 13 3 3 8" xfId="8888"/>
    <cellStyle name="Normal 13 3 3 8 2" xfId="24511"/>
    <cellStyle name="Normal 13 3 3 9" xfId="15863"/>
    <cellStyle name="Normal 13 3 4" xfId="314"/>
    <cellStyle name="Normal 13 3 4 2" xfId="746"/>
    <cellStyle name="Normal 13 3 4 2 2" xfId="1609"/>
    <cellStyle name="Normal 13 3 4 2 2 2" xfId="3339"/>
    <cellStyle name="Normal 13 3 4 2 2 2 2" xfId="6780"/>
    <cellStyle name="Normal 13 3 4 2 2 2 2 2" xfId="15482"/>
    <cellStyle name="Normal 13 3 4 2 2 2 2 2 2" xfId="31068"/>
    <cellStyle name="Normal 13 3 4 2 2 2 2 3" xfId="22420"/>
    <cellStyle name="Normal 13 3 4 2 2 2 3" xfId="12041"/>
    <cellStyle name="Normal 13 3 4 2 2 2 3 2" xfId="27629"/>
    <cellStyle name="Normal 13 3 4 2 2 2 4" xfId="18981"/>
    <cellStyle name="Normal 13 3 4 2 2 3" xfId="5061"/>
    <cellStyle name="Normal 13 3 4 2 2 3 2" xfId="13763"/>
    <cellStyle name="Normal 13 3 4 2 2 3 2 2" xfId="29349"/>
    <cellStyle name="Normal 13 3 4 2 2 3 3" xfId="20701"/>
    <cellStyle name="Normal 13 3 4 2 2 4" xfId="8560"/>
    <cellStyle name="Normal 13 3 4 2 2 4 2" xfId="24190"/>
    <cellStyle name="Normal 13 3 4 2 2 5" xfId="10311"/>
    <cellStyle name="Normal 13 3 4 2 2 5 2" xfId="25910"/>
    <cellStyle name="Normal 13 3 4 2 2 6" xfId="17262"/>
    <cellStyle name="Normal 13 3 4 2 3" xfId="2479"/>
    <cellStyle name="Normal 13 3 4 2 3 2" xfId="5920"/>
    <cellStyle name="Normal 13 3 4 2 3 2 2" xfId="14622"/>
    <cellStyle name="Normal 13 3 4 2 3 2 2 2" xfId="30208"/>
    <cellStyle name="Normal 13 3 4 2 3 2 3" xfId="21560"/>
    <cellStyle name="Normal 13 3 4 2 3 3" xfId="11181"/>
    <cellStyle name="Normal 13 3 4 2 3 3 2" xfId="26769"/>
    <cellStyle name="Normal 13 3 4 2 3 4" xfId="18121"/>
    <cellStyle name="Normal 13 3 4 2 4" xfId="4201"/>
    <cellStyle name="Normal 13 3 4 2 4 2" xfId="12903"/>
    <cellStyle name="Normal 13 3 4 2 4 2 2" xfId="28489"/>
    <cellStyle name="Normal 13 3 4 2 4 3" xfId="19841"/>
    <cellStyle name="Normal 13 3 4 2 5" xfId="7700"/>
    <cellStyle name="Normal 13 3 4 2 5 2" xfId="23330"/>
    <cellStyle name="Normal 13 3 4 2 6" xfId="9448"/>
    <cellStyle name="Normal 13 3 4 2 6 2" xfId="25050"/>
    <cellStyle name="Normal 13 3 4 2 7" xfId="16402"/>
    <cellStyle name="Normal 13 3 4 3" xfId="1179"/>
    <cellStyle name="Normal 13 3 4 3 2" xfId="2909"/>
    <cellStyle name="Normal 13 3 4 3 2 2" xfId="6350"/>
    <cellStyle name="Normal 13 3 4 3 2 2 2" xfId="15052"/>
    <cellStyle name="Normal 13 3 4 3 2 2 2 2" xfId="30638"/>
    <cellStyle name="Normal 13 3 4 3 2 2 3" xfId="21990"/>
    <cellStyle name="Normal 13 3 4 3 2 3" xfId="11611"/>
    <cellStyle name="Normal 13 3 4 3 2 3 2" xfId="27199"/>
    <cellStyle name="Normal 13 3 4 3 2 4" xfId="18551"/>
    <cellStyle name="Normal 13 3 4 3 3" xfId="4631"/>
    <cellStyle name="Normal 13 3 4 3 3 2" xfId="13333"/>
    <cellStyle name="Normal 13 3 4 3 3 2 2" xfId="28919"/>
    <cellStyle name="Normal 13 3 4 3 3 3" xfId="20271"/>
    <cellStyle name="Normal 13 3 4 3 4" xfId="8130"/>
    <cellStyle name="Normal 13 3 4 3 4 2" xfId="23760"/>
    <cellStyle name="Normal 13 3 4 3 5" xfId="9881"/>
    <cellStyle name="Normal 13 3 4 3 5 2" xfId="25480"/>
    <cellStyle name="Normal 13 3 4 3 6" xfId="16832"/>
    <cellStyle name="Normal 13 3 4 4" xfId="2049"/>
    <cellStyle name="Normal 13 3 4 4 2" xfId="5490"/>
    <cellStyle name="Normal 13 3 4 4 2 2" xfId="14192"/>
    <cellStyle name="Normal 13 3 4 4 2 2 2" xfId="29778"/>
    <cellStyle name="Normal 13 3 4 4 2 3" xfId="21130"/>
    <cellStyle name="Normal 13 3 4 4 3" xfId="10751"/>
    <cellStyle name="Normal 13 3 4 4 3 2" xfId="26339"/>
    <cellStyle name="Normal 13 3 4 4 4" xfId="17691"/>
    <cellStyle name="Normal 13 3 4 5" xfId="3771"/>
    <cellStyle name="Normal 13 3 4 5 2" xfId="12473"/>
    <cellStyle name="Normal 13 3 4 5 2 2" xfId="28059"/>
    <cellStyle name="Normal 13 3 4 5 3" xfId="19411"/>
    <cellStyle name="Normal 13 3 4 6" xfId="7270"/>
    <cellStyle name="Normal 13 3 4 6 2" xfId="22900"/>
    <cellStyle name="Normal 13 3 4 7" xfId="9016"/>
    <cellStyle name="Normal 13 3 4 7 2" xfId="24620"/>
    <cellStyle name="Normal 13 3 4 8" xfId="15972"/>
    <cellStyle name="Normal 13 3 5" xfId="530"/>
    <cellStyle name="Normal 13 3 5 2" xfId="1394"/>
    <cellStyle name="Normal 13 3 5 2 2" xfId="3124"/>
    <cellStyle name="Normal 13 3 5 2 2 2" xfId="6565"/>
    <cellStyle name="Normal 13 3 5 2 2 2 2" xfId="15267"/>
    <cellStyle name="Normal 13 3 5 2 2 2 2 2" xfId="30853"/>
    <cellStyle name="Normal 13 3 5 2 2 2 3" xfId="22205"/>
    <cellStyle name="Normal 13 3 5 2 2 3" xfId="11826"/>
    <cellStyle name="Normal 13 3 5 2 2 3 2" xfId="27414"/>
    <cellStyle name="Normal 13 3 5 2 2 4" xfId="18766"/>
    <cellStyle name="Normal 13 3 5 2 3" xfId="4846"/>
    <cellStyle name="Normal 13 3 5 2 3 2" xfId="13548"/>
    <cellStyle name="Normal 13 3 5 2 3 2 2" xfId="29134"/>
    <cellStyle name="Normal 13 3 5 2 3 3" xfId="20486"/>
    <cellStyle name="Normal 13 3 5 2 4" xfId="8345"/>
    <cellStyle name="Normal 13 3 5 2 4 2" xfId="23975"/>
    <cellStyle name="Normal 13 3 5 2 5" xfId="10096"/>
    <cellStyle name="Normal 13 3 5 2 5 2" xfId="25695"/>
    <cellStyle name="Normal 13 3 5 2 6" xfId="17047"/>
    <cellStyle name="Normal 13 3 5 3" xfId="2264"/>
    <cellStyle name="Normal 13 3 5 3 2" xfId="5705"/>
    <cellStyle name="Normal 13 3 5 3 2 2" xfId="14407"/>
    <cellStyle name="Normal 13 3 5 3 2 2 2" xfId="29993"/>
    <cellStyle name="Normal 13 3 5 3 2 3" xfId="21345"/>
    <cellStyle name="Normal 13 3 5 3 3" xfId="10966"/>
    <cellStyle name="Normal 13 3 5 3 3 2" xfId="26554"/>
    <cellStyle name="Normal 13 3 5 3 4" xfId="17906"/>
    <cellStyle name="Normal 13 3 5 4" xfId="3986"/>
    <cellStyle name="Normal 13 3 5 4 2" xfId="12688"/>
    <cellStyle name="Normal 13 3 5 4 2 2" xfId="28274"/>
    <cellStyle name="Normal 13 3 5 4 3" xfId="19626"/>
    <cellStyle name="Normal 13 3 5 5" xfId="7485"/>
    <cellStyle name="Normal 13 3 5 5 2" xfId="23115"/>
    <cellStyle name="Normal 13 3 5 6" xfId="9232"/>
    <cellStyle name="Normal 13 3 5 6 2" xfId="24835"/>
    <cellStyle name="Normal 13 3 5 7" xfId="16187"/>
    <cellStyle name="Normal 13 3 6" xfId="964"/>
    <cellStyle name="Normal 13 3 6 2" xfId="2694"/>
    <cellStyle name="Normal 13 3 6 2 2" xfId="6135"/>
    <cellStyle name="Normal 13 3 6 2 2 2" xfId="14837"/>
    <cellStyle name="Normal 13 3 6 2 2 2 2" xfId="30423"/>
    <cellStyle name="Normal 13 3 6 2 2 3" xfId="21775"/>
    <cellStyle name="Normal 13 3 6 2 3" xfId="11396"/>
    <cellStyle name="Normal 13 3 6 2 3 2" xfId="26984"/>
    <cellStyle name="Normal 13 3 6 2 4" xfId="18336"/>
    <cellStyle name="Normal 13 3 6 3" xfId="4416"/>
    <cellStyle name="Normal 13 3 6 3 2" xfId="13118"/>
    <cellStyle name="Normal 13 3 6 3 2 2" xfId="28704"/>
    <cellStyle name="Normal 13 3 6 3 3" xfId="20056"/>
    <cellStyle name="Normal 13 3 6 4" xfId="7915"/>
    <cellStyle name="Normal 13 3 6 4 2" xfId="23545"/>
    <cellStyle name="Normal 13 3 6 5" xfId="9666"/>
    <cellStyle name="Normal 13 3 6 5 2" xfId="25265"/>
    <cellStyle name="Normal 13 3 6 6" xfId="16617"/>
    <cellStyle name="Normal 13 3 7" xfId="1833"/>
    <cellStyle name="Normal 13 3 7 2" xfId="5275"/>
    <cellStyle name="Normal 13 3 7 2 2" xfId="13977"/>
    <cellStyle name="Normal 13 3 7 2 2 2" xfId="29563"/>
    <cellStyle name="Normal 13 3 7 2 3" xfId="20915"/>
    <cellStyle name="Normal 13 3 7 3" xfId="10535"/>
    <cellStyle name="Normal 13 3 7 3 2" xfId="26124"/>
    <cellStyle name="Normal 13 3 7 4" xfId="17476"/>
    <cellStyle name="Normal 13 3 8" xfId="3556"/>
    <cellStyle name="Normal 13 3 8 2" xfId="12258"/>
    <cellStyle name="Normal 13 3 8 2 2" xfId="27844"/>
    <cellStyle name="Normal 13 3 8 3" xfId="19196"/>
    <cellStyle name="Normal 13 3 9" xfId="7001"/>
    <cellStyle name="Normal 13 3 9 2" xfId="15702"/>
    <cellStyle name="Normal 13 3 9 2 2" xfId="31283"/>
    <cellStyle name="Normal 13 3 9 3" xfId="22635"/>
    <cellStyle name="Normal 13 4" xfId="84"/>
    <cellStyle name="Normal 13 4 10" xfId="15784"/>
    <cellStyle name="Normal 13 4 2" xfId="198"/>
    <cellStyle name="Normal 13 4 2 2" xfId="447"/>
    <cellStyle name="Normal 13 4 2 2 2" xfId="879"/>
    <cellStyle name="Normal 13 4 2 2 2 2" xfId="1742"/>
    <cellStyle name="Normal 13 4 2 2 2 2 2" xfId="3472"/>
    <cellStyle name="Normal 13 4 2 2 2 2 2 2" xfId="6913"/>
    <cellStyle name="Normal 13 4 2 2 2 2 2 2 2" xfId="15615"/>
    <cellStyle name="Normal 13 4 2 2 2 2 2 2 2 2" xfId="31201"/>
    <cellStyle name="Normal 13 4 2 2 2 2 2 2 3" xfId="22553"/>
    <cellStyle name="Normal 13 4 2 2 2 2 2 3" xfId="12174"/>
    <cellStyle name="Normal 13 4 2 2 2 2 2 3 2" xfId="27762"/>
    <cellStyle name="Normal 13 4 2 2 2 2 2 4" xfId="19114"/>
    <cellStyle name="Normal 13 4 2 2 2 2 3" xfId="5194"/>
    <cellStyle name="Normal 13 4 2 2 2 2 3 2" xfId="13896"/>
    <cellStyle name="Normal 13 4 2 2 2 2 3 2 2" xfId="29482"/>
    <cellStyle name="Normal 13 4 2 2 2 2 3 3" xfId="20834"/>
    <cellStyle name="Normal 13 4 2 2 2 2 4" xfId="8693"/>
    <cellStyle name="Normal 13 4 2 2 2 2 4 2" xfId="24323"/>
    <cellStyle name="Normal 13 4 2 2 2 2 5" xfId="10444"/>
    <cellStyle name="Normal 13 4 2 2 2 2 5 2" xfId="26043"/>
    <cellStyle name="Normal 13 4 2 2 2 2 6" xfId="17395"/>
    <cellStyle name="Normal 13 4 2 2 2 3" xfId="2612"/>
    <cellStyle name="Normal 13 4 2 2 2 3 2" xfId="6053"/>
    <cellStyle name="Normal 13 4 2 2 2 3 2 2" xfId="14755"/>
    <cellStyle name="Normal 13 4 2 2 2 3 2 2 2" xfId="30341"/>
    <cellStyle name="Normal 13 4 2 2 2 3 2 3" xfId="21693"/>
    <cellStyle name="Normal 13 4 2 2 2 3 3" xfId="11314"/>
    <cellStyle name="Normal 13 4 2 2 2 3 3 2" xfId="26902"/>
    <cellStyle name="Normal 13 4 2 2 2 3 4" xfId="18254"/>
    <cellStyle name="Normal 13 4 2 2 2 4" xfId="4334"/>
    <cellStyle name="Normal 13 4 2 2 2 4 2" xfId="13036"/>
    <cellStyle name="Normal 13 4 2 2 2 4 2 2" xfId="28622"/>
    <cellStyle name="Normal 13 4 2 2 2 4 3" xfId="19974"/>
    <cellStyle name="Normal 13 4 2 2 2 5" xfId="7833"/>
    <cellStyle name="Normal 13 4 2 2 2 5 2" xfId="23463"/>
    <cellStyle name="Normal 13 4 2 2 2 6" xfId="9581"/>
    <cellStyle name="Normal 13 4 2 2 2 6 2" xfId="25183"/>
    <cellStyle name="Normal 13 4 2 2 2 7" xfId="16535"/>
    <cellStyle name="Normal 13 4 2 2 3" xfId="1312"/>
    <cellStyle name="Normal 13 4 2 2 3 2" xfId="3042"/>
    <cellStyle name="Normal 13 4 2 2 3 2 2" xfId="6483"/>
    <cellStyle name="Normal 13 4 2 2 3 2 2 2" xfId="15185"/>
    <cellStyle name="Normal 13 4 2 2 3 2 2 2 2" xfId="30771"/>
    <cellStyle name="Normal 13 4 2 2 3 2 2 3" xfId="22123"/>
    <cellStyle name="Normal 13 4 2 2 3 2 3" xfId="11744"/>
    <cellStyle name="Normal 13 4 2 2 3 2 3 2" xfId="27332"/>
    <cellStyle name="Normal 13 4 2 2 3 2 4" xfId="18684"/>
    <cellStyle name="Normal 13 4 2 2 3 3" xfId="4764"/>
    <cellStyle name="Normal 13 4 2 2 3 3 2" xfId="13466"/>
    <cellStyle name="Normal 13 4 2 2 3 3 2 2" xfId="29052"/>
    <cellStyle name="Normal 13 4 2 2 3 3 3" xfId="20404"/>
    <cellStyle name="Normal 13 4 2 2 3 4" xfId="8263"/>
    <cellStyle name="Normal 13 4 2 2 3 4 2" xfId="23893"/>
    <cellStyle name="Normal 13 4 2 2 3 5" xfId="10014"/>
    <cellStyle name="Normal 13 4 2 2 3 5 2" xfId="25613"/>
    <cellStyle name="Normal 13 4 2 2 3 6" xfId="16965"/>
    <cellStyle name="Normal 13 4 2 2 4" xfId="2182"/>
    <cellStyle name="Normal 13 4 2 2 4 2" xfId="5623"/>
    <cellStyle name="Normal 13 4 2 2 4 2 2" xfId="14325"/>
    <cellStyle name="Normal 13 4 2 2 4 2 2 2" xfId="29911"/>
    <cellStyle name="Normal 13 4 2 2 4 2 3" xfId="21263"/>
    <cellStyle name="Normal 13 4 2 2 4 3" xfId="10884"/>
    <cellStyle name="Normal 13 4 2 2 4 3 2" xfId="26472"/>
    <cellStyle name="Normal 13 4 2 2 4 4" xfId="17824"/>
    <cellStyle name="Normal 13 4 2 2 5" xfId="3904"/>
    <cellStyle name="Normal 13 4 2 2 5 2" xfId="12606"/>
    <cellStyle name="Normal 13 4 2 2 5 2 2" xfId="28192"/>
    <cellStyle name="Normal 13 4 2 2 5 3" xfId="19544"/>
    <cellStyle name="Normal 13 4 2 2 6" xfId="7403"/>
    <cellStyle name="Normal 13 4 2 2 6 2" xfId="23033"/>
    <cellStyle name="Normal 13 4 2 2 7" xfId="9149"/>
    <cellStyle name="Normal 13 4 2 2 7 2" xfId="24753"/>
    <cellStyle name="Normal 13 4 2 2 8" xfId="16105"/>
    <cellStyle name="Normal 13 4 2 3" xfId="663"/>
    <cellStyle name="Normal 13 4 2 3 2" xfId="1527"/>
    <cellStyle name="Normal 13 4 2 3 2 2" xfId="3257"/>
    <cellStyle name="Normal 13 4 2 3 2 2 2" xfId="6698"/>
    <cellStyle name="Normal 13 4 2 3 2 2 2 2" xfId="15400"/>
    <cellStyle name="Normal 13 4 2 3 2 2 2 2 2" xfId="30986"/>
    <cellStyle name="Normal 13 4 2 3 2 2 2 3" xfId="22338"/>
    <cellStyle name="Normal 13 4 2 3 2 2 3" xfId="11959"/>
    <cellStyle name="Normal 13 4 2 3 2 2 3 2" xfId="27547"/>
    <cellStyle name="Normal 13 4 2 3 2 2 4" xfId="18899"/>
    <cellStyle name="Normal 13 4 2 3 2 3" xfId="4979"/>
    <cellStyle name="Normal 13 4 2 3 2 3 2" xfId="13681"/>
    <cellStyle name="Normal 13 4 2 3 2 3 2 2" xfId="29267"/>
    <cellStyle name="Normal 13 4 2 3 2 3 3" xfId="20619"/>
    <cellStyle name="Normal 13 4 2 3 2 4" xfId="8478"/>
    <cellStyle name="Normal 13 4 2 3 2 4 2" xfId="24108"/>
    <cellStyle name="Normal 13 4 2 3 2 5" xfId="10229"/>
    <cellStyle name="Normal 13 4 2 3 2 5 2" xfId="25828"/>
    <cellStyle name="Normal 13 4 2 3 2 6" xfId="17180"/>
    <cellStyle name="Normal 13 4 2 3 3" xfId="2397"/>
    <cellStyle name="Normal 13 4 2 3 3 2" xfId="5838"/>
    <cellStyle name="Normal 13 4 2 3 3 2 2" xfId="14540"/>
    <cellStyle name="Normal 13 4 2 3 3 2 2 2" xfId="30126"/>
    <cellStyle name="Normal 13 4 2 3 3 2 3" xfId="21478"/>
    <cellStyle name="Normal 13 4 2 3 3 3" xfId="11099"/>
    <cellStyle name="Normal 13 4 2 3 3 3 2" xfId="26687"/>
    <cellStyle name="Normal 13 4 2 3 3 4" xfId="18039"/>
    <cellStyle name="Normal 13 4 2 3 4" xfId="4119"/>
    <cellStyle name="Normal 13 4 2 3 4 2" xfId="12821"/>
    <cellStyle name="Normal 13 4 2 3 4 2 2" xfId="28407"/>
    <cellStyle name="Normal 13 4 2 3 4 3" xfId="19759"/>
    <cellStyle name="Normal 13 4 2 3 5" xfId="7618"/>
    <cellStyle name="Normal 13 4 2 3 5 2" xfId="23248"/>
    <cellStyle name="Normal 13 4 2 3 6" xfId="9365"/>
    <cellStyle name="Normal 13 4 2 3 6 2" xfId="24968"/>
    <cellStyle name="Normal 13 4 2 3 7" xfId="16320"/>
    <cellStyle name="Normal 13 4 2 4" xfId="1097"/>
    <cellStyle name="Normal 13 4 2 4 2" xfId="2827"/>
    <cellStyle name="Normal 13 4 2 4 2 2" xfId="6268"/>
    <cellStyle name="Normal 13 4 2 4 2 2 2" xfId="14970"/>
    <cellStyle name="Normal 13 4 2 4 2 2 2 2" xfId="30556"/>
    <cellStyle name="Normal 13 4 2 4 2 2 3" xfId="21908"/>
    <cellStyle name="Normal 13 4 2 4 2 3" xfId="11529"/>
    <cellStyle name="Normal 13 4 2 4 2 3 2" xfId="27117"/>
    <cellStyle name="Normal 13 4 2 4 2 4" xfId="18469"/>
    <cellStyle name="Normal 13 4 2 4 3" xfId="4549"/>
    <cellStyle name="Normal 13 4 2 4 3 2" xfId="13251"/>
    <cellStyle name="Normal 13 4 2 4 3 2 2" xfId="28837"/>
    <cellStyle name="Normal 13 4 2 4 3 3" xfId="20189"/>
    <cellStyle name="Normal 13 4 2 4 4" xfId="8048"/>
    <cellStyle name="Normal 13 4 2 4 4 2" xfId="23678"/>
    <cellStyle name="Normal 13 4 2 4 5" xfId="9799"/>
    <cellStyle name="Normal 13 4 2 4 5 2" xfId="25398"/>
    <cellStyle name="Normal 13 4 2 4 6" xfId="16750"/>
    <cellStyle name="Normal 13 4 2 5" xfId="1966"/>
    <cellStyle name="Normal 13 4 2 5 2" xfId="5408"/>
    <cellStyle name="Normal 13 4 2 5 2 2" xfId="14110"/>
    <cellStyle name="Normal 13 4 2 5 2 2 2" xfId="29696"/>
    <cellStyle name="Normal 13 4 2 5 2 3" xfId="21048"/>
    <cellStyle name="Normal 13 4 2 5 3" xfId="10668"/>
    <cellStyle name="Normal 13 4 2 5 3 2" xfId="26257"/>
    <cellStyle name="Normal 13 4 2 5 4" xfId="17609"/>
    <cellStyle name="Normal 13 4 2 6" xfId="3689"/>
    <cellStyle name="Normal 13 4 2 6 2" xfId="12391"/>
    <cellStyle name="Normal 13 4 2 6 2 2" xfId="27977"/>
    <cellStyle name="Normal 13 4 2 6 3" xfId="19329"/>
    <cellStyle name="Normal 13 4 2 7" xfId="7188"/>
    <cellStyle name="Normal 13 4 2 7 2" xfId="22818"/>
    <cellStyle name="Normal 13 4 2 8" xfId="8915"/>
    <cellStyle name="Normal 13 4 2 8 2" xfId="24538"/>
    <cellStyle name="Normal 13 4 2 9" xfId="15890"/>
    <cellStyle name="Normal 13 4 3" xfId="341"/>
    <cellStyle name="Normal 13 4 3 2" xfId="773"/>
    <cellStyle name="Normal 13 4 3 2 2" xfId="1636"/>
    <cellStyle name="Normal 13 4 3 2 2 2" xfId="3366"/>
    <cellStyle name="Normal 13 4 3 2 2 2 2" xfId="6807"/>
    <cellStyle name="Normal 13 4 3 2 2 2 2 2" xfId="15509"/>
    <cellStyle name="Normal 13 4 3 2 2 2 2 2 2" xfId="31095"/>
    <cellStyle name="Normal 13 4 3 2 2 2 2 3" xfId="22447"/>
    <cellStyle name="Normal 13 4 3 2 2 2 3" xfId="12068"/>
    <cellStyle name="Normal 13 4 3 2 2 2 3 2" xfId="27656"/>
    <cellStyle name="Normal 13 4 3 2 2 2 4" xfId="19008"/>
    <cellStyle name="Normal 13 4 3 2 2 3" xfId="5088"/>
    <cellStyle name="Normal 13 4 3 2 2 3 2" xfId="13790"/>
    <cellStyle name="Normal 13 4 3 2 2 3 2 2" xfId="29376"/>
    <cellStyle name="Normal 13 4 3 2 2 3 3" xfId="20728"/>
    <cellStyle name="Normal 13 4 3 2 2 4" xfId="8587"/>
    <cellStyle name="Normal 13 4 3 2 2 4 2" xfId="24217"/>
    <cellStyle name="Normal 13 4 3 2 2 5" xfId="10338"/>
    <cellStyle name="Normal 13 4 3 2 2 5 2" xfId="25937"/>
    <cellStyle name="Normal 13 4 3 2 2 6" xfId="17289"/>
    <cellStyle name="Normal 13 4 3 2 3" xfId="2506"/>
    <cellStyle name="Normal 13 4 3 2 3 2" xfId="5947"/>
    <cellStyle name="Normal 13 4 3 2 3 2 2" xfId="14649"/>
    <cellStyle name="Normal 13 4 3 2 3 2 2 2" xfId="30235"/>
    <cellStyle name="Normal 13 4 3 2 3 2 3" xfId="21587"/>
    <cellStyle name="Normal 13 4 3 2 3 3" xfId="11208"/>
    <cellStyle name="Normal 13 4 3 2 3 3 2" xfId="26796"/>
    <cellStyle name="Normal 13 4 3 2 3 4" xfId="18148"/>
    <cellStyle name="Normal 13 4 3 2 4" xfId="4228"/>
    <cellStyle name="Normal 13 4 3 2 4 2" xfId="12930"/>
    <cellStyle name="Normal 13 4 3 2 4 2 2" xfId="28516"/>
    <cellStyle name="Normal 13 4 3 2 4 3" xfId="19868"/>
    <cellStyle name="Normal 13 4 3 2 5" xfId="7727"/>
    <cellStyle name="Normal 13 4 3 2 5 2" xfId="23357"/>
    <cellStyle name="Normal 13 4 3 2 6" xfId="9475"/>
    <cellStyle name="Normal 13 4 3 2 6 2" xfId="25077"/>
    <cellStyle name="Normal 13 4 3 2 7" xfId="16429"/>
    <cellStyle name="Normal 13 4 3 3" xfId="1206"/>
    <cellStyle name="Normal 13 4 3 3 2" xfId="2936"/>
    <cellStyle name="Normal 13 4 3 3 2 2" xfId="6377"/>
    <cellStyle name="Normal 13 4 3 3 2 2 2" xfId="15079"/>
    <cellStyle name="Normal 13 4 3 3 2 2 2 2" xfId="30665"/>
    <cellStyle name="Normal 13 4 3 3 2 2 3" xfId="22017"/>
    <cellStyle name="Normal 13 4 3 3 2 3" xfId="11638"/>
    <cellStyle name="Normal 13 4 3 3 2 3 2" xfId="27226"/>
    <cellStyle name="Normal 13 4 3 3 2 4" xfId="18578"/>
    <cellStyle name="Normal 13 4 3 3 3" xfId="4658"/>
    <cellStyle name="Normal 13 4 3 3 3 2" xfId="13360"/>
    <cellStyle name="Normal 13 4 3 3 3 2 2" xfId="28946"/>
    <cellStyle name="Normal 13 4 3 3 3 3" xfId="20298"/>
    <cellStyle name="Normal 13 4 3 3 4" xfId="8157"/>
    <cellStyle name="Normal 13 4 3 3 4 2" xfId="23787"/>
    <cellStyle name="Normal 13 4 3 3 5" xfId="9908"/>
    <cellStyle name="Normal 13 4 3 3 5 2" xfId="25507"/>
    <cellStyle name="Normal 13 4 3 3 6" xfId="16859"/>
    <cellStyle name="Normal 13 4 3 4" xfId="2076"/>
    <cellStyle name="Normal 13 4 3 4 2" xfId="5517"/>
    <cellStyle name="Normal 13 4 3 4 2 2" xfId="14219"/>
    <cellStyle name="Normal 13 4 3 4 2 2 2" xfId="29805"/>
    <cellStyle name="Normal 13 4 3 4 2 3" xfId="21157"/>
    <cellStyle name="Normal 13 4 3 4 3" xfId="10778"/>
    <cellStyle name="Normal 13 4 3 4 3 2" xfId="26366"/>
    <cellStyle name="Normal 13 4 3 4 4" xfId="17718"/>
    <cellStyle name="Normal 13 4 3 5" xfId="3798"/>
    <cellStyle name="Normal 13 4 3 5 2" xfId="12500"/>
    <cellStyle name="Normal 13 4 3 5 2 2" xfId="28086"/>
    <cellStyle name="Normal 13 4 3 5 3" xfId="19438"/>
    <cellStyle name="Normal 13 4 3 6" xfId="7297"/>
    <cellStyle name="Normal 13 4 3 6 2" xfId="22927"/>
    <cellStyle name="Normal 13 4 3 7" xfId="9043"/>
    <cellStyle name="Normal 13 4 3 7 2" xfId="24647"/>
    <cellStyle name="Normal 13 4 3 8" xfId="15999"/>
    <cellStyle name="Normal 13 4 4" xfId="557"/>
    <cellStyle name="Normal 13 4 4 2" xfId="1421"/>
    <cellStyle name="Normal 13 4 4 2 2" xfId="3151"/>
    <cellStyle name="Normal 13 4 4 2 2 2" xfId="6592"/>
    <cellStyle name="Normal 13 4 4 2 2 2 2" xfId="15294"/>
    <cellStyle name="Normal 13 4 4 2 2 2 2 2" xfId="30880"/>
    <cellStyle name="Normal 13 4 4 2 2 2 3" xfId="22232"/>
    <cellStyle name="Normal 13 4 4 2 2 3" xfId="11853"/>
    <cellStyle name="Normal 13 4 4 2 2 3 2" xfId="27441"/>
    <cellStyle name="Normal 13 4 4 2 2 4" xfId="18793"/>
    <cellStyle name="Normal 13 4 4 2 3" xfId="4873"/>
    <cellStyle name="Normal 13 4 4 2 3 2" xfId="13575"/>
    <cellStyle name="Normal 13 4 4 2 3 2 2" xfId="29161"/>
    <cellStyle name="Normal 13 4 4 2 3 3" xfId="20513"/>
    <cellStyle name="Normal 13 4 4 2 4" xfId="8372"/>
    <cellStyle name="Normal 13 4 4 2 4 2" xfId="24002"/>
    <cellStyle name="Normal 13 4 4 2 5" xfId="10123"/>
    <cellStyle name="Normal 13 4 4 2 5 2" xfId="25722"/>
    <cellStyle name="Normal 13 4 4 2 6" xfId="17074"/>
    <cellStyle name="Normal 13 4 4 3" xfId="2291"/>
    <cellStyle name="Normal 13 4 4 3 2" xfId="5732"/>
    <cellStyle name="Normal 13 4 4 3 2 2" xfId="14434"/>
    <cellStyle name="Normal 13 4 4 3 2 2 2" xfId="30020"/>
    <cellStyle name="Normal 13 4 4 3 2 3" xfId="21372"/>
    <cellStyle name="Normal 13 4 4 3 3" xfId="10993"/>
    <cellStyle name="Normal 13 4 4 3 3 2" xfId="26581"/>
    <cellStyle name="Normal 13 4 4 3 4" xfId="17933"/>
    <cellStyle name="Normal 13 4 4 4" xfId="4013"/>
    <cellStyle name="Normal 13 4 4 4 2" xfId="12715"/>
    <cellStyle name="Normal 13 4 4 4 2 2" xfId="28301"/>
    <cellStyle name="Normal 13 4 4 4 3" xfId="19653"/>
    <cellStyle name="Normal 13 4 4 5" xfId="7512"/>
    <cellStyle name="Normal 13 4 4 5 2" xfId="23142"/>
    <cellStyle name="Normal 13 4 4 6" xfId="9259"/>
    <cellStyle name="Normal 13 4 4 6 2" xfId="24862"/>
    <cellStyle name="Normal 13 4 4 7" xfId="16214"/>
    <cellStyle name="Normal 13 4 5" xfId="991"/>
    <cellStyle name="Normal 13 4 5 2" xfId="2721"/>
    <cellStyle name="Normal 13 4 5 2 2" xfId="6162"/>
    <cellStyle name="Normal 13 4 5 2 2 2" xfId="14864"/>
    <cellStyle name="Normal 13 4 5 2 2 2 2" xfId="30450"/>
    <cellStyle name="Normal 13 4 5 2 2 3" xfId="21802"/>
    <cellStyle name="Normal 13 4 5 2 3" xfId="11423"/>
    <cellStyle name="Normal 13 4 5 2 3 2" xfId="27011"/>
    <cellStyle name="Normal 13 4 5 2 4" xfId="18363"/>
    <cellStyle name="Normal 13 4 5 3" xfId="4443"/>
    <cellStyle name="Normal 13 4 5 3 2" xfId="13145"/>
    <cellStyle name="Normal 13 4 5 3 2 2" xfId="28731"/>
    <cellStyle name="Normal 13 4 5 3 3" xfId="20083"/>
    <cellStyle name="Normal 13 4 5 4" xfId="7942"/>
    <cellStyle name="Normal 13 4 5 4 2" xfId="23572"/>
    <cellStyle name="Normal 13 4 5 5" xfId="9693"/>
    <cellStyle name="Normal 13 4 5 5 2" xfId="25292"/>
    <cellStyle name="Normal 13 4 5 6" xfId="16644"/>
    <cellStyle name="Normal 13 4 6" xfId="1860"/>
    <cellStyle name="Normal 13 4 6 2" xfId="5302"/>
    <cellStyle name="Normal 13 4 6 2 2" xfId="14004"/>
    <cellStyle name="Normal 13 4 6 2 2 2" xfId="29590"/>
    <cellStyle name="Normal 13 4 6 2 3" xfId="20942"/>
    <cellStyle name="Normal 13 4 6 3" xfId="10562"/>
    <cellStyle name="Normal 13 4 6 3 2" xfId="26151"/>
    <cellStyle name="Normal 13 4 6 4" xfId="17503"/>
    <cellStyle name="Normal 13 4 7" xfId="3583"/>
    <cellStyle name="Normal 13 4 7 2" xfId="12285"/>
    <cellStyle name="Normal 13 4 7 2 2" xfId="27871"/>
    <cellStyle name="Normal 13 4 7 3" xfId="19223"/>
    <cellStyle name="Normal 13 4 8" xfId="7082"/>
    <cellStyle name="Normal 13 4 8 2" xfId="22712"/>
    <cellStyle name="Normal 13 4 9" xfId="8804"/>
    <cellStyle name="Normal 13 4 9 2" xfId="24432"/>
    <cellStyle name="Normal 13 5" xfId="142"/>
    <cellStyle name="Normal 13 5 2" xfId="394"/>
    <cellStyle name="Normal 13 5 2 2" xfId="826"/>
    <cellStyle name="Normal 13 5 2 2 2" xfId="1689"/>
    <cellStyle name="Normal 13 5 2 2 2 2" xfId="3419"/>
    <cellStyle name="Normal 13 5 2 2 2 2 2" xfId="6860"/>
    <cellStyle name="Normal 13 5 2 2 2 2 2 2" xfId="15562"/>
    <cellStyle name="Normal 13 5 2 2 2 2 2 2 2" xfId="31148"/>
    <cellStyle name="Normal 13 5 2 2 2 2 2 3" xfId="22500"/>
    <cellStyle name="Normal 13 5 2 2 2 2 3" xfId="12121"/>
    <cellStyle name="Normal 13 5 2 2 2 2 3 2" xfId="27709"/>
    <cellStyle name="Normal 13 5 2 2 2 2 4" xfId="19061"/>
    <cellStyle name="Normal 13 5 2 2 2 3" xfId="5141"/>
    <cellStyle name="Normal 13 5 2 2 2 3 2" xfId="13843"/>
    <cellStyle name="Normal 13 5 2 2 2 3 2 2" xfId="29429"/>
    <cellStyle name="Normal 13 5 2 2 2 3 3" xfId="20781"/>
    <cellStyle name="Normal 13 5 2 2 2 4" xfId="8640"/>
    <cellStyle name="Normal 13 5 2 2 2 4 2" xfId="24270"/>
    <cellStyle name="Normal 13 5 2 2 2 5" xfId="10391"/>
    <cellStyle name="Normal 13 5 2 2 2 5 2" xfId="25990"/>
    <cellStyle name="Normal 13 5 2 2 2 6" xfId="17342"/>
    <cellStyle name="Normal 13 5 2 2 3" xfId="2559"/>
    <cellStyle name="Normal 13 5 2 2 3 2" xfId="6000"/>
    <cellStyle name="Normal 13 5 2 2 3 2 2" xfId="14702"/>
    <cellStyle name="Normal 13 5 2 2 3 2 2 2" xfId="30288"/>
    <cellStyle name="Normal 13 5 2 2 3 2 3" xfId="21640"/>
    <cellStyle name="Normal 13 5 2 2 3 3" xfId="11261"/>
    <cellStyle name="Normal 13 5 2 2 3 3 2" xfId="26849"/>
    <cellStyle name="Normal 13 5 2 2 3 4" xfId="18201"/>
    <cellStyle name="Normal 13 5 2 2 4" xfId="4281"/>
    <cellStyle name="Normal 13 5 2 2 4 2" xfId="12983"/>
    <cellStyle name="Normal 13 5 2 2 4 2 2" xfId="28569"/>
    <cellStyle name="Normal 13 5 2 2 4 3" xfId="19921"/>
    <cellStyle name="Normal 13 5 2 2 5" xfId="7780"/>
    <cellStyle name="Normal 13 5 2 2 5 2" xfId="23410"/>
    <cellStyle name="Normal 13 5 2 2 6" xfId="9528"/>
    <cellStyle name="Normal 13 5 2 2 6 2" xfId="25130"/>
    <cellStyle name="Normal 13 5 2 2 7" xfId="16482"/>
    <cellStyle name="Normal 13 5 2 3" xfId="1259"/>
    <cellStyle name="Normal 13 5 2 3 2" xfId="2989"/>
    <cellStyle name="Normal 13 5 2 3 2 2" xfId="6430"/>
    <cellStyle name="Normal 13 5 2 3 2 2 2" xfId="15132"/>
    <cellStyle name="Normal 13 5 2 3 2 2 2 2" xfId="30718"/>
    <cellStyle name="Normal 13 5 2 3 2 2 3" xfId="22070"/>
    <cellStyle name="Normal 13 5 2 3 2 3" xfId="11691"/>
    <cellStyle name="Normal 13 5 2 3 2 3 2" xfId="27279"/>
    <cellStyle name="Normal 13 5 2 3 2 4" xfId="18631"/>
    <cellStyle name="Normal 13 5 2 3 3" xfId="4711"/>
    <cellStyle name="Normal 13 5 2 3 3 2" xfId="13413"/>
    <cellStyle name="Normal 13 5 2 3 3 2 2" xfId="28999"/>
    <cellStyle name="Normal 13 5 2 3 3 3" xfId="20351"/>
    <cellStyle name="Normal 13 5 2 3 4" xfId="8210"/>
    <cellStyle name="Normal 13 5 2 3 4 2" xfId="23840"/>
    <cellStyle name="Normal 13 5 2 3 5" xfId="9961"/>
    <cellStyle name="Normal 13 5 2 3 5 2" xfId="25560"/>
    <cellStyle name="Normal 13 5 2 3 6" xfId="16912"/>
    <cellStyle name="Normal 13 5 2 4" xfId="2129"/>
    <cellStyle name="Normal 13 5 2 4 2" xfId="5570"/>
    <cellStyle name="Normal 13 5 2 4 2 2" xfId="14272"/>
    <cellStyle name="Normal 13 5 2 4 2 2 2" xfId="29858"/>
    <cellStyle name="Normal 13 5 2 4 2 3" xfId="21210"/>
    <cellStyle name="Normal 13 5 2 4 3" xfId="10831"/>
    <cellStyle name="Normal 13 5 2 4 3 2" xfId="26419"/>
    <cellStyle name="Normal 13 5 2 4 4" xfId="17771"/>
    <cellStyle name="Normal 13 5 2 5" xfId="3851"/>
    <cellStyle name="Normal 13 5 2 5 2" xfId="12553"/>
    <cellStyle name="Normal 13 5 2 5 2 2" xfId="28139"/>
    <cellStyle name="Normal 13 5 2 5 3" xfId="19491"/>
    <cellStyle name="Normal 13 5 2 6" xfId="7350"/>
    <cellStyle name="Normal 13 5 2 6 2" xfId="22980"/>
    <cellStyle name="Normal 13 5 2 7" xfId="9096"/>
    <cellStyle name="Normal 13 5 2 7 2" xfId="24700"/>
    <cellStyle name="Normal 13 5 2 8" xfId="16052"/>
    <cellStyle name="Normal 13 5 3" xfId="610"/>
    <cellStyle name="Normal 13 5 3 2" xfId="1474"/>
    <cellStyle name="Normal 13 5 3 2 2" xfId="3204"/>
    <cellStyle name="Normal 13 5 3 2 2 2" xfId="6645"/>
    <cellStyle name="Normal 13 5 3 2 2 2 2" xfId="15347"/>
    <cellStyle name="Normal 13 5 3 2 2 2 2 2" xfId="30933"/>
    <cellStyle name="Normal 13 5 3 2 2 2 3" xfId="22285"/>
    <cellStyle name="Normal 13 5 3 2 2 3" xfId="11906"/>
    <cellStyle name="Normal 13 5 3 2 2 3 2" xfId="27494"/>
    <cellStyle name="Normal 13 5 3 2 2 4" xfId="18846"/>
    <cellStyle name="Normal 13 5 3 2 3" xfId="4926"/>
    <cellStyle name="Normal 13 5 3 2 3 2" xfId="13628"/>
    <cellStyle name="Normal 13 5 3 2 3 2 2" xfId="29214"/>
    <cellStyle name="Normal 13 5 3 2 3 3" xfId="20566"/>
    <cellStyle name="Normal 13 5 3 2 4" xfId="8425"/>
    <cellStyle name="Normal 13 5 3 2 4 2" xfId="24055"/>
    <cellStyle name="Normal 13 5 3 2 5" xfId="10176"/>
    <cellStyle name="Normal 13 5 3 2 5 2" xfId="25775"/>
    <cellStyle name="Normal 13 5 3 2 6" xfId="17127"/>
    <cellStyle name="Normal 13 5 3 3" xfId="2344"/>
    <cellStyle name="Normal 13 5 3 3 2" xfId="5785"/>
    <cellStyle name="Normal 13 5 3 3 2 2" xfId="14487"/>
    <cellStyle name="Normal 13 5 3 3 2 2 2" xfId="30073"/>
    <cellStyle name="Normal 13 5 3 3 2 3" xfId="21425"/>
    <cellStyle name="Normal 13 5 3 3 3" xfId="11046"/>
    <cellStyle name="Normal 13 5 3 3 3 2" xfId="26634"/>
    <cellStyle name="Normal 13 5 3 3 4" xfId="17986"/>
    <cellStyle name="Normal 13 5 3 4" xfId="4066"/>
    <cellStyle name="Normal 13 5 3 4 2" xfId="12768"/>
    <cellStyle name="Normal 13 5 3 4 2 2" xfId="28354"/>
    <cellStyle name="Normal 13 5 3 4 3" xfId="19706"/>
    <cellStyle name="Normal 13 5 3 5" xfId="7565"/>
    <cellStyle name="Normal 13 5 3 5 2" xfId="23195"/>
    <cellStyle name="Normal 13 5 3 6" xfId="9312"/>
    <cellStyle name="Normal 13 5 3 6 2" xfId="24915"/>
    <cellStyle name="Normal 13 5 3 7" xfId="16267"/>
    <cellStyle name="Normal 13 5 4" xfId="1044"/>
    <cellStyle name="Normal 13 5 4 2" xfId="2774"/>
    <cellStyle name="Normal 13 5 4 2 2" xfId="6215"/>
    <cellStyle name="Normal 13 5 4 2 2 2" xfId="14917"/>
    <cellStyle name="Normal 13 5 4 2 2 2 2" xfId="30503"/>
    <cellStyle name="Normal 13 5 4 2 2 3" xfId="21855"/>
    <cellStyle name="Normal 13 5 4 2 3" xfId="11476"/>
    <cellStyle name="Normal 13 5 4 2 3 2" xfId="27064"/>
    <cellStyle name="Normal 13 5 4 2 4" xfId="18416"/>
    <cellStyle name="Normal 13 5 4 3" xfId="4496"/>
    <cellStyle name="Normal 13 5 4 3 2" xfId="13198"/>
    <cellStyle name="Normal 13 5 4 3 2 2" xfId="28784"/>
    <cellStyle name="Normal 13 5 4 3 3" xfId="20136"/>
    <cellStyle name="Normal 13 5 4 4" xfId="7995"/>
    <cellStyle name="Normal 13 5 4 4 2" xfId="23625"/>
    <cellStyle name="Normal 13 5 4 5" xfId="9746"/>
    <cellStyle name="Normal 13 5 4 5 2" xfId="25345"/>
    <cellStyle name="Normal 13 5 4 6" xfId="16697"/>
    <cellStyle name="Normal 13 5 5" xfId="1913"/>
    <cellStyle name="Normal 13 5 5 2" xfId="5355"/>
    <cellStyle name="Normal 13 5 5 2 2" xfId="14057"/>
    <cellStyle name="Normal 13 5 5 2 2 2" xfId="29643"/>
    <cellStyle name="Normal 13 5 5 2 3" xfId="20995"/>
    <cellStyle name="Normal 13 5 5 3" xfId="10615"/>
    <cellStyle name="Normal 13 5 5 3 2" xfId="26204"/>
    <cellStyle name="Normal 13 5 5 4" xfId="17556"/>
    <cellStyle name="Normal 13 5 6" xfId="3636"/>
    <cellStyle name="Normal 13 5 6 2" xfId="12338"/>
    <cellStyle name="Normal 13 5 6 2 2" xfId="27924"/>
    <cellStyle name="Normal 13 5 6 3" xfId="19276"/>
    <cellStyle name="Normal 13 5 7" xfId="7135"/>
    <cellStyle name="Normal 13 5 7 2" xfId="22765"/>
    <cellStyle name="Normal 13 5 8" xfId="8862"/>
    <cellStyle name="Normal 13 5 8 2" xfId="24485"/>
    <cellStyle name="Normal 13 5 9" xfId="15837"/>
    <cellStyle name="Normal 13 6" xfId="288"/>
    <cellStyle name="Normal 13 6 2" xfId="720"/>
    <cellStyle name="Normal 13 6 2 2" xfId="1583"/>
    <cellStyle name="Normal 13 6 2 2 2" xfId="3313"/>
    <cellStyle name="Normal 13 6 2 2 2 2" xfId="6754"/>
    <cellStyle name="Normal 13 6 2 2 2 2 2" xfId="15456"/>
    <cellStyle name="Normal 13 6 2 2 2 2 2 2" xfId="31042"/>
    <cellStyle name="Normal 13 6 2 2 2 2 3" xfId="22394"/>
    <cellStyle name="Normal 13 6 2 2 2 3" xfId="12015"/>
    <cellStyle name="Normal 13 6 2 2 2 3 2" xfId="27603"/>
    <cellStyle name="Normal 13 6 2 2 2 4" xfId="18955"/>
    <cellStyle name="Normal 13 6 2 2 3" xfId="5035"/>
    <cellStyle name="Normal 13 6 2 2 3 2" xfId="13737"/>
    <cellStyle name="Normal 13 6 2 2 3 2 2" xfId="29323"/>
    <cellStyle name="Normal 13 6 2 2 3 3" xfId="20675"/>
    <cellStyle name="Normal 13 6 2 2 4" xfId="8534"/>
    <cellStyle name="Normal 13 6 2 2 4 2" xfId="24164"/>
    <cellStyle name="Normal 13 6 2 2 5" xfId="10285"/>
    <cellStyle name="Normal 13 6 2 2 5 2" xfId="25884"/>
    <cellStyle name="Normal 13 6 2 2 6" xfId="17236"/>
    <cellStyle name="Normal 13 6 2 3" xfId="2453"/>
    <cellStyle name="Normal 13 6 2 3 2" xfId="5894"/>
    <cellStyle name="Normal 13 6 2 3 2 2" xfId="14596"/>
    <cellStyle name="Normal 13 6 2 3 2 2 2" xfId="30182"/>
    <cellStyle name="Normal 13 6 2 3 2 3" xfId="21534"/>
    <cellStyle name="Normal 13 6 2 3 3" xfId="11155"/>
    <cellStyle name="Normal 13 6 2 3 3 2" xfId="26743"/>
    <cellStyle name="Normal 13 6 2 3 4" xfId="18095"/>
    <cellStyle name="Normal 13 6 2 4" xfId="4175"/>
    <cellStyle name="Normal 13 6 2 4 2" xfId="12877"/>
    <cellStyle name="Normal 13 6 2 4 2 2" xfId="28463"/>
    <cellStyle name="Normal 13 6 2 4 3" xfId="19815"/>
    <cellStyle name="Normal 13 6 2 5" xfId="7674"/>
    <cellStyle name="Normal 13 6 2 5 2" xfId="23304"/>
    <cellStyle name="Normal 13 6 2 6" xfId="9422"/>
    <cellStyle name="Normal 13 6 2 6 2" xfId="25024"/>
    <cellStyle name="Normal 13 6 2 7" xfId="16376"/>
    <cellStyle name="Normal 13 6 3" xfId="1153"/>
    <cellStyle name="Normal 13 6 3 2" xfId="2883"/>
    <cellStyle name="Normal 13 6 3 2 2" xfId="6324"/>
    <cellStyle name="Normal 13 6 3 2 2 2" xfId="15026"/>
    <cellStyle name="Normal 13 6 3 2 2 2 2" xfId="30612"/>
    <cellStyle name="Normal 13 6 3 2 2 3" xfId="21964"/>
    <cellStyle name="Normal 13 6 3 2 3" xfId="11585"/>
    <cellStyle name="Normal 13 6 3 2 3 2" xfId="27173"/>
    <cellStyle name="Normal 13 6 3 2 4" xfId="18525"/>
    <cellStyle name="Normal 13 6 3 3" xfId="4605"/>
    <cellStyle name="Normal 13 6 3 3 2" xfId="13307"/>
    <cellStyle name="Normal 13 6 3 3 2 2" xfId="28893"/>
    <cellStyle name="Normal 13 6 3 3 3" xfId="20245"/>
    <cellStyle name="Normal 13 6 3 4" xfId="8104"/>
    <cellStyle name="Normal 13 6 3 4 2" xfId="23734"/>
    <cellStyle name="Normal 13 6 3 5" xfId="9855"/>
    <cellStyle name="Normal 13 6 3 5 2" xfId="25454"/>
    <cellStyle name="Normal 13 6 3 6" xfId="16806"/>
    <cellStyle name="Normal 13 6 4" xfId="2023"/>
    <cellStyle name="Normal 13 6 4 2" xfId="5464"/>
    <cellStyle name="Normal 13 6 4 2 2" xfId="14166"/>
    <cellStyle name="Normal 13 6 4 2 2 2" xfId="29752"/>
    <cellStyle name="Normal 13 6 4 2 3" xfId="21104"/>
    <cellStyle name="Normal 13 6 4 3" xfId="10725"/>
    <cellStyle name="Normal 13 6 4 3 2" xfId="26313"/>
    <cellStyle name="Normal 13 6 4 4" xfId="17665"/>
    <cellStyle name="Normal 13 6 5" xfId="3745"/>
    <cellStyle name="Normal 13 6 5 2" xfId="12447"/>
    <cellStyle name="Normal 13 6 5 2 2" xfId="28033"/>
    <cellStyle name="Normal 13 6 5 3" xfId="19385"/>
    <cellStyle name="Normal 13 6 6" xfId="7244"/>
    <cellStyle name="Normal 13 6 6 2" xfId="22874"/>
    <cellStyle name="Normal 13 6 7" xfId="8990"/>
    <cellStyle name="Normal 13 6 7 2" xfId="24594"/>
    <cellStyle name="Normal 13 6 8" xfId="15946"/>
    <cellStyle name="Normal 13 7" xfId="504"/>
    <cellStyle name="Normal 13 7 2" xfId="1368"/>
    <cellStyle name="Normal 13 7 2 2" xfId="3098"/>
    <cellStyle name="Normal 13 7 2 2 2" xfId="6539"/>
    <cellStyle name="Normal 13 7 2 2 2 2" xfId="15241"/>
    <cellStyle name="Normal 13 7 2 2 2 2 2" xfId="30827"/>
    <cellStyle name="Normal 13 7 2 2 2 3" xfId="22179"/>
    <cellStyle name="Normal 13 7 2 2 3" xfId="11800"/>
    <cellStyle name="Normal 13 7 2 2 3 2" xfId="27388"/>
    <cellStyle name="Normal 13 7 2 2 4" xfId="18740"/>
    <cellStyle name="Normal 13 7 2 3" xfId="4820"/>
    <cellStyle name="Normal 13 7 2 3 2" xfId="13522"/>
    <cellStyle name="Normal 13 7 2 3 2 2" xfId="29108"/>
    <cellStyle name="Normal 13 7 2 3 3" xfId="20460"/>
    <cellStyle name="Normal 13 7 2 4" xfId="8319"/>
    <cellStyle name="Normal 13 7 2 4 2" xfId="23949"/>
    <cellStyle name="Normal 13 7 2 5" xfId="10070"/>
    <cellStyle name="Normal 13 7 2 5 2" xfId="25669"/>
    <cellStyle name="Normal 13 7 2 6" xfId="17021"/>
    <cellStyle name="Normal 13 7 3" xfId="2238"/>
    <cellStyle name="Normal 13 7 3 2" xfId="5679"/>
    <cellStyle name="Normal 13 7 3 2 2" xfId="14381"/>
    <cellStyle name="Normal 13 7 3 2 2 2" xfId="29967"/>
    <cellStyle name="Normal 13 7 3 2 3" xfId="21319"/>
    <cellStyle name="Normal 13 7 3 3" xfId="10940"/>
    <cellStyle name="Normal 13 7 3 3 2" xfId="26528"/>
    <cellStyle name="Normal 13 7 3 4" xfId="17880"/>
    <cellStyle name="Normal 13 7 4" xfId="3960"/>
    <cellStyle name="Normal 13 7 4 2" xfId="12662"/>
    <cellStyle name="Normal 13 7 4 2 2" xfId="28248"/>
    <cellStyle name="Normal 13 7 4 3" xfId="19600"/>
    <cellStyle name="Normal 13 7 5" xfId="7459"/>
    <cellStyle name="Normal 13 7 5 2" xfId="23089"/>
    <cellStyle name="Normal 13 7 6" xfId="9206"/>
    <cellStyle name="Normal 13 7 6 2" xfId="24809"/>
    <cellStyle name="Normal 13 7 7" xfId="16161"/>
    <cellStyle name="Normal 13 8" xfId="938"/>
    <cellStyle name="Normal 13 8 2" xfId="2668"/>
    <cellStyle name="Normal 13 8 2 2" xfId="6109"/>
    <cellStyle name="Normal 13 8 2 2 2" xfId="14811"/>
    <cellStyle name="Normal 13 8 2 2 2 2" xfId="30397"/>
    <cellStyle name="Normal 13 8 2 2 3" xfId="21749"/>
    <cellStyle name="Normal 13 8 2 3" xfId="11370"/>
    <cellStyle name="Normal 13 8 2 3 2" xfId="26958"/>
    <cellStyle name="Normal 13 8 2 4" xfId="18310"/>
    <cellStyle name="Normal 13 8 3" xfId="4390"/>
    <cellStyle name="Normal 13 8 3 2" xfId="13092"/>
    <cellStyle name="Normal 13 8 3 2 2" xfId="28678"/>
    <cellStyle name="Normal 13 8 3 3" xfId="20030"/>
    <cellStyle name="Normal 13 8 4" xfId="7889"/>
    <cellStyle name="Normal 13 8 4 2" xfId="23519"/>
    <cellStyle name="Normal 13 8 5" xfId="9640"/>
    <cellStyle name="Normal 13 8 5 2" xfId="25239"/>
    <cellStyle name="Normal 13 8 6" xfId="16591"/>
    <cellStyle name="Normal 13 9" xfId="1807"/>
    <cellStyle name="Normal 13 9 2" xfId="5249"/>
    <cellStyle name="Normal 13 9 2 2" xfId="13951"/>
    <cellStyle name="Normal 13 9 2 2 2" xfId="29537"/>
    <cellStyle name="Normal 13 9 2 3" xfId="20889"/>
    <cellStyle name="Normal 13 9 3" xfId="10509"/>
    <cellStyle name="Normal 13 9 3 2" xfId="26098"/>
    <cellStyle name="Normal 13 9 4" xfId="17450"/>
    <cellStyle name="Normal 14" xfId="25"/>
    <cellStyle name="Normal 14 2" xfId="258"/>
    <cellStyle name="Normal 14 2 2" xfId="8969"/>
    <cellStyle name="Normal 14 2 3" xfId="31362"/>
    <cellStyle name="Normal 14 2 3 2" xfId="31465"/>
    <cellStyle name="Normal 14 2 3 3" xfId="31542"/>
    <cellStyle name="Normal 14 2 3 3 2" xfId="31672"/>
    <cellStyle name="Normal 14 2 3 3 3" xfId="32095"/>
    <cellStyle name="Normal 14 2 3 3 3 2" xfId="32470"/>
    <cellStyle name="Normal 14 2 3 4" xfId="31618"/>
    <cellStyle name="Normal 14 2 3 4 2" xfId="32170"/>
    <cellStyle name="Normal 14 2 3 4 2 2" xfId="32475"/>
    <cellStyle name="Normal 14 2 3 4 3" xfId="31870"/>
    <cellStyle name="Normal 14 2 3 4 4" xfId="31789"/>
    <cellStyle name="Normal 14 2 3 5" xfId="32018"/>
    <cellStyle name="Normal 14 2 3 5 2" xfId="32361"/>
    <cellStyle name="Normal 14 2 4" xfId="31946"/>
    <cellStyle name="Normal 14 2 4 2" xfId="32436"/>
    <cellStyle name="Normal 14 3" xfId="249"/>
    <cellStyle name="Normal 14 4" xfId="31336"/>
    <cellStyle name="Normal 14 4 2" xfId="31444"/>
    <cellStyle name="Normal 14 4 3" xfId="31516"/>
    <cellStyle name="Normal 14 4 3 2" xfId="31667"/>
    <cellStyle name="Normal 14 4 3 3" xfId="32069"/>
    <cellStyle name="Normal 14 4 3 3 2" xfId="32420"/>
    <cellStyle name="Normal 14 4 4" xfId="31592"/>
    <cellStyle name="Normal 14 4 4 2" xfId="32144"/>
    <cellStyle name="Normal 14 4 4 2 2" xfId="32246"/>
    <cellStyle name="Normal 14 4 4 3" xfId="31844"/>
    <cellStyle name="Normal 14 4 4 4" xfId="31763"/>
    <cellStyle name="Normal 14 4 5" xfId="31992"/>
    <cellStyle name="Normal 14 4 5 2" xfId="32255"/>
    <cellStyle name="Normal 14 5" xfId="31920"/>
    <cellStyle name="Normal 14 5 2" xfId="32299"/>
    <cellStyle name="Normal 15" xfId="24"/>
    <cellStyle name="Normal 15 10" xfId="6976"/>
    <cellStyle name="Normal 15 10 2" xfId="15677"/>
    <cellStyle name="Normal 15 10 2 2" xfId="31258"/>
    <cellStyle name="Normal 15 10 3" xfId="22610"/>
    <cellStyle name="Normal 15 11" xfId="7031"/>
    <cellStyle name="Normal 15 11 2" xfId="22661"/>
    <cellStyle name="Normal 15 12" xfId="8751"/>
    <cellStyle name="Normal 15 12 2" xfId="24380"/>
    <cellStyle name="Normal 15 13" xfId="15732"/>
    <cellStyle name="Normal 15 2" xfId="57"/>
    <cellStyle name="Normal 15 2 10" xfId="7056"/>
    <cellStyle name="Normal 15 2 10 2" xfId="22686"/>
    <cellStyle name="Normal 15 2 11" xfId="8777"/>
    <cellStyle name="Normal 15 2 11 2" xfId="24406"/>
    <cellStyle name="Normal 15 2 12" xfId="15758"/>
    <cellStyle name="Normal 15 2 2" xfId="111"/>
    <cellStyle name="Normal 15 2 2 10" xfId="15811"/>
    <cellStyle name="Normal 15 2 2 2" xfId="225"/>
    <cellStyle name="Normal 15 2 2 2 2" xfId="474"/>
    <cellStyle name="Normal 15 2 2 2 2 2" xfId="906"/>
    <cellStyle name="Normal 15 2 2 2 2 2 2" xfId="1769"/>
    <cellStyle name="Normal 15 2 2 2 2 2 2 2" xfId="3499"/>
    <cellStyle name="Normal 15 2 2 2 2 2 2 2 2" xfId="6940"/>
    <cellStyle name="Normal 15 2 2 2 2 2 2 2 2 2" xfId="15642"/>
    <cellStyle name="Normal 15 2 2 2 2 2 2 2 2 2 2" xfId="31228"/>
    <cellStyle name="Normal 15 2 2 2 2 2 2 2 2 3" xfId="22580"/>
    <cellStyle name="Normal 15 2 2 2 2 2 2 2 3" xfId="12201"/>
    <cellStyle name="Normal 15 2 2 2 2 2 2 2 3 2" xfId="27789"/>
    <cellStyle name="Normal 15 2 2 2 2 2 2 2 4" xfId="19141"/>
    <cellStyle name="Normal 15 2 2 2 2 2 2 3" xfId="5221"/>
    <cellStyle name="Normal 15 2 2 2 2 2 2 3 2" xfId="13923"/>
    <cellStyle name="Normal 15 2 2 2 2 2 2 3 2 2" xfId="29509"/>
    <cellStyle name="Normal 15 2 2 2 2 2 2 3 3" xfId="20861"/>
    <cellStyle name="Normal 15 2 2 2 2 2 2 4" xfId="8720"/>
    <cellStyle name="Normal 15 2 2 2 2 2 2 4 2" xfId="24350"/>
    <cellStyle name="Normal 15 2 2 2 2 2 2 5" xfId="10471"/>
    <cellStyle name="Normal 15 2 2 2 2 2 2 5 2" xfId="26070"/>
    <cellStyle name="Normal 15 2 2 2 2 2 2 6" xfId="17422"/>
    <cellStyle name="Normal 15 2 2 2 2 2 3" xfId="2639"/>
    <cellStyle name="Normal 15 2 2 2 2 2 3 2" xfId="6080"/>
    <cellStyle name="Normal 15 2 2 2 2 2 3 2 2" xfId="14782"/>
    <cellStyle name="Normal 15 2 2 2 2 2 3 2 2 2" xfId="30368"/>
    <cellStyle name="Normal 15 2 2 2 2 2 3 2 3" xfId="21720"/>
    <cellStyle name="Normal 15 2 2 2 2 2 3 3" xfId="11341"/>
    <cellStyle name="Normal 15 2 2 2 2 2 3 3 2" xfId="26929"/>
    <cellStyle name="Normal 15 2 2 2 2 2 3 4" xfId="18281"/>
    <cellStyle name="Normal 15 2 2 2 2 2 4" xfId="4361"/>
    <cellStyle name="Normal 15 2 2 2 2 2 4 2" xfId="13063"/>
    <cellStyle name="Normal 15 2 2 2 2 2 4 2 2" xfId="28649"/>
    <cellStyle name="Normal 15 2 2 2 2 2 4 3" xfId="20001"/>
    <cellStyle name="Normal 15 2 2 2 2 2 5" xfId="7860"/>
    <cellStyle name="Normal 15 2 2 2 2 2 5 2" xfId="23490"/>
    <cellStyle name="Normal 15 2 2 2 2 2 6" xfId="9608"/>
    <cellStyle name="Normal 15 2 2 2 2 2 6 2" xfId="25210"/>
    <cellStyle name="Normal 15 2 2 2 2 2 7" xfId="16562"/>
    <cellStyle name="Normal 15 2 2 2 2 3" xfId="1339"/>
    <cellStyle name="Normal 15 2 2 2 2 3 2" xfId="3069"/>
    <cellStyle name="Normal 15 2 2 2 2 3 2 2" xfId="6510"/>
    <cellStyle name="Normal 15 2 2 2 2 3 2 2 2" xfId="15212"/>
    <cellStyle name="Normal 15 2 2 2 2 3 2 2 2 2" xfId="30798"/>
    <cellStyle name="Normal 15 2 2 2 2 3 2 2 3" xfId="22150"/>
    <cellStyle name="Normal 15 2 2 2 2 3 2 3" xfId="11771"/>
    <cellStyle name="Normal 15 2 2 2 2 3 2 3 2" xfId="27359"/>
    <cellStyle name="Normal 15 2 2 2 2 3 2 4" xfId="18711"/>
    <cellStyle name="Normal 15 2 2 2 2 3 3" xfId="4791"/>
    <cellStyle name="Normal 15 2 2 2 2 3 3 2" xfId="13493"/>
    <cellStyle name="Normal 15 2 2 2 2 3 3 2 2" xfId="29079"/>
    <cellStyle name="Normal 15 2 2 2 2 3 3 3" xfId="20431"/>
    <cellStyle name="Normal 15 2 2 2 2 3 4" xfId="8290"/>
    <cellStyle name="Normal 15 2 2 2 2 3 4 2" xfId="23920"/>
    <cellStyle name="Normal 15 2 2 2 2 3 5" xfId="10041"/>
    <cellStyle name="Normal 15 2 2 2 2 3 5 2" xfId="25640"/>
    <cellStyle name="Normal 15 2 2 2 2 3 6" xfId="16992"/>
    <cellStyle name="Normal 15 2 2 2 2 4" xfId="2209"/>
    <cellStyle name="Normal 15 2 2 2 2 4 2" xfId="5650"/>
    <cellStyle name="Normal 15 2 2 2 2 4 2 2" xfId="14352"/>
    <cellStyle name="Normal 15 2 2 2 2 4 2 2 2" xfId="29938"/>
    <cellStyle name="Normal 15 2 2 2 2 4 2 3" xfId="21290"/>
    <cellStyle name="Normal 15 2 2 2 2 4 3" xfId="10911"/>
    <cellStyle name="Normal 15 2 2 2 2 4 3 2" xfId="26499"/>
    <cellStyle name="Normal 15 2 2 2 2 4 4" xfId="17851"/>
    <cellStyle name="Normal 15 2 2 2 2 5" xfId="3931"/>
    <cellStyle name="Normal 15 2 2 2 2 5 2" xfId="12633"/>
    <cellStyle name="Normal 15 2 2 2 2 5 2 2" xfId="28219"/>
    <cellStyle name="Normal 15 2 2 2 2 5 3" xfId="19571"/>
    <cellStyle name="Normal 15 2 2 2 2 6" xfId="7430"/>
    <cellStyle name="Normal 15 2 2 2 2 6 2" xfId="23060"/>
    <cellStyle name="Normal 15 2 2 2 2 7" xfId="9176"/>
    <cellStyle name="Normal 15 2 2 2 2 7 2" xfId="24780"/>
    <cellStyle name="Normal 15 2 2 2 2 8" xfId="16132"/>
    <cellStyle name="Normal 15 2 2 2 3" xfId="690"/>
    <cellStyle name="Normal 15 2 2 2 3 2" xfId="1554"/>
    <cellStyle name="Normal 15 2 2 2 3 2 2" xfId="3284"/>
    <cellStyle name="Normal 15 2 2 2 3 2 2 2" xfId="6725"/>
    <cellStyle name="Normal 15 2 2 2 3 2 2 2 2" xfId="15427"/>
    <cellStyle name="Normal 15 2 2 2 3 2 2 2 2 2" xfId="31013"/>
    <cellStyle name="Normal 15 2 2 2 3 2 2 2 3" xfId="22365"/>
    <cellStyle name="Normal 15 2 2 2 3 2 2 3" xfId="11986"/>
    <cellStyle name="Normal 15 2 2 2 3 2 2 3 2" xfId="27574"/>
    <cellStyle name="Normal 15 2 2 2 3 2 2 4" xfId="18926"/>
    <cellStyle name="Normal 15 2 2 2 3 2 3" xfId="5006"/>
    <cellStyle name="Normal 15 2 2 2 3 2 3 2" xfId="13708"/>
    <cellStyle name="Normal 15 2 2 2 3 2 3 2 2" xfId="29294"/>
    <cellStyle name="Normal 15 2 2 2 3 2 3 3" xfId="20646"/>
    <cellStyle name="Normal 15 2 2 2 3 2 4" xfId="8505"/>
    <cellStyle name="Normal 15 2 2 2 3 2 4 2" xfId="24135"/>
    <cellStyle name="Normal 15 2 2 2 3 2 5" xfId="10256"/>
    <cellStyle name="Normal 15 2 2 2 3 2 5 2" xfId="25855"/>
    <cellStyle name="Normal 15 2 2 2 3 2 6" xfId="17207"/>
    <cellStyle name="Normal 15 2 2 2 3 3" xfId="2424"/>
    <cellStyle name="Normal 15 2 2 2 3 3 2" xfId="5865"/>
    <cellStyle name="Normal 15 2 2 2 3 3 2 2" xfId="14567"/>
    <cellStyle name="Normal 15 2 2 2 3 3 2 2 2" xfId="30153"/>
    <cellStyle name="Normal 15 2 2 2 3 3 2 3" xfId="21505"/>
    <cellStyle name="Normal 15 2 2 2 3 3 3" xfId="11126"/>
    <cellStyle name="Normal 15 2 2 2 3 3 3 2" xfId="26714"/>
    <cellStyle name="Normal 15 2 2 2 3 3 4" xfId="18066"/>
    <cellStyle name="Normal 15 2 2 2 3 4" xfId="4146"/>
    <cellStyle name="Normal 15 2 2 2 3 4 2" xfId="12848"/>
    <cellStyle name="Normal 15 2 2 2 3 4 2 2" xfId="28434"/>
    <cellStyle name="Normal 15 2 2 2 3 4 3" xfId="19786"/>
    <cellStyle name="Normal 15 2 2 2 3 5" xfId="7645"/>
    <cellStyle name="Normal 15 2 2 2 3 5 2" xfId="23275"/>
    <cellStyle name="Normal 15 2 2 2 3 6" xfId="9392"/>
    <cellStyle name="Normal 15 2 2 2 3 6 2" xfId="24995"/>
    <cellStyle name="Normal 15 2 2 2 3 7" xfId="16347"/>
    <cellStyle name="Normal 15 2 2 2 4" xfId="1124"/>
    <cellStyle name="Normal 15 2 2 2 4 2" xfId="2854"/>
    <cellStyle name="Normal 15 2 2 2 4 2 2" xfId="6295"/>
    <cellStyle name="Normal 15 2 2 2 4 2 2 2" xfId="14997"/>
    <cellStyle name="Normal 15 2 2 2 4 2 2 2 2" xfId="30583"/>
    <cellStyle name="Normal 15 2 2 2 4 2 2 3" xfId="21935"/>
    <cellStyle name="Normal 15 2 2 2 4 2 3" xfId="11556"/>
    <cellStyle name="Normal 15 2 2 2 4 2 3 2" xfId="27144"/>
    <cellStyle name="Normal 15 2 2 2 4 2 4" xfId="18496"/>
    <cellStyle name="Normal 15 2 2 2 4 3" xfId="4576"/>
    <cellStyle name="Normal 15 2 2 2 4 3 2" xfId="13278"/>
    <cellStyle name="Normal 15 2 2 2 4 3 2 2" xfId="28864"/>
    <cellStyle name="Normal 15 2 2 2 4 3 3" xfId="20216"/>
    <cellStyle name="Normal 15 2 2 2 4 4" xfId="8075"/>
    <cellStyle name="Normal 15 2 2 2 4 4 2" xfId="23705"/>
    <cellStyle name="Normal 15 2 2 2 4 5" xfId="9826"/>
    <cellStyle name="Normal 15 2 2 2 4 5 2" xfId="25425"/>
    <cellStyle name="Normal 15 2 2 2 4 6" xfId="16777"/>
    <cellStyle name="Normal 15 2 2 2 5" xfId="1993"/>
    <cellStyle name="Normal 15 2 2 2 5 2" xfId="5435"/>
    <cellStyle name="Normal 15 2 2 2 5 2 2" xfId="14137"/>
    <cellStyle name="Normal 15 2 2 2 5 2 2 2" xfId="29723"/>
    <cellStyle name="Normal 15 2 2 2 5 2 3" xfId="21075"/>
    <cellStyle name="Normal 15 2 2 2 5 3" xfId="10695"/>
    <cellStyle name="Normal 15 2 2 2 5 3 2" xfId="26284"/>
    <cellStyle name="Normal 15 2 2 2 5 4" xfId="17636"/>
    <cellStyle name="Normal 15 2 2 2 6" xfId="3716"/>
    <cellStyle name="Normal 15 2 2 2 6 2" xfId="12418"/>
    <cellStyle name="Normal 15 2 2 2 6 2 2" xfId="28004"/>
    <cellStyle name="Normal 15 2 2 2 6 3" xfId="19356"/>
    <cellStyle name="Normal 15 2 2 2 7" xfId="7215"/>
    <cellStyle name="Normal 15 2 2 2 7 2" xfId="22845"/>
    <cellStyle name="Normal 15 2 2 2 8" xfId="8942"/>
    <cellStyle name="Normal 15 2 2 2 8 2" xfId="24565"/>
    <cellStyle name="Normal 15 2 2 2 9" xfId="15917"/>
    <cellStyle name="Normal 15 2 2 3" xfId="368"/>
    <cellStyle name="Normal 15 2 2 3 2" xfId="800"/>
    <cellStyle name="Normal 15 2 2 3 2 2" xfId="1663"/>
    <cellStyle name="Normal 15 2 2 3 2 2 2" xfId="3393"/>
    <cellStyle name="Normal 15 2 2 3 2 2 2 2" xfId="6834"/>
    <cellStyle name="Normal 15 2 2 3 2 2 2 2 2" xfId="15536"/>
    <cellStyle name="Normal 15 2 2 3 2 2 2 2 2 2" xfId="31122"/>
    <cellStyle name="Normal 15 2 2 3 2 2 2 2 3" xfId="22474"/>
    <cellStyle name="Normal 15 2 2 3 2 2 2 3" xfId="12095"/>
    <cellStyle name="Normal 15 2 2 3 2 2 2 3 2" xfId="27683"/>
    <cellStyle name="Normal 15 2 2 3 2 2 2 4" xfId="19035"/>
    <cellStyle name="Normal 15 2 2 3 2 2 3" xfId="5115"/>
    <cellStyle name="Normal 15 2 2 3 2 2 3 2" xfId="13817"/>
    <cellStyle name="Normal 15 2 2 3 2 2 3 2 2" xfId="29403"/>
    <cellStyle name="Normal 15 2 2 3 2 2 3 3" xfId="20755"/>
    <cellStyle name="Normal 15 2 2 3 2 2 4" xfId="8614"/>
    <cellStyle name="Normal 15 2 2 3 2 2 4 2" xfId="24244"/>
    <cellStyle name="Normal 15 2 2 3 2 2 5" xfId="10365"/>
    <cellStyle name="Normal 15 2 2 3 2 2 5 2" xfId="25964"/>
    <cellStyle name="Normal 15 2 2 3 2 2 6" xfId="17316"/>
    <cellStyle name="Normal 15 2 2 3 2 3" xfId="2533"/>
    <cellStyle name="Normal 15 2 2 3 2 3 2" xfId="5974"/>
    <cellStyle name="Normal 15 2 2 3 2 3 2 2" xfId="14676"/>
    <cellStyle name="Normal 15 2 2 3 2 3 2 2 2" xfId="30262"/>
    <cellStyle name="Normal 15 2 2 3 2 3 2 3" xfId="21614"/>
    <cellStyle name="Normal 15 2 2 3 2 3 3" xfId="11235"/>
    <cellStyle name="Normal 15 2 2 3 2 3 3 2" xfId="26823"/>
    <cellStyle name="Normal 15 2 2 3 2 3 4" xfId="18175"/>
    <cellStyle name="Normal 15 2 2 3 2 4" xfId="4255"/>
    <cellStyle name="Normal 15 2 2 3 2 4 2" xfId="12957"/>
    <cellStyle name="Normal 15 2 2 3 2 4 2 2" xfId="28543"/>
    <cellStyle name="Normal 15 2 2 3 2 4 3" xfId="19895"/>
    <cellStyle name="Normal 15 2 2 3 2 5" xfId="7754"/>
    <cellStyle name="Normal 15 2 2 3 2 5 2" xfId="23384"/>
    <cellStyle name="Normal 15 2 2 3 2 6" xfId="9502"/>
    <cellStyle name="Normal 15 2 2 3 2 6 2" xfId="25104"/>
    <cellStyle name="Normal 15 2 2 3 2 7" xfId="16456"/>
    <cellStyle name="Normal 15 2 2 3 3" xfId="1233"/>
    <cellStyle name="Normal 15 2 2 3 3 2" xfId="2963"/>
    <cellStyle name="Normal 15 2 2 3 3 2 2" xfId="6404"/>
    <cellStyle name="Normal 15 2 2 3 3 2 2 2" xfId="15106"/>
    <cellStyle name="Normal 15 2 2 3 3 2 2 2 2" xfId="30692"/>
    <cellStyle name="Normal 15 2 2 3 3 2 2 3" xfId="22044"/>
    <cellStyle name="Normal 15 2 2 3 3 2 3" xfId="11665"/>
    <cellStyle name="Normal 15 2 2 3 3 2 3 2" xfId="27253"/>
    <cellStyle name="Normal 15 2 2 3 3 2 4" xfId="18605"/>
    <cellStyle name="Normal 15 2 2 3 3 3" xfId="4685"/>
    <cellStyle name="Normal 15 2 2 3 3 3 2" xfId="13387"/>
    <cellStyle name="Normal 15 2 2 3 3 3 2 2" xfId="28973"/>
    <cellStyle name="Normal 15 2 2 3 3 3 3" xfId="20325"/>
    <cellStyle name="Normal 15 2 2 3 3 4" xfId="8184"/>
    <cellStyle name="Normal 15 2 2 3 3 4 2" xfId="23814"/>
    <cellStyle name="Normal 15 2 2 3 3 5" xfId="9935"/>
    <cellStyle name="Normal 15 2 2 3 3 5 2" xfId="25534"/>
    <cellStyle name="Normal 15 2 2 3 3 6" xfId="16886"/>
    <cellStyle name="Normal 15 2 2 3 4" xfId="2103"/>
    <cellStyle name="Normal 15 2 2 3 4 2" xfId="5544"/>
    <cellStyle name="Normal 15 2 2 3 4 2 2" xfId="14246"/>
    <cellStyle name="Normal 15 2 2 3 4 2 2 2" xfId="29832"/>
    <cellStyle name="Normal 15 2 2 3 4 2 3" xfId="21184"/>
    <cellStyle name="Normal 15 2 2 3 4 3" xfId="10805"/>
    <cellStyle name="Normal 15 2 2 3 4 3 2" xfId="26393"/>
    <cellStyle name="Normal 15 2 2 3 4 4" xfId="17745"/>
    <cellStyle name="Normal 15 2 2 3 5" xfId="3825"/>
    <cellStyle name="Normal 15 2 2 3 5 2" xfId="12527"/>
    <cellStyle name="Normal 15 2 2 3 5 2 2" xfId="28113"/>
    <cellStyle name="Normal 15 2 2 3 5 3" xfId="19465"/>
    <cellStyle name="Normal 15 2 2 3 6" xfId="7324"/>
    <cellStyle name="Normal 15 2 2 3 6 2" xfId="22954"/>
    <cellStyle name="Normal 15 2 2 3 7" xfId="9070"/>
    <cellStyle name="Normal 15 2 2 3 7 2" xfId="24674"/>
    <cellStyle name="Normal 15 2 2 3 8" xfId="16026"/>
    <cellStyle name="Normal 15 2 2 4" xfId="584"/>
    <cellStyle name="Normal 15 2 2 4 2" xfId="1448"/>
    <cellStyle name="Normal 15 2 2 4 2 2" xfId="3178"/>
    <cellStyle name="Normal 15 2 2 4 2 2 2" xfId="6619"/>
    <cellStyle name="Normal 15 2 2 4 2 2 2 2" xfId="15321"/>
    <cellStyle name="Normal 15 2 2 4 2 2 2 2 2" xfId="30907"/>
    <cellStyle name="Normal 15 2 2 4 2 2 2 3" xfId="22259"/>
    <cellStyle name="Normal 15 2 2 4 2 2 3" xfId="11880"/>
    <cellStyle name="Normal 15 2 2 4 2 2 3 2" xfId="27468"/>
    <cellStyle name="Normal 15 2 2 4 2 2 4" xfId="18820"/>
    <cellStyle name="Normal 15 2 2 4 2 3" xfId="4900"/>
    <cellStyle name="Normal 15 2 2 4 2 3 2" xfId="13602"/>
    <cellStyle name="Normal 15 2 2 4 2 3 2 2" xfId="29188"/>
    <cellStyle name="Normal 15 2 2 4 2 3 3" xfId="20540"/>
    <cellStyle name="Normal 15 2 2 4 2 4" xfId="8399"/>
    <cellStyle name="Normal 15 2 2 4 2 4 2" xfId="24029"/>
    <cellStyle name="Normal 15 2 2 4 2 5" xfId="10150"/>
    <cellStyle name="Normal 15 2 2 4 2 5 2" xfId="25749"/>
    <cellStyle name="Normal 15 2 2 4 2 6" xfId="17101"/>
    <cellStyle name="Normal 15 2 2 4 3" xfId="2318"/>
    <cellStyle name="Normal 15 2 2 4 3 2" xfId="5759"/>
    <cellStyle name="Normal 15 2 2 4 3 2 2" xfId="14461"/>
    <cellStyle name="Normal 15 2 2 4 3 2 2 2" xfId="30047"/>
    <cellStyle name="Normal 15 2 2 4 3 2 3" xfId="21399"/>
    <cellStyle name="Normal 15 2 2 4 3 3" xfId="11020"/>
    <cellStyle name="Normal 15 2 2 4 3 3 2" xfId="26608"/>
    <cellStyle name="Normal 15 2 2 4 3 4" xfId="17960"/>
    <cellStyle name="Normal 15 2 2 4 4" xfId="4040"/>
    <cellStyle name="Normal 15 2 2 4 4 2" xfId="12742"/>
    <cellStyle name="Normal 15 2 2 4 4 2 2" xfId="28328"/>
    <cellStyle name="Normal 15 2 2 4 4 3" xfId="19680"/>
    <cellStyle name="Normal 15 2 2 4 5" xfId="7539"/>
    <cellStyle name="Normal 15 2 2 4 5 2" xfId="23169"/>
    <cellStyle name="Normal 15 2 2 4 6" xfId="9286"/>
    <cellStyle name="Normal 15 2 2 4 6 2" xfId="24889"/>
    <cellStyle name="Normal 15 2 2 4 7" xfId="16241"/>
    <cellStyle name="Normal 15 2 2 5" xfId="1018"/>
    <cellStyle name="Normal 15 2 2 5 2" xfId="2748"/>
    <cellStyle name="Normal 15 2 2 5 2 2" xfId="6189"/>
    <cellStyle name="Normal 15 2 2 5 2 2 2" xfId="14891"/>
    <cellStyle name="Normal 15 2 2 5 2 2 2 2" xfId="30477"/>
    <cellStyle name="Normal 15 2 2 5 2 2 3" xfId="21829"/>
    <cellStyle name="Normal 15 2 2 5 2 3" xfId="11450"/>
    <cellStyle name="Normal 15 2 2 5 2 3 2" xfId="27038"/>
    <cellStyle name="Normal 15 2 2 5 2 4" xfId="18390"/>
    <cellStyle name="Normal 15 2 2 5 3" xfId="4470"/>
    <cellStyle name="Normal 15 2 2 5 3 2" xfId="13172"/>
    <cellStyle name="Normal 15 2 2 5 3 2 2" xfId="28758"/>
    <cellStyle name="Normal 15 2 2 5 3 3" xfId="20110"/>
    <cellStyle name="Normal 15 2 2 5 4" xfId="7969"/>
    <cellStyle name="Normal 15 2 2 5 4 2" xfId="23599"/>
    <cellStyle name="Normal 15 2 2 5 5" xfId="9720"/>
    <cellStyle name="Normal 15 2 2 5 5 2" xfId="25319"/>
    <cellStyle name="Normal 15 2 2 5 6" xfId="16671"/>
    <cellStyle name="Normal 15 2 2 6" xfId="1887"/>
    <cellStyle name="Normal 15 2 2 6 2" xfId="5329"/>
    <cellStyle name="Normal 15 2 2 6 2 2" xfId="14031"/>
    <cellStyle name="Normal 15 2 2 6 2 2 2" xfId="29617"/>
    <cellStyle name="Normal 15 2 2 6 2 3" xfId="20969"/>
    <cellStyle name="Normal 15 2 2 6 3" xfId="10589"/>
    <cellStyle name="Normal 15 2 2 6 3 2" xfId="26178"/>
    <cellStyle name="Normal 15 2 2 6 4" xfId="17530"/>
    <cellStyle name="Normal 15 2 2 7" xfId="3610"/>
    <cellStyle name="Normal 15 2 2 7 2" xfId="12312"/>
    <cellStyle name="Normal 15 2 2 7 2 2" xfId="27898"/>
    <cellStyle name="Normal 15 2 2 7 3" xfId="19250"/>
    <cellStyle name="Normal 15 2 2 8" xfId="7109"/>
    <cellStyle name="Normal 15 2 2 8 2" xfId="22739"/>
    <cellStyle name="Normal 15 2 2 9" xfId="8831"/>
    <cellStyle name="Normal 15 2 2 9 2" xfId="24459"/>
    <cellStyle name="Normal 15 2 3" xfId="172"/>
    <cellStyle name="Normal 15 2 3 2" xfId="421"/>
    <cellStyle name="Normal 15 2 3 2 2" xfId="853"/>
    <cellStyle name="Normal 15 2 3 2 2 2" xfId="1716"/>
    <cellStyle name="Normal 15 2 3 2 2 2 2" xfId="3446"/>
    <cellStyle name="Normal 15 2 3 2 2 2 2 2" xfId="6887"/>
    <cellStyle name="Normal 15 2 3 2 2 2 2 2 2" xfId="15589"/>
    <cellStyle name="Normal 15 2 3 2 2 2 2 2 2 2" xfId="31175"/>
    <cellStyle name="Normal 15 2 3 2 2 2 2 2 3" xfId="22527"/>
    <cellStyle name="Normal 15 2 3 2 2 2 2 3" xfId="12148"/>
    <cellStyle name="Normal 15 2 3 2 2 2 2 3 2" xfId="27736"/>
    <cellStyle name="Normal 15 2 3 2 2 2 2 4" xfId="19088"/>
    <cellStyle name="Normal 15 2 3 2 2 2 3" xfId="5168"/>
    <cellStyle name="Normal 15 2 3 2 2 2 3 2" xfId="13870"/>
    <cellStyle name="Normal 15 2 3 2 2 2 3 2 2" xfId="29456"/>
    <cellStyle name="Normal 15 2 3 2 2 2 3 3" xfId="20808"/>
    <cellStyle name="Normal 15 2 3 2 2 2 4" xfId="8667"/>
    <cellStyle name="Normal 15 2 3 2 2 2 4 2" xfId="24297"/>
    <cellStyle name="Normal 15 2 3 2 2 2 5" xfId="10418"/>
    <cellStyle name="Normal 15 2 3 2 2 2 5 2" xfId="26017"/>
    <cellStyle name="Normal 15 2 3 2 2 2 6" xfId="17369"/>
    <cellStyle name="Normal 15 2 3 2 2 3" xfId="2586"/>
    <cellStyle name="Normal 15 2 3 2 2 3 2" xfId="6027"/>
    <cellStyle name="Normal 15 2 3 2 2 3 2 2" xfId="14729"/>
    <cellStyle name="Normal 15 2 3 2 2 3 2 2 2" xfId="30315"/>
    <cellStyle name="Normal 15 2 3 2 2 3 2 3" xfId="21667"/>
    <cellStyle name="Normal 15 2 3 2 2 3 3" xfId="11288"/>
    <cellStyle name="Normal 15 2 3 2 2 3 3 2" xfId="26876"/>
    <cellStyle name="Normal 15 2 3 2 2 3 4" xfId="18228"/>
    <cellStyle name="Normal 15 2 3 2 2 4" xfId="4308"/>
    <cellStyle name="Normal 15 2 3 2 2 4 2" xfId="13010"/>
    <cellStyle name="Normal 15 2 3 2 2 4 2 2" xfId="28596"/>
    <cellStyle name="Normal 15 2 3 2 2 4 3" xfId="19948"/>
    <cellStyle name="Normal 15 2 3 2 2 5" xfId="7807"/>
    <cellStyle name="Normal 15 2 3 2 2 5 2" xfId="23437"/>
    <cellStyle name="Normal 15 2 3 2 2 6" xfId="9555"/>
    <cellStyle name="Normal 15 2 3 2 2 6 2" xfId="25157"/>
    <cellStyle name="Normal 15 2 3 2 2 7" xfId="16509"/>
    <cellStyle name="Normal 15 2 3 2 3" xfId="1286"/>
    <cellStyle name="Normal 15 2 3 2 3 2" xfId="3016"/>
    <cellStyle name="Normal 15 2 3 2 3 2 2" xfId="6457"/>
    <cellStyle name="Normal 15 2 3 2 3 2 2 2" xfId="15159"/>
    <cellStyle name="Normal 15 2 3 2 3 2 2 2 2" xfId="30745"/>
    <cellStyle name="Normal 15 2 3 2 3 2 2 3" xfId="22097"/>
    <cellStyle name="Normal 15 2 3 2 3 2 3" xfId="11718"/>
    <cellStyle name="Normal 15 2 3 2 3 2 3 2" xfId="27306"/>
    <cellStyle name="Normal 15 2 3 2 3 2 4" xfId="18658"/>
    <cellStyle name="Normal 15 2 3 2 3 3" xfId="4738"/>
    <cellStyle name="Normal 15 2 3 2 3 3 2" xfId="13440"/>
    <cellStyle name="Normal 15 2 3 2 3 3 2 2" xfId="29026"/>
    <cellStyle name="Normal 15 2 3 2 3 3 3" xfId="20378"/>
    <cellStyle name="Normal 15 2 3 2 3 4" xfId="8237"/>
    <cellStyle name="Normal 15 2 3 2 3 4 2" xfId="23867"/>
    <cellStyle name="Normal 15 2 3 2 3 5" xfId="9988"/>
    <cellStyle name="Normal 15 2 3 2 3 5 2" xfId="25587"/>
    <cellStyle name="Normal 15 2 3 2 3 6" xfId="16939"/>
    <cellStyle name="Normal 15 2 3 2 4" xfId="2156"/>
    <cellStyle name="Normal 15 2 3 2 4 2" xfId="5597"/>
    <cellStyle name="Normal 15 2 3 2 4 2 2" xfId="14299"/>
    <cellStyle name="Normal 15 2 3 2 4 2 2 2" xfId="29885"/>
    <cellStyle name="Normal 15 2 3 2 4 2 3" xfId="21237"/>
    <cellStyle name="Normal 15 2 3 2 4 3" xfId="10858"/>
    <cellStyle name="Normal 15 2 3 2 4 3 2" xfId="26446"/>
    <cellStyle name="Normal 15 2 3 2 4 4" xfId="17798"/>
    <cellStyle name="Normal 15 2 3 2 5" xfId="3878"/>
    <cellStyle name="Normal 15 2 3 2 5 2" xfId="12580"/>
    <cellStyle name="Normal 15 2 3 2 5 2 2" xfId="28166"/>
    <cellStyle name="Normal 15 2 3 2 5 3" xfId="19518"/>
    <cellStyle name="Normal 15 2 3 2 6" xfId="7377"/>
    <cellStyle name="Normal 15 2 3 2 6 2" xfId="23007"/>
    <cellStyle name="Normal 15 2 3 2 7" xfId="9123"/>
    <cellStyle name="Normal 15 2 3 2 7 2" xfId="24727"/>
    <cellStyle name="Normal 15 2 3 2 8" xfId="16079"/>
    <cellStyle name="Normal 15 2 3 3" xfId="637"/>
    <cellStyle name="Normal 15 2 3 3 2" xfId="1501"/>
    <cellStyle name="Normal 15 2 3 3 2 2" xfId="3231"/>
    <cellStyle name="Normal 15 2 3 3 2 2 2" xfId="6672"/>
    <cellStyle name="Normal 15 2 3 3 2 2 2 2" xfId="15374"/>
    <cellStyle name="Normal 15 2 3 3 2 2 2 2 2" xfId="30960"/>
    <cellStyle name="Normal 15 2 3 3 2 2 2 3" xfId="22312"/>
    <cellStyle name="Normal 15 2 3 3 2 2 3" xfId="11933"/>
    <cellStyle name="Normal 15 2 3 3 2 2 3 2" xfId="27521"/>
    <cellStyle name="Normal 15 2 3 3 2 2 4" xfId="18873"/>
    <cellStyle name="Normal 15 2 3 3 2 3" xfId="4953"/>
    <cellStyle name="Normal 15 2 3 3 2 3 2" xfId="13655"/>
    <cellStyle name="Normal 15 2 3 3 2 3 2 2" xfId="29241"/>
    <cellStyle name="Normal 15 2 3 3 2 3 3" xfId="20593"/>
    <cellStyle name="Normal 15 2 3 3 2 4" xfId="8452"/>
    <cellStyle name="Normal 15 2 3 3 2 4 2" xfId="24082"/>
    <cellStyle name="Normal 15 2 3 3 2 5" xfId="10203"/>
    <cellStyle name="Normal 15 2 3 3 2 5 2" xfId="25802"/>
    <cellStyle name="Normal 15 2 3 3 2 6" xfId="17154"/>
    <cellStyle name="Normal 15 2 3 3 3" xfId="2371"/>
    <cellStyle name="Normal 15 2 3 3 3 2" xfId="5812"/>
    <cellStyle name="Normal 15 2 3 3 3 2 2" xfId="14514"/>
    <cellStyle name="Normal 15 2 3 3 3 2 2 2" xfId="30100"/>
    <cellStyle name="Normal 15 2 3 3 3 2 3" xfId="21452"/>
    <cellStyle name="Normal 15 2 3 3 3 3" xfId="11073"/>
    <cellStyle name="Normal 15 2 3 3 3 3 2" xfId="26661"/>
    <cellStyle name="Normal 15 2 3 3 3 4" xfId="18013"/>
    <cellStyle name="Normal 15 2 3 3 4" xfId="4093"/>
    <cellStyle name="Normal 15 2 3 3 4 2" xfId="12795"/>
    <cellStyle name="Normal 15 2 3 3 4 2 2" xfId="28381"/>
    <cellStyle name="Normal 15 2 3 3 4 3" xfId="19733"/>
    <cellStyle name="Normal 15 2 3 3 5" xfId="7592"/>
    <cellStyle name="Normal 15 2 3 3 5 2" xfId="23222"/>
    <cellStyle name="Normal 15 2 3 3 6" xfId="9339"/>
    <cellStyle name="Normal 15 2 3 3 6 2" xfId="24942"/>
    <cellStyle name="Normal 15 2 3 3 7" xfId="16294"/>
    <cellStyle name="Normal 15 2 3 4" xfId="1071"/>
    <cellStyle name="Normal 15 2 3 4 2" xfId="2801"/>
    <cellStyle name="Normal 15 2 3 4 2 2" xfId="6242"/>
    <cellStyle name="Normal 15 2 3 4 2 2 2" xfId="14944"/>
    <cellStyle name="Normal 15 2 3 4 2 2 2 2" xfId="30530"/>
    <cellStyle name="Normal 15 2 3 4 2 2 3" xfId="21882"/>
    <cellStyle name="Normal 15 2 3 4 2 3" xfId="11503"/>
    <cellStyle name="Normal 15 2 3 4 2 3 2" xfId="27091"/>
    <cellStyle name="Normal 15 2 3 4 2 4" xfId="18443"/>
    <cellStyle name="Normal 15 2 3 4 3" xfId="4523"/>
    <cellStyle name="Normal 15 2 3 4 3 2" xfId="13225"/>
    <cellStyle name="Normal 15 2 3 4 3 2 2" xfId="28811"/>
    <cellStyle name="Normal 15 2 3 4 3 3" xfId="20163"/>
    <cellStyle name="Normal 15 2 3 4 4" xfId="8022"/>
    <cellStyle name="Normal 15 2 3 4 4 2" xfId="23652"/>
    <cellStyle name="Normal 15 2 3 4 5" xfId="9773"/>
    <cellStyle name="Normal 15 2 3 4 5 2" xfId="25372"/>
    <cellStyle name="Normal 15 2 3 4 6" xfId="16724"/>
    <cellStyle name="Normal 15 2 3 5" xfId="1940"/>
    <cellStyle name="Normal 15 2 3 5 2" xfId="5382"/>
    <cellStyle name="Normal 15 2 3 5 2 2" xfId="14084"/>
    <cellStyle name="Normal 15 2 3 5 2 2 2" xfId="29670"/>
    <cellStyle name="Normal 15 2 3 5 2 3" xfId="21022"/>
    <cellStyle name="Normal 15 2 3 5 3" xfId="10642"/>
    <cellStyle name="Normal 15 2 3 5 3 2" xfId="26231"/>
    <cellStyle name="Normal 15 2 3 5 4" xfId="17583"/>
    <cellStyle name="Normal 15 2 3 6" xfId="3663"/>
    <cellStyle name="Normal 15 2 3 6 2" xfId="12365"/>
    <cellStyle name="Normal 15 2 3 6 2 2" xfId="27951"/>
    <cellStyle name="Normal 15 2 3 6 3" xfId="19303"/>
    <cellStyle name="Normal 15 2 3 7" xfId="7162"/>
    <cellStyle name="Normal 15 2 3 7 2" xfId="22792"/>
    <cellStyle name="Normal 15 2 3 8" xfId="8889"/>
    <cellStyle name="Normal 15 2 3 8 2" xfId="24512"/>
    <cellStyle name="Normal 15 2 3 9" xfId="15864"/>
    <cellStyle name="Normal 15 2 4" xfId="315"/>
    <cellStyle name="Normal 15 2 4 2" xfId="747"/>
    <cellStyle name="Normal 15 2 4 2 2" xfId="1610"/>
    <cellStyle name="Normal 15 2 4 2 2 2" xfId="3340"/>
    <cellStyle name="Normal 15 2 4 2 2 2 2" xfId="6781"/>
    <cellStyle name="Normal 15 2 4 2 2 2 2 2" xfId="15483"/>
    <cellStyle name="Normal 15 2 4 2 2 2 2 2 2" xfId="31069"/>
    <cellStyle name="Normal 15 2 4 2 2 2 2 3" xfId="22421"/>
    <cellStyle name="Normal 15 2 4 2 2 2 3" xfId="12042"/>
    <cellStyle name="Normal 15 2 4 2 2 2 3 2" xfId="27630"/>
    <cellStyle name="Normal 15 2 4 2 2 2 4" xfId="18982"/>
    <cellStyle name="Normal 15 2 4 2 2 3" xfId="5062"/>
    <cellStyle name="Normal 15 2 4 2 2 3 2" xfId="13764"/>
    <cellStyle name="Normal 15 2 4 2 2 3 2 2" xfId="29350"/>
    <cellStyle name="Normal 15 2 4 2 2 3 3" xfId="20702"/>
    <cellStyle name="Normal 15 2 4 2 2 4" xfId="8561"/>
    <cellStyle name="Normal 15 2 4 2 2 4 2" xfId="24191"/>
    <cellStyle name="Normal 15 2 4 2 2 5" xfId="10312"/>
    <cellStyle name="Normal 15 2 4 2 2 5 2" xfId="25911"/>
    <cellStyle name="Normal 15 2 4 2 2 6" xfId="17263"/>
    <cellStyle name="Normal 15 2 4 2 3" xfId="2480"/>
    <cellStyle name="Normal 15 2 4 2 3 2" xfId="5921"/>
    <cellStyle name="Normal 15 2 4 2 3 2 2" xfId="14623"/>
    <cellStyle name="Normal 15 2 4 2 3 2 2 2" xfId="30209"/>
    <cellStyle name="Normal 15 2 4 2 3 2 3" xfId="21561"/>
    <cellStyle name="Normal 15 2 4 2 3 3" xfId="11182"/>
    <cellStyle name="Normal 15 2 4 2 3 3 2" xfId="26770"/>
    <cellStyle name="Normal 15 2 4 2 3 4" xfId="18122"/>
    <cellStyle name="Normal 15 2 4 2 4" xfId="4202"/>
    <cellStyle name="Normal 15 2 4 2 4 2" xfId="12904"/>
    <cellStyle name="Normal 15 2 4 2 4 2 2" xfId="28490"/>
    <cellStyle name="Normal 15 2 4 2 4 3" xfId="19842"/>
    <cellStyle name="Normal 15 2 4 2 5" xfId="7701"/>
    <cellStyle name="Normal 15 2 4 2 5 2" xfId="23331"/>
    <cellStyle name="Normal 15 2 4 2 6" xfId="9449"/>
    <cellStyle name="Normal 15 2 4 2 6 2" xfId="25051"/>
    <cellStyle name="Normal 15 2 4 2 7" xfId="16403"/>
    <cellStyle name="Normal 15 2 4 3" xfId="1180"/>
    <cellStyle name="Normal 15 2 4 3 2" xfId="2910"/>
    <cellStyle name="Normal 15 2 4 3 2 2" xfId="6351"/>
    <cellStyle name="Normal 15 2 4 3 2 2 2" xfId="15053"/>
    <cellStyle name="Normal 15 2 4 3 2 2 2 2" xfId="30639"/>
    <cellStyle name="Normal 15 2 4 3 2 2 3" xfId="21991"/>
    <cellStyle name="Normal 15 2 4 3 2 3" xfId="11612"/>
    <cellStyle name="Normal 15 2 4 3 2 3 2" xfId="27200"/>
    <cellStyle name="Normal 15 2 4 3 2 4" xfId="18552"/>
    <cellStyle name="Normal 15 2 4 3 3" xfId="4632"/>
    <cellStyle name="Normal 15 2 4 3 3 2" xfId="13334"/>
    <cellStyle name="Normal 15 2 4 3 3 2 2" xfId="28920"/>
    <cellStyle name="Normal 15 2 4 3 3 3" xfId="20272"/>
    <cellStyle name="Normal 15 2 4 3 4" xfId="8131"/>
    <cellStyle name="Normal 15 2 4 3 4 2" xfId="23761"/>
    <cellStyle name="Normal 15 2 4 3 5" xfId="9882"/>
    <cellStyle name="Normal 15 2 4 3 5 2" xfId="25481"/>
    <cellStyle name="Normal 15 2 4 3 6" xfId="16833"/>
    <cellStyle name="Normal 15 2 4 4" xfId="2050"/>
    <cellStyle name="Normal 15 2 4 4 2" xfId="5491"/>
    <cellStyle name="Normal 15 2 4 4 2 2" xfId="14193"/>
    <cellStyle name="Normal 15 2 4 4 2 2 2" xfId="29779"/>
    <cellStyle name="Normal 15 2 4 4 2 3" xfId="21131"/>
    <cellStyle name="Normal 15 2 4 4 3" xfId="10752"/>
    <cellStyle name="Normal 15 2 4 4 3 2" xfId="26340"/>
    <cellStyle name="Normal 15 2 4 4 4" xfId="17692"/>
    <cellStyle name="Normal 15 2 4 5" xfId="3772"/>
    <cellStyle name="Normal 15 2 4 5 2" xfId="12474"/>
    <cellStyle name="Normal 15 2 4 5 2 2" xfId="28060"/>
    <cellStyle name="Normal 15 2 4 5 3" xfId="19412"/>
    <cellStyle name="Normal 15 2 4 6" xfId="7271"/>
    <cellStyle name="Normal 15 2 4 6 2" xfId="22901"/>
    <cellStyle name="Normal 15 2 4 7" xfId="9017"/>
    <cellStyle name="Normal 15 2 4 7 2" xfId="24621"/>
    <cellStyle name="Normal 15 2 4 8" xfId="15973"/>
    <cellStyle name="Normal 15 2 5" xfId="531"/>
    <cellStyle name="Normal 15 2 5 2" xfId="1395"/>
    <cellStyle name="Normal 15 2 5 2 2" xfId="3125"/>
    <cellStyle name="Normal 15 2 5 2 2 2" xfId="6566"/>
    <cellStyle name="Normal 15 2 5 2 2 2 2" xfId="15268"/>
    <cellStyle name="Normal 15 2 5 2 2 2 2 2" xfId="30854"/>
    <cellStyle name="Normal 15 2 5 2 2 2 3" xfId="22206"/>
    <cellStyle name="Normal 15 2 5 2 2 3" xfId="11827"/>
    <cellStyle name="Normal 15 2 5 2 2 3 2" xfId="27415"/>
    <cellStyle name="Normal 15 2 5 2 2 4" xfId="18767"/>
    <cellStyle name="Normal 15 2 5 2 3" xfId="4847"/>
    <cellStyle name="Normal 15 2 5 2 3 2" xfId="13549"/>
    <cellStyle name="Normal 15 2 5 2 3 2 2" xfId="29135"/>
    <cellStyle name="Normal 15 2 5 2 3 3" xfId="20487"/>
    <cellStyle name="Normal 15 2 5 2 4" xfId="8346"/>
    <cellStyle name="Normal 15 2 5 2 4 2" xfId="23976"/>
    <cellStyle name="Normal 15 2 5 2 5" xfId="10097"/>
    <cellStyle name="Normal 15 2 5 2 5 2" xfId="25696"/>
    <cellStyle name="Normal 15 2 5 2 6" xfId="17048"/>
    <cellStyle name="Normal 15 2 5 3" xfId="2265"/>
    <cellStyle name="Normal 15 2 5 3 2" xfId="5706"/>
    <cellStyle name="Normal 15 2 5 3 2 2" xfId="14408"/>
    <cellStyle name="Normal 15 2 5 3 2 2 2" xfId="29994"/>
    <cellStyle name="Normal 15 2 5 3 2 3" xfId="21346"/>
    <cellStyle name="Normal 15 2 5 3 3" xfId="10967"/>
    <cellStyle name="Normal 15 2 5 3 3 2" xfId="26555"/>
    <cellStyle name="Normal 15 2 5 3 4" xfId="17907"/>
    <cellStyle name="Normal 15 2 5 4" xfId="3987"/>
    <cellStyle name="Normal 15 2 5 4 2" xfId="12689"/>
    <cellStyle name="Normal 15 2 5 4 2 2" xfId="28275"/>
    <cellStyle name="Normal 15 2 5 4 3" xfId="19627"/>
    <cellStyle name="Normal 15 2 5 5" xfId="7486"/>
    <cellStyle name="Normal 15 2 5 5 2" xfId="23116"/>
    <cellStyle name="Normal 15 2 5 6" xfId="9233"/>
    <cellStyle name="Normal 15 2 5 6 2" xfId="24836"/>
    <cellStyle name="Normal 15 2 5 7" xfId="16188"/>
    <cellStyle name="Normal 15 2 6" xfId="965"/>
    <cellStyle name="Normal 15 2 6 2" xfId="2695"/>
    <cellStyle name="Normal 15 2 6 2 2" xfId="6136"/>
    <cellStyle name="Normal 15 2 6 2 2 2" xfId="14838"/>
    <cellStyle name="Normal 15 2 6 2 2 2 2" xfId="30424"/>
    <cellStyle name="Normal 15 2 6 2 2 3" xfId="21776"/>
    <cellStyle name="Normal 15 2 6 2 3" xfId="11397"/>
    <cellStyle name="Normal 15 2 6 2 3 2" xfId="26985"/>
    <cellStyle name="Normal 15 2 6 2 4" xfId="18337"/>
    <cellStyle name="Normal 15 2 6 3" xfId="4417"/>
    <cellStyle name="Normal 15 2 6 3 2" xfId="13119"/>
    <cellStyle name="Normal 15 2 6 3 2 2" xfId="28705"/>
    <cellStyle name="Normal 15 2 6 3 3" xfId="20057"/>
    <cellStyle name="Normal 15 2 6 4" xfId="7916"/>
    <cellStyle name="Normal 15 2 6 4 2" xfId="23546"/>
    <cellStyle name="Normal 15 2 6 5" xfId="9667"/>
    <cellStyle name="Normal 15 2 6 5 2" xfId="25266"/>
    <cellStyle name="Normal 15 2 6 6" xfId="16618"/>
    <cellStyle name="Normal 15 2 7" xfId="1834"/>
    <cellStyle name="Normal 15 2 7 2" xfId="5276"/>
    <cellStyle name="Normal 15 2 7 2 2" xfId="13978"/>
    <cellStyle name="Normal 15 2 7 2 2 2" xfId="29564"/>
    <cellStyle name="Normal 15 2 7 2 3" xfId="20916"/>
    <cellStyle name="Normal 15 2 7 3" xfId="10536"/>
    <cellStyle name="Normal 15 2 7 3 2" xfId="26125"/>
    <cellStyle name="Normal 15 2 7 4" xfId="17477"/>
    <cellStyle name="Normal 15 2 8" xfId="3557"/>
    <cellStyle name="Normal 15 2 8 2" xfId="12259"/>
    <cellStyle name="Normal 15 2 8 2 2" xfId="27845"/>
    <cellStyle name="Normal 15 2 8 3" xfId="19197"/>
    <cellStyle name="Normal 15 2 9" xfId="7002"/>
    <cellStyle name="Normal 15 2 9 2" xfId="15703"/>
    <cellStyle name="Normal 15 2 9 2 2" xfId="31284"/>
    <cellStyle name="Normal 15 2 9 3" xfId="22636"/>
    <cellStyle name="Normal 15 3" xfId="85"/>
    <cellStyle name="Normal 15 3 10" xfId="15785"/>
    <cellStyle name="Normal 15 3 2" xfId="199"/>
    <cellStyle name="Normal 15 3 2 2" xfId="448"/>
    <cellStyle name="Normal 15 3 2 2 2" xfId="880"/>
    <cellStyle name="Normal 15 3 2 2 2 2" xfId="1743"/>
    <cellStyle name="Normal 15 3 2 2 2 2 2" xfId="3473"/>
    <cellStyle name="Normal 15 3 2 2 2 2 2 2" xfId="6914"/>
    <cellStyle name="Normal 15 3 2 2 2 2 2 2 2" xfId="15616"/>
    <cellStyle name="Normal 15 3 2 2 2 2 2 2 2 2" xfId="31202"/>
    <cellStyle name="Normal 15 3 2 2 2 2 2 2 3" xfId="22554"/>
    <cellStyle name="Normal 15 3 2 2 2 2 2 3" xfId="12175"/>
    <cellStyle name="Normal 15 3 2 2 2 2 2 3 2" xfId="27763"/>
    <cellStyle name="Normal 15 3 2 2 2 2 2 4" xfId="19115"/>
    <cellStyle name="Normal 15 3 2 2 2 2 3" xfId="5195"/>
    <cellStyle name="Normal 15 3 2 2 2 2 3 2" xfId="13897"/>
    <cellStyle name="Normal 15 3 2 2 2 2 3 2 2" xfId="29483"/>
    <cellStyle name="Normal 15 3 2 2 2 2 3 3" xfId="20835"/>
    <cellStyle name="Normal 15 3 2 2 2 2 4" xfId="8694"/>
    <cellStyle name="Normal 15 3 2 2 2 2 4 2" xfId="24324"/>
    <cellStyle name="Normal 15 3 2 2 2 2 5" xfId="10445"/>
    <cellStyle name="Normal 15 3 2 2 2 2 5 2" xfId="26044"/>
    <cellStyle name="Normal 15 3 2 2 2 2 6" xfId="17396"/>
    <cellStyle name="Normal 15 3 2 2 2 3" xfId="2613"/>
    <cellStyle name="Normal 15 3 2 2 2 3 2" xfId="6054"/>
    <cellStyle name="Normal 15 3 2 2 2 3 2 2" xfId="14756"/>
    <cellStyle name="Normal 15 3 2 2 2 3 2 2 2" xfId="30342"/>
    <cellStyle name="Normal 15 3 2 2 2 3 2 3" xfId="21694"/>
    <cellStyle name="Normal 15 3 2 2 2 3 3" xfId="11315"/>
    <cellStyle name="Normal 15 3 2 2 2 3 3 2" xfId="26903"/>
    <cellStyle name="Normal 15 3 2 2 2 3 4" xfId="18255"/>
    <cellStyle name="Normal 15 3 2 2 2 4" xfId="4335"/>
    <cellStyle name="Normal 15 3 2 2 2 4 2" xfId="13037"/>
    <cellStyle name="Normal 15 3 2 2 2 4 2 2" xfId="28623"/>
    <cellStyle name="Normal 15 3 2 2 2 4 3" xfId="19975"/>
    <cellStyle name="Normal 15 3 2 2 2 5" xfId="7834"/>
    <cellStyle name="Normal 15 3 2 2 2 5 2" xfId="23464"/>
    <cellStyle name="Normal 15 3 2 2 2 6" xfId="9582"/>
    <cellStyle name="Normal 15 3 2 2 2 6 2" xfId="25184"/>
    <cellStyle name="Normal 15 3 2 2 2 7" xfId="16536"/>
    <cellStyle name="Normal 15 3 2 2 3" xfId="1313"/>
    <cellStyle name="Normal 15 3 2 2 3 2" xfId="3043"/>
    <cellStyle name="Normal 15 3 2 2 3 2 2" xfId="6484"/>
    <cellStyle name="Normal 15 3 2 2 3 2 2 2" xfId="15186"/>
    <cellStyle name="Normal 15 3 2 2 3 2 2 2 2" xfId="30772"/>
    <cellStyle name="Normal 15 3 2 2 3 2 2 3" xfId="22124"/>
    <cellStyle name="Normal 15 3 2 2 3 2 3" xfId="11745"/>
    <cellStyle name="Normal 15 3 2 2 3 2 3 2" xfId="27333"/>
    <cellStyle name="Normal 15 3 2 2 3 2 4" xfId="18685"/>
    <cellStyle name="Normal 15 3 2 2 3 3" xfId="4765"/>
    <cellStyle name="Normal 15 3 2 2 3 3 2" xfId="13467"/>
    <cellStyle name="Normal 15 3 2 2 3 3 2 2" xfId="29053"/>
    <cellStyle name="Normal 15 3 2 2 3 3 3" xfId="20405"/>
    <cellStyle name="Normal 15 3 2 2 3 4" xfId="8264"/>
    <cellStyle name="Normal 15 3 2 2 3 4 2" xfId="23894"/>
    <cellStyle name="Normal 15 3 2 2 3 5" xfId="10015"/>
    <cellStyle name="Normal 15 3 2 2 3 5 2" xfId="25614"/>
    <cellStyle name="Normal 15 3 2 2 3 6" xfId="16966"/>
    <cellStyle name="Normal 15 3 2 2 4" xfId="2183"/>
    <cellStyle name="Normal 15 3 2 2 4 2" xfId="5624"/>
    <cellStyle name="Normal 15 3 2 2 4 2 2" xfId="14326"/>
    <cellStyle name="Normal 15 3 2 2 4 2 2 2" xfId="29912"/>
    <cellStyle name="Normal 15 3 2 2 4 2 3" xfId="21264"/>
    <cellStyle name="Normal 15 3 2 2 4 3" xfId="10885"/>
    <cellStyle name="Normal 15 3 2 2 4 3 2" xfId="26473"/>
    <cellStyle name="Normal 15 3 2 2 4 4" xfId="17825"/>
    <cellStyle name="Normal 15 3 2 2 5" xfId="3905"/>
    <cellStyle name="Normal 15 3 2 2 5 2" xfId="12607"/>
    <cellStyle name="Normal 15 3 2 2 5 2 2" xfId="28193"/>
    <cellStyle name="Normal 15 3 2 2 5 3" xfId="19545"/>
    <cellStyle name="Normal 15 3 2 2 6" xfId="7404"/>
    <cellStyle name="Normal 15 3 2 2 6 2" xfId="23034"/>
    <cellStyle name="Normal 15 3 2 2 7" xfId="9150"/>
    <cellStyle name="Normal 15 3 2 2 7 2" xfId="24754"/>
    <cellStyle name="Normal 15 3 2 2 8" xfId="16106"/>
    <cellStyle name="Normal 15 3 2 3" xfId="664"/>
    <cellStyle name="Normal 15 3 2 3 2" xfId="1528"/>
    <cellStyle name="Normal 15 3 2 3 2 2" xfId="3258"/>
    <cellStyle name="Normal 15 3 2 3 2 2 2" xfId="6699"/>
    <cellStyle name="Normal 15 3 2 3 2 2 2 2" xfId="15401"/>
    <cellStyle name="Normal 15 3 2 3 2 2 2 2 2" xfId="30987"/>
    <cellStyle name="Normal 15 3 2 3 2 2 2 3" xfId="22339"/>
    <cellStyle name="Normal 15 3 2 3 2 2 3" xfId="11960"/>
    <cellStyle name="Normal 15 3 2 3 2 2 3 2" xfId="27548"/>
    <cellStyle name="Normal 15 3 2 3 2 2 4" xfId="18900"/>
    <cellStyle name="Normal 15 3 2 3 2 3" xfId="4980"/>
    <cellStyle name="Normal 15 3 2 3 2 3 2" xfId="13682"/>
    <cellStyle name="Normal 15 3 2 3 2 3 2 2" xfId="29268"/>
    <cellStyle name="Normal 15 3 2 3 2 3 3" xfId="20620"/>
    <cellStyle name="Normal 15 3 2 3 2 4" xfId="8479"/>
    <cellStyle name="Normal 15 3 2 3 2 4 2" xfId="24109"/>
    <cellStyle name="Normal 15 3 2 3 2 5" xfId="10230"/>
    <cellStyle name="Normal 15 3 2 3 2 5 2" xfId="25829"/>
    <cellStyle name="Normal 15 3 2 3 2 6" xfId="17181"/>
    <cellStyle name="Normal 15 3 2 3 3" xfId="2398"/>
    <cellStyle name="Normal 15 3 2 3 3 2" xfId="5839"/>
    <cellStyle name="Normal 15 3 2 3 3 2 2" xfId="14541"/>
    <cellStyle name="Normal 15 3 2 3 3 2 2 2" xfId="30127"/>
    <cellStyle name="Normal 15 3 2 3 3 2 3" xfId="21479"/>
    <cellStyle name="Normal 15 3 2 3 3 3" xfId="11100"/>
    <cellStyle name="Normal 15 3 2 3 3 3 2" xfId="26688"/>
    <cellStyle name="Normal 15 3 2 3 3 4" xfId="18040"/>
    <cellStyle name="Normal 15 3 2 3 4" xfId="4120"/>
    <cellStyle name="Normal 15 3 2 3 4 2" xfId="12822"/>
    <cellStyle name="Normal 15 3 2 3 4 2 2" xfId="28408"/>
    <cellStyle name="Normal 15 3 2 3 4 3" xfId="19760"/>
    <cellStyle name="Normal 15 3 2 3 5" xfId="7619"/>
    <cellStyle name="Normal 15 3 2 3 5 2" xfId="23249"/>
    <cellStyle name="Normal 15 3 2 3 6" xfId="9366"/>
    <cellStyle name="Normal 15 3 2 3 6 2" xfId="24969"/>
    <cellStyle name="Normal 15 3 2 3 7" xfId="16321"/>
    <cellStyle name="Normal 15 3 2 4" xfId="1098"/>
    <cellStyle name="Normal 15 3 2 4 2" xfId="2828"/>
    <cellStyle name="Normal 15 3 2 4 2 2" xfId="6269"/>
    <cellStyle name="Normal 15 3 2 4 2 2 2" xfId="14971"/>
    <cellStyle name="Normal 15 3 2 4 2 2 2 2" xfId="30557"/>
    <cellStyle name="Normal 15 3 2 4 2 2 3" xfId="21909"/>
    <cellStyle name="Normal 15 3 2 4 2 3" xfId="11530"/>
    <cellStyle name="Normal 15 3 2 4 2 3 2" xfId="27118"/>
    <cellStyle name="Normal 15 3 2 4 2 4" xfId="18470"/>
    <cellStyle name="Normal 15 3 2 4 3" xfId="4550"/>
    <cellStyle name="Normal 15 3 2 4 3 2" xfId="13252"/>
    <cellStyle name="Normal 15 3 2 4 3 2 2" xfId="28838"/>
    <cellStyle name="Normal 15 3 2 4 3 3" xfId="20190"/>
    <cellStyle name="Normal 15 3 2 4 4" xfId="8049"/>
    <cellStyle name="Normal 15 3 2 4 4 2" xfId="23679"/>
    <cellStyle name="Normal 15 3 2 4 5" xfId="9800"/>
    <cellStyle name="Normal 15 3 2 4 5 2" xfId="25399"/>
    <cellStyle name="Normal 15 3 2 4 6" xfId="16751"/>
    <cellStyle name="Normal 15 3 2 5" xfId="1967"/>
    <cellStyle name="Normal 15 3 2 5 2" xfId="5409"/>
    <cellStyle name="Normal 15 3 2 5 2 2" xfId="14111"/>
    <cellStyle name="Normal 15 3 2 5 2 2 2" xfId="29697"/>
    <cellStyle name="Normal 15 3 2 5 2 3" xfId="21049"/>
    <cellStyle name="Normal 15 3 2 5 3" xfId="10669"/>
    <cellStyle name="Normal 15 3 2 5 3 2" xfId="26258"/>
    <cellStyle name="Normal 15 3 2 5 4" xfId="17610"/>
    <cellStyle name="Normal 15 3 2 6" xfId="3690"/>
    <cellStyle name="Normal 15 3 2 6 2" xfId="12392"/>
    <cellStyle name="Normal 15 3 2 6 2 2" xfId="27978"/>
    <cellStyle name="Normal 15 3 2 6 3" xfId="19330"/>
    <cellStyle name="Normal 15 3 2 7" xfId="7189"/>
    <cellStyle name="Normal 15 3 2 7 2" xfId="22819"/>
    <cellStyle name="Normal 15 3 2 8" xfId="8916"/>
    <cellStyle name="Normal 15 3 2 8 2" xfId="24539"/>
    <cellStyle name="Normal 15 3 2 9" xfId="15891"/>
    <cellStyle name="Normal 15 3 3" xfId="342"/>
    <cellStyle name="Normal 15 3 3 2" xfId="774"/>
    <cellStyle name="Normal 15 3 3 2 2" xfId="1637"/>
    <cellStyle name="Normal 15 3 3 2 2 2" xfId="3367"/>
    <cellStyle name="Normal 15 3 3 2 2 2 2" xfId="6808"/>
    <cellStyle name="Normal 15 3 3 2 2 2 2 2" xfId="15510"/>
    <cellStyle name="Normal 15 3 3 2 2 2 2 2 2" xfId="31096"/>
    <cellStyle name="Normal 15 3 3 2 2 2 2 3" xfId="22448"/>
    <cellStyle name="Normal 15 3 3 2 2 2 3" xfId="12069"/>
    <cellStyle name="Normal 15 3 3 2 2 2 3 2" xfId="27657"/>
    <cellStyle name="Normal 15 3 3 2 2 2 4" xfId="19009"/>
    <cellStyle name="Normal 15 3 3 2 2 3" xfId="5089"/>
    <cellStyle name="Normal 15 3 3 2 2 3 2" xfId="13791"/>
    <cellStyle name="Normal 15 3 3 2 2 3 2 2" xfId="29377"/>
    <cellStyle name="Normal 15 3 3 2 2 3 3" xfId="20729"/>
    <cellStyle name="Normal 15 3 3 2 2 4" xfId="8588"/>
    <cellStyle name="Normal 15 3 3 2 2 4 2" xfId="24218"/>
    <cellStyle name="Normal 15 3 3 2 2 5" xfId="10339"/>
    <cellStyle name="Normal 15 3 3 2 2 5 2" xfId="25938"/>
    <cellStyle name="Normal 15 3 3 2 2 6" xfId="17290"/>
    <cellStyle name="Normal 15 3 3 2 3" xfId="2507"/>
    <cellStyle name="Normal 15 3 3 2 3 2" xfId="5948"/>
    <cellStyle name="Normal 15 3 3 2 3 2 2" xfId="14650"/>
    <cellStyle name="Normal 15 3 3 2 3 2 2 2" xfId="30236"/>
    <cellStyle name="Normal 15 3 3 2 3 2 3" xfId="21588"/>
    <cellStyle name="Normal 15 3 3 2 3 3" xfId="11209"/>
    <cellStyle name="Normal 15 3 3 2 3 3 2" xfId="26797"/>
    <cellStyle name="Normal 15 3 3 2 3 4" xfId="18149"/>
    <cellStyle name="Normal 15 3 3 2 4" xfId="4229"/>
    <cellStyle name="Normal 15 3 3 2 4 2" xfId="12931"/>
    <cellStyle name="Normal 15 3 3 2 4 2 2" xfId="28517"/>
    <cellStyle name="Normal 15 3 3 2 4 3" xfId="19869"/>
    <cellStyle name="Normal 15 3 3 2 5" xfId="7728"/>
    <cellStyle name="Normal 15 3 3 2 5 2" xfId="23358"/>
    <cellStyle name="Normal 15 3 3 2 6" xfId="9476"/>
    <cellStyle name="Normal 15 3 3 2 6 2" xfId="25078"/>
    <cellStyle name="Normal 15 3 3 2 7" xfId="16430"/>
    <cellStyle name="Normal 15 3 3 3" xfId="1207"/>
    <cellStyle name="Normal 15 3 3 3 2" xfId="2937"/>
    <cellStyle name="Normal 15 3 3 3 2 2" xfId="6378"/>
    <cellStyle name="Normal 15 3 3 3 2 2 2" xfId="15080"/>
    <cellStyle name="Normal 15 3 3 3 2 2 2 2" xfId="30666"/>
    <cellStyle name="Normal 15 3 3 3 2 2 3" xfId="22018"/>
    <cellStyle name="Normal 15 3 3 3 2 3" xfId="11639"/>
    <cellStyle name="Normal 15 3 3 3 2 3 2" xfId="27227"/>
    <cellStyle name="Normal 15 3 3 3 2 4" xfId="18579"/>
    <cellStyle name="Normal 15 3 3 3 3" xfId="4659"/>
    <cellStyle name="Normal 15 3 3 3 3 2" xfId="13361"/>
    <cellStyle name="Normal 15 3 3 3 3 2 2" xfId="28947"/>
    <cellStyle name="Normal 15 3 3 3 3 3" xfId="20299"/>
    <cellStyle name="Normal 15 3 3 3 4" xfId="8158"/>
    <cellStyle name="Normal 15 3 3 3 4 2" xfId="23788"/>
    <cellStyle name="Normal 15 3 3 3 5" xfId="9909"/>
    <cellStyle name="Normal 15 3 3 3 5 2" xfId="25508"/>
    <cellStyle name="Normal 15 3 3 3 6" xfId="16860"/>
    <cellStyle name="Normal 15 3 3 4" xfId="2077"/>
    <cellStyle name="Normal 15 3 3 4 2" xfId="5518"/>
    <cellStyle name="Normal 15 3 3 4 2 2" xfId="14220"/>
    <cellStyle name="Normal 15 3 3 4 2 2 2" xfId="29806"/>
    <cellStyle name="Normal 15 3 3 4 2 3" xfId="21158"/>
    <cellStyle name="Normal 15 3 3 4 3" xfId="10779"/>
    <cellStyle name="Normal 15 3 3 4 3 2" xfId="26367"/>
    <cellStyle name="Normal 15 3 3 4 4" xfId="17719"/>
    <cellStyle name="Normal 15 3 3 5" xfId="3799"/>
    <cellStyle name="Normal 15 3 3 5 2" xfId="12501"/>
    <cellStyle name="Normal 15 3 3 5 2 2" xfId="28087"/>
    <cellStyle name="Normal 15 3 3 5 3" xfId="19439"/>
    <cellStyle name="Normal 15 3 3 6" xfId="7298"/>
    <cellStyle name="Normal 15 3 3 6 2" xfId="22928"/>
    <cellStyle name="Normal 15 3 3 7" xfId="9044"/>
    <cellStyle name="Normal 15 3 3 7 2" xfId="24648"/>
    <cellStyle name="Normal 15 3 3 8" xfId="16000"/>
    <cellStyle name="Normal 15 3 4" xfId="558"/>
    <cellStyle name="Normal 15 3 4 2" xfId="1422"/>
    <cellStyle name="Normal 15 3 4 2 2" xfId="3152"/>
    <cellStyle name="Normal 15 3 4 2 2 2" xfId="6593"/>
    <cellStyle name="Normal 15 3 4 2 2 2 2" xfId="15295"/>
    <cellStyle name="Normal 15 3 4 2 2 2 2 2" xfId="30881"/>
    <cellStyle name="Normal 15 3 4 2 2 2 3" xfId="22233"/>
    <cellStyle name="Normal 15 3 4 2 2 3" xfId="11854"/>
    <cellStyle name="Normal 15 3 4 2 2 3 2" xfId="27442"/>
    <cellStyle name="Normal 15 3 4 2 2 4" xfId="18794"/>
    <cellStyle name="Normal 15 3 4 2 3" xfId="4874"/>
    <cellStyle name="Normal 15 3 4 2 3 2" xfId="13576"/>
    <cellStyle name="Normal 15 3 4 2 3 2 2" xfId="29162"/>
    <cellStyle name="Normal 15 3 4 2 3 3" xfId="20514"/>
    <cellStyle name="Normal 15 3 4 2 4" xfId="8373"/>
    <cellStyle name="Normal 15 3 4 2 4 2" xfId="24003"/>
    <cellStyle name="Normal 15 3 4 2 5" xfId="10124"/>
    <cellStyle name="Normal 15 3 4 2 5 2" xfId="25723"/>
    <cellStyle name="Normal 15 3 4 2 6" xfId="17075"/>
    <cellStyle name="Normal 15 3 4 3" xfId="2292"/>
    <cellStyle name="Normal 15 3 4 3 2" xfId="5733"/>
    <cellStyle name="Normal 15 3 4 3 2 2" xfId="14435"/>
    <cellStyle name="Normal 15 3 4 3 2 2 2" xfId="30021"/>
    <cellStyle name="Normal 15 3 4 3 2 3" xfId="21373"/>
    <cellStyle name="Normal 15 3 4 3 3" xfId="10994"/>
    <cellStyle name="Normal 15 3 4 3 3 2" xfId="26582"/>
    <cellStyle name="Normal 15 3 4 3 4" xfId="17934"/>
    <cellStyle name="Normal 15 3 4 4" xfId="4014"/>
    <cellStyle name="Normal 15 3 4 4 2" xfId="12716"/>
    <cellStyle name="Normal 15 3 4 4 2 2" xfId="28302"/>
    <cellStyle name="Normal 15 3 4 4 3" xfId="19654"/>
    <cellStyle name="Normal 15 3 4 5" xfId="7513"/>
    <cellStyle name="Normal 15 3 4 5 2" xfId="23143"/>
    <cellStyle name="Normal 15 3 4 6" xfId="9260"/>
    <cellStyle name="Normal 15 3 4 6 2" xfId="24863"/>
    <cellStyle name="Normal 15 3 4 7" xfId="16215"/>
    <cellStyle name="Normal 15 3 5" xfId="992"/>
    <cellStyle name="Normal 15 3 5 2" xfId="2722"/>
    <cellStyle name="Normal 15 3 5 2 2" xfId="6163"/>
    <cellStyle name="Normal 15 3 5 2 2 2" xfId="14865"/>
    <cellStyle name="Normal 15 3 5 2 2 2 2" xfId="30451"/>
    <cellStyle name="Normal 15 3 5 2 2 3" xfId="21803"/>
    <cellStyle name="Normal 15 3 5 2 3" xfId="11424"/>
    <cellStyle name="Normal 15 3 5 2 3 2" xfId="27012"/>
    <cellStyle name="Normal 15 3 5 2 4" xfId="18364"/>
    <cellStyle name="Normal 15 3 5 3" xfId="4444"/>
    <cellStyle name="Normal 15 3 5 3 2" xfId="13146"/>
    <cellStyle name="Normal 15 3 5 3 2 2" xfId="28732"/>
    <cellStyle name="Normal 15 3 5 3 3" xfId="20084"/>
    <cellStyle name="Normal 15 3 5 4" xfId="7943"/>
    <cellStyle name="Normal 15 3 5 4 2" xfId="23573"/>
    <cellStyle name="Normal 15 3 5 5" xfId="9694"/>
    <cellStyle name="Normal 15 3 5 5 2" xfId="25293"/>
    <cellStyle name="Normal 15 3 5 6" xfId="16645"/>
    <cellStyle name="Normal 15 3 6" xfId="1861"/>
    <cellStyle name="Normal 15 3 6 2" xfId="5303"/>
    <cellStyle name="Normal 15 3 6 2 2" xfId="14005"/>
    <cellStyle name="Normal 15 3 6 2 2 2" xfId="29591"/>
    <cellStyle name="Normal 15 3 6 2 3" xfId="20943"/>
    <cellStyle name="Normal 15 3 6 3" xfId="10563"/>
    <cellStyle name="Normal 15 3 6 3 2" xfId="26152"/>
    <cellStyle name="Normal 15 3 6 4" xfId="17504"/>
    <cellStyle name="Normal 15 3 7" xfId="3584"/>
    <cellStyle name="Normal 15 3 7 2" xfId="12286"/>
    <cellStyle name="Normal 15 3 7 2 2" xfId="27872"/>
    <cellStyle name="Normal 15 3 7 3" xfId="19224"/>
    <cellStyle name="Normal 15 3 8" xfId="7083"/>
    <cellStyle name="Normal 15 3 8 2" xfId="22713"/>
    <cellStyle name="Normal 15 3 9" xfId="8805"/>
    <cellStyle name="Normal 15 3 9 2" xfId="24433"/>
    <cellStyle name="Normal 15 4" xfId="143"/>
    <cellStyle name="Normal 15 4 2" xfId="395"/>
    <cellStyle name="Normal 15 4 2 2" xfId="827"/>
    <cellStyle name="Normal 15 4 2 2 2" xfId="1690"/>
    <cellStyle name="Normal 15 4 2 2 2 2" xfId="3420"/>
    <cellStyle name="Normal 15 4 2 2 2 2 2" xfId="6861"/>
    <cellStyle name="Normal 15 4 2 2 2 2 2 2" xfId="15563"/>
    <cellStyle name="Normal 15 4 2 2 2 2 2 2 2" xfId="31149"/>
    <cellStyle name="Normal 15 4 2 2 2 2 2 3" xfId="22501"/>
    <cellStyle name="Normal 15 4 2 2 2 2 3" xfId="12122"/>
    <cellStyle name="Normal 15 4 2 2 2 2 3 2" xfId="27710"/>
    <cellStyle name="Normal 15 4 2 2 2 2 4" xfId="19062"/>
    <cellStyle name="Normal 15 4 2 2 2 3" xfId="5142"/>
    <cellStyle name="Normal 15 4 2 2 2 3 2" xfId="13844"/>
    <cellStyle name="Normal 15 4 2 2 2 3 2 2" xfId="29430"/>
    <cellStyle name="Normal 15 4 2 2 2 3 3" xfId="20782"/>
    <cellStyle name="Normal 15 4 2 2 2 4" xfId="8641"/>
    <cellStyle name="Normal 15 4 2 2 2 4 2" xfId="24271"/>
    <cellStyle name="Normal 15 4 2 2 2 5" xfId="10392"/>
    <cellStyle name="Normal 15 4 2 2 2 5 2" xfId="25991"/>
    <cellStyle name="Normal 15 4 2 2 2 6" xfId="17343"/>
    <cellStyle name="Normal 15 4 2 2 3" xfId="2560"/>
    <cellStyle name="Normal 15 4 2 2 3 2" xfId="6001"/>
    <cellStyle name="Normal 15 4 2 2 3 2 2" xfId="14703"/>
    <cellStyle name="Normal 15 4 2 2 3 2 2 2" xfId="30289"/>
    <cellStyle name="Normal 15 4 2 2 3 2 3" xfId="21641"/>
    <cellStyle name="Normal 15 4 2 2 3 3" xfId="11262"/>
    <cellStyle name="Normal 15 4 2 2 3 3 2" xfId="26850"/>
    <cellStyle name="Normal 15 4 2 2 3 4" xfId="18202"/>
    <cellStyle name="Normal 15 4 2 2 4" xfId="4282"/>
    <cellStyle name="Normal 15 4 2 2 4 2" xfId="12984"/>
    <cellStyle name="Normal 15 4 2 2 4 2 2" xfId="28570"/>
    <cellStyle name="Normal 15 4 2 2 4 3" xfId="19922"/>
    <cellStyle name="Normal 15 4 2 2 5" xfId="7781"/>
    <cellStyle name="Normal 15 4 2 2 5 2" xfId="23411"/>
    <cellStyle name="Normal 15 4 2 2 6" xfId="9529"/>
    <cellStyle name="Normal 15 4 2 2 6 2" xfId="25131"/>
    <cellStyle name="Normal 15 4 2 2 7" xfId="16483"/>
    <cellStyle name="Normal 15 4 2 3" xfId="1260"/>
    <cellStyle name="Normal 15 4 2 3 2" xfId="2990"/>
    <cellStyle name="Normal 15 4 2 3 2 2" xfId="6431"/>
    <cellStyle name="Normal 15 4 2 3 2 2 2" xfId="15133"/>
    <cellStyle name="Normal 15 4 2 3 2 2 2 2" xfId="30719"/>
    <cellStyle name="Normal 15 4 2 3 2 2 3" xfId="22071"/>
    <cellStyle name="Normal 15 4 2 3 2 3" xfId="11692"/>
    <cellStyle name="Normal 15 4 2 3 2 3 2" xfId="27280"/>
    <cellStyle name="Normal 15 4 2 3 2 4" xfId="18632"/>
    <cellStyle name="Normal 15 4 2 3 3" xfId="4712"/>
    <cellStyle name="Normal 15 4 2 3 3 2" xfId="13414"/>
    <cellStyle name="Normal 15 4 2 3 3 2 2" xfId="29000"/>
    <cellStyle name="Normal 15 4 2 3 3 3" xfId="20352"/>
    <cellStyle name="Normal 15 4 2 3 4" xfId="8211"/>
    <cellStyle name="Normal 15 4 2 3 4 2" xfId="23841"/>
    <cellStyle name="Normal 15 4 2 3 5" xfId="9962"/>
    <cellStyle name="Normal 15 4 2 3 5 2" xfId="25561"/>
    <cellStyle name="Normal 15 4 2 3 6" xfId="16913"/>
    <cellStyle name="Normal 15 4 2 4" xfId="2130"/>
    <cellStyle name="Normal 15 4 2 4 2" xfId="5571"/>
    <cellStyle name="Normal 15 4 2 4 2 2" xfId="14273"/>
    <cellStyle name="Normal 15 4 2 4 2 2 2" xfId="29859"/>
    <cellStyle name="Normal 15 4 2 4 2 3" xfId="21211"/>
    <cellStyle name="Normal 15 4 2 4 3" xfId="10832"/>
    <cellStyle name="Normal 15 4 2 4 3 2" xfId="26420"/>
    <cellStyle name="Normal 15 4 2 4 4" xfId="17772"/>
    <cellStyle name="Normal 15 4 2 5" xfId="3852"/>
    <cellStyle name="Normal 15 4 2 5 2" xfId="12554"/>
    <cellStyle name="Normal 15 4 2 5 2 2" xfId="28140"/>
    <cellStyle name="Normal 15 4 2 5 3" xfId="19492"/>
    <cellStyle name="Normal 15 4 2 6" xfId="7351"/>
    <cellStyle name="Normal 15 4 2 6 2" xfId="22981"/>
    <cellStyle name="Normal 15 4 2 7" xfId="9097"/>
    <cellStyle name="Normal 15 4 2 7 2" xfId="24701"/>
    <cellStyle name="Normal 15 4 2 8" xfId="16053"/>
    <cellStyle name="Normal 15 4 3" xfId="611"/>
    <cellStyle name="Normal 15 4 3 2" xfId="1475"/>
    <cellStyle name="Normal 15 4 3 2 2" xfId="3205"/>
    <cellStyle name="Normal 15 4 3 2 2 2" xfId="6646"/>
    <cellStyle name="Normal 15 4 3 2 2 2 2" xfId="15348"/>
    <cellStyle name="Normal 15 4 3 2 2 2 2 2" xfId="30934"/>
    <cellStyle name="Normal 15 4 3 2 2 2 3" xfId="22286"/>
    <cellStyle name="Normal 15 4 3 2 2 3" xfId="11907"/>
    <cellStyle name="Normal 15 4 3 2 2 3 2" xfId="27495"/>
    <cellStyle name="Normal 15 4 3 2 2 4" xfId="18847"/>
    <cellStyle name="Normal 15 4 3 2 3" xfId="4927"/>
    <cellStyle name="Normal 15 4 3 2 3 2" xfId="13629"/>
    <cellStyle name="Normal 15 4 3 2 3 2 2" xfId="29215"/>
    <cellStyle name="Normal 15 4 3 2 3 3" xfId="20567"/>
    <cellStyle name="Normal 15 4 3 2 4" xfId="8426"/>
    <cellStyle name="Normal 15 4 3 2 4 2" xfId="24056"/>
    <cellStyle name="Normal 15 4 3 2 5" xfId="10177"/>
    <cellStyle name="Normal 15 4 3 2 5 2" xfId="25776"/>
    <cellStyle name="Normal 15 4 3 2 6" xfId="17128"/>
    <cellStyle name="Normal 15 4 3 3" xfId="2345"/>
    <cellStyle name="Normal 15 4 3 3 2" xfId="5786"/>
    <cellStyle name="Normal 15 4 3 3 2 2" xfId="14488"/>
    <cellStyle name="Normal 15 4 3 3 2 2 2" xfId="30074"/>
    <cellStyle name="Normal 15 4 3 3 2 3" xfId="21426"/>
    <cellStyle name="Normal 15 4 3 3 3" xfId="11047"/>
    <cellStyle name="Normal 15 4 3 3 3 2" xfId="26635"/>
    <cellStyle name="Normal 15 4 3 3 4" xfId="17987"/>
    <cellStyle name="Normal 15 4 3 4" xfId="4067"/>
    <cellStyle name="Normal 15 4 3 4 2" xfId="12769"/>
    <cellStyle name="Normal 15 4 3 4 2 2" xfId="28355"/>
    <cellStyle name="Normal 15 4 3 4 3" xfId="19707"/>
    <cellStyle name="Normal 15 4 3 5" xfId="7566"/>
    <cellStyle name="Normal 15 4 3 5 2" xfId="23196"/>
    <cellStyle name="Normal 15 4 3 6" xfId="9313"/>
    <cellStyle name="Normal 15 4 3 6 2" xfId="24916"/>
    <cellStyle name="Normal 15 4 3 7" xfId="16268"/>
    <cellStyle name="Normal 15 4 4" xfId="1045"/>
    <cellStyle name="Normal 15 4 4 2" xfId="2775"/>
    <cellStyle name="Normal 15 4 4 2 2" xfId="6216"/>
    <cellStyle name="Normal 15 4 4 2 2 2" xfId="14918"/>
    <cellStyle name="Normal 15 4 4 2 2 2 2" xfId="30504"/>
    <cellStyle name="Normal 15 4 4 2 2 3" xfId="21856"/>
    <cellStyle name="Normal 15 4 4 2 3" xfId="11477"/>
    <cellStyle name="Normal 15 4 4 2 3 2" xfId="27065"/>
    <cellStyle name="Normal 15 4 4 2 4" xfId="18417"/>
    <cellStyle name="Normal 15 4 4 3" xfId="4497"/>
    <cellStyle name="Normal 15 4 4 3 2" xfId="13199"/>
    <cellStyle name="Normal 15 4 4 3 2 2" xfId="28785"/>
    <cellStyle name="Normal 15 4 4 3 3" xfId="20137"/>
    <cellStyle name="Normal 15 4 4 4" xfId="7996"/>
    <cellStyle name="Normal 15 4 4 4 2" xfId="23626"/>
    <cellStyle name="Normal 15 4 4 5" xfId="9747"/>
    <cellStyle name="Normal 15 4 4 5 2" xfId="25346"/>
    <cellStyle name="Normal 15 4 4 6" xfId="16698"/>
    <cellStyle name="Normal 15 4 5" xfId="1914"/>
    <cellStyle name="Normal 15 4 5 2" xfId="5356"/>
    <cellStyle name="Normal 15 4 5 2 2" xfId="14058"/>
    <cellStyle name="Normal 15 4 5 2 2 2" xfId="29644"/>
    <cellStyle name="Normal 15 4 5 2 3" xfId="20996"/>
    <cellStyle name="Normal 15 4 5 3" xfId="10616"/>
    <cellStyle name="Normal 15 4 5 3 2" xfId="26205"/>
    <cellStyle name="Normal 15 4 5 4" xfId="17557"/>
    <cellStyle name="Normal 15 4 6" xfId="3637"/>
    <cellStyle name="Normal 15 4 6 2" xfId="12339"/>
    <cellStyle name="Normal 15 4 6 2 2" xfId="27925"/>
    <cellStyle name="Normal 15 4 6 3" xfId="19277"/>
    <cellStyle name="Normal 15 4 7" xfId="7136"/>
    <cellStyle name="Normal 15 4 7 2" xfId="22766"/>
    <cellStyle name="Normal 15 4 8" xfId="8863"/>
    <cellStyle name="Normal 15 4 8 2" xfId="24486"/>
    <cellStyle name="Normal 15 4 9" xfId="15838"/>
    <cellStyle name="Normal 15 5" xfId="289"/>
    <cellStyle name="Normal 15 5 2" xfId="721"/>
    <cellStyle name="Normal 15 5 2 2" xfId="1584"/>
    <cellStyle name="Normal 15 5 2 2 2" xfId="3314"/>
    <cellStyle name="Normal 15 5 2 2 2 2" xfId="6755"/>
    <cellStyle name="Normal 15 5 2 2 2 2 2" xfId="15457"/>
    <cellStyle name="Normal 15 5 2 2 2 2 2 2" xfId="31043"/>
    <cellStyle name="Normal 15 5 2 2 2 2 3" xfId="22395"/>
    <cellStyle name="Normal 15 5 2 2 2 3" xfId="12016"/>
    <cellStyle name="Normal 15 5 2 2 2 3 2" xfId="27604"/>
    <cellStyle name="Normal 15 5 2 2 2 4" xfId="18956"/>
    <cellStyle name="Normal 15 5 2 2 3" xfId="5036"/>
    <cellStyle name="Normal 15 5 2 2 3 2" xfId="13738"/>
    <cellStyle name="Normal 15 5 2 2 3 2 2" xfId="29324"/>
    <cellStyle name="Normal 15 5 2 2 3 3" xfId="20676"/>
    <cellStyle name="Normal 15 5 2 2 4" xfId="8535"/>
    <cellStyle name="Normal 15 5 2 2 4 2" xfId="24165"/>
    <cellStyle name="Normal 15 5 2 2 5" xfId="10286"/>
    <cellStyle name="Normal 15 5 2 2 5 2" xfId="25885"/>
    <cellStyle name="Normal 15 5 2 2 6" xfId="17237"/>
    <cellStyle name="Normal 15 5 2 3" xfId="2454"/>
    <cellStyle name="Normal 15 5 2 3 2" xfId="5895"/>
    <cellStyle name="Normal 15 5 2 3 2 2" xfId="14597"/>
    <cellStyle name="Normal 15 5 2 3 2 2 2" xfId="30183"/>
    <cellStyle name="Normal 15 5 2 3 2 3" xfId="21535"/>
    <cellStyle name="Normal 15 5 2 3 3" xfId="11156"/>
    <cellStyle name="Normal 15 5 2 3 3 2" xfId="26744"/>
    <cellStyle name="Normal 15 5 2 3 4" xfId="18096"/>
    <cellStyle name="Normal 15 5 2 4" xfId="4176"/>
    <cellStyle name="Normal 15 5 2 4 2" xfId="12878"/>
    <cellStyle name="Normal 15 5 2 4 2 2" xfId="28464"/>
    <cellStyle name="Normal 15 5 2 4 3" xfId="19816"/>
    <cellStyle name="Normal 15 5 2 5" xfId="7675"/>
    <cellStyle name="Normal 15 5 2 5 2" xfId="23305"/>
    <cellStyle name="Normal 15 5 2 6" xfId="9423"/>
    <cellStyle name="Normal 15 5 2 6 2" xfId="25025"/>
    <cellStyle name="Normal 15 5 2 7" xfId="16377"/>
    <cellStyle name="Normal 15 5 3" xfId="1154"/>
    <cellStyle name="Normal 15 5 3 2" xfId="2884"/>
    <cellStyle name="Normal 15 5 3 2 2" xfId="6325"/>
    <cellStyle name="Normal 15 5 3 2 2 2" xfId="15027"/>
    <cellStyle name="Normal 15 5 3 2 2 2 2" xfId="30613"/>
    <cellStyle name="Normal 15 5 3 2 2 3" xfId="21965"/>
    <cellStyle name="Normal 15 5 3 2 3" xfId="11586"/>
    <cellStyle name="Normal 15 5 3 2 3 2" xfId="27174"/>
    <cellStyle name="Normal 15 5 3 2 4" xfId="18526"/>
    <cellStyle name="Normal 15 5 3 3" xfId="4606"/>
    <cellStyle name="Normal 15 5 3 3 2" xfId="13308"/>
    <cellStyle name="Normal 15 5 3 3 2 2" xfId="28894"/>
    <cellStyle name="Normal 15 5 3 3 3" xfId="20246"/>
    <cellStyle name="Normal 15 5 3 4" xfId="8105"/>
    <cellStyle name="Normal 15 5 3 4 2" xfId="23735"/>
    <cellStyle name="Normal 15 5 3 5" xfId="9856"/>
    <cellStyle name="Normal 15 5 3 5 2" xfId="25455"/>
    <cellStyle name="Normal 15 5 3 6" xfId="16807"/>
    <cellStyle name="Normal 15 5 4" xfId="2024"/>
    <cellStyle name="Normal 15 5 4 2" xfId="5465"/>
    <cellStyle name="Normal 15 5 4 2 2" xfId="14167"/>
    <cellStyle name="Normal 15 5 4 2 2 2" xfId="29753"/>
    <cellStyle name="Normal 15 5 4 2 3" xfId="21105"/>
    <cellStyle name="Normal 15 5 4 3" xfId="10726"/>
    <cellStyle name="Normal 15 5 4 3 2" xfId="26314"/>
    <cellStyle name="Normal 15 5 4 4" xfId="17666"/>
    <cellStyle name="Normal 15 5 5" xfId="3746"/>
    <cellStyle name="Normal 15 5 5 2" xfId="12448"/>
    <cellStyle name="Normal 15 5 5 2 2" xfId="28034"/>
    <cellStyle name="Normal 15 5 5 3" xfId="19386"/>
    <cellStyle name="Normal 15 5 6" xfId="7245"/>
    <cellStyle name="Normal 15 5 6 2" xfId="22875"/>
    <cellStyle name="Normal 15 5 7" xfId="8991"/>
    <cellStyle name="Normal 15 5 7 2" xfId="24595"/>
    <cellStyle name="Normal 15 5 8" xfId="15947"/>
    <cellStyle name="Normal 15 6" xfId="505"/>
    <cellStyle name="Normal 15 6 2" xfId="1369"/>
    <cellStyle name="Normal 15 6 2 2" xfId="3099"/>
    <cellStyle name="Normal 15 6 2 2 2" xfId="6540"/>
    <cellStyle name="Normal 15 6 2 2 2 2" xfId="15242"/>
    <cellStyle name="Normal 15 6 2 2 2 2 2" xfId="30828"/>
    <cellStyle name="Normal 15 6 2 2 2 3" xfId="22180"/>
    <cellStyle name="Normal 15 6 2 2 3" xfId="11801"/>
    <cellStyle name="Normal 15 6 2 2 3 2" xfId="27389"/>
    <cellStyle name="Normal 15 6 2 2 4" xfId="18741"/>
    <cellStyle name="Normal 15 6 2 3" xfId="4821"/>
    <cellStyle name="Normal 15 6 2 3 2" xfId="13523"/>
    <cellStyle name="Normal 15 6 2 3 2 2" xfId="29109"/>
    <cellStyle name="Normal 15 6 2 3 3" xfId="20461"/>
    <cellStyle name="Normal 15 6 2 4" xfId="8320"/>
    <cellStyle name="Normal 15 6 2 4 2" xfId="23950"/>
    <cellStyle name="Normal 15 6 2 5" xfId="10071"/>
    <cellStyle name="Normal 15 6 2 5 2" xfId="25670"/>
    <cellStyle name="Normal 15 6 2 6" xfId="17022"/>
    <cellStyle name="Normal 15 6 3" xfId="2239"/>
    <cellStyle name="Normal 15 6 3 2" xfId="5680"/>
    <cellStyle name="Normal 15 6 3 2 2" xfId="14382"/>
    <cellStyle name="Normal 15 6 3 2 2 2" xfId="29968"/>
    <cellStyle name="Normal 15 6 3 2 3" xfId="21320"/>
    <cellStyle name="Normal 15 6 3 3" xfId="10941"/>
    <cellStyle name="Normal 15 6 3 3 2" xfId="26529"/>
    <cellStyle name="Normal 15 6 3 4" xfId="17881"/>
    <cellStyle name="Normal 15 6 4" xfId="3961"/>
    <cellStyle name="Normal 15 6 4 2" xfId="12663"/>
    <cellStyle name="Normal 15 6 4 2 2" xfId="28249"/>
    <cellStyle name="Normal 15 6 4 3" xfId="19601"/>
    <cellStyle name="Normal 15 6 5" xfId="7460"/>
    <cellStyle name="Normal 15 6 5 2" xfId="23090"/>
    <cellStyle name="Normal 15 6 6" xfId="9207"/>
    <cellStyle name="Normal 15 6 6 2" xfId="24810"/>
    <cellStyle name="Normal 15 6 7" xfId="16162"/>
    <cellStyle name="Normal 15 7" xfId="939"/>
    <cellStyle name="Normal 15 7 2" xfId="2669"/>
    <cellStyle name="Normal 15 7 2 2" xfId="6110"/>
    <cellStyle name="Normal 15 7 2 2 2" xfId="14812"/>
    <cellStyle name="Normal 15 7 2 2 2 2" xfId="30398"/>
    <cellStyle name="Normal 15 7 2 2 3" xfId="21750"/>
    <cellStyle name="Normal 15 7 2 3" xfId="11371"/>
    <cellStyle name="Normal 15 7 2 3 2" xfId="26959"/>
    <cellStyle name="Normal 15 7 2 4" xfId="18311"/>
    <cellStyle name="Normal 15 7 3" xfId="4391"/>
    <cellStyle name="Normal 15 7 3 2" xfId="13093"/>
    <cellStyle name="Normal 15 7 3 2 2" xfId="28679"/>
    <cellStyle name="Normal 15 7 3 3" xfId="20031"/>
    <cellStyle name="Normal 15 7 4" xfId="7890"/>
    <cellStyle name="Normal 15 7 4 2" xfId="23520"/>
    <cellStyle name="Normal 15 7 5" xfId="9641"/>
    <cellStyle name="Normal 15 7 5 2" xfId="25240"/>
    <cellStyle name="Normal 15 7 6" xfId="16592"/>
    <cellStyle name="Normal 15 8" xfId="1808"/>
    <cellStyle name="Normal 15 8 2" xfId="5250"/>
    <cellStyle name="Normal 15 8 2 2" xfId="13952"/>
    <cellStyle name="Normal 15 8 2 2 2" xfId="29538"/>
    <cellStyle name="Normal 15 8 2 3" xfId="20890"/>
    <cellStyle name="Normal 15 8 3" xfId="10510"/>
    <cellStyle name="Normal 15 8 3 2" xfId="26099"/>
    <cellStyle name="Normal 15 8 4" xfId="17451"/>
    <cellStyle name="Normal 15 9" xfId="3531"/>
    <cellStyle name="Normal 15 9 2" xfId="12233"/>
    <cellStyle name="Normal 15 9 2 2" xfId="27819"/>
    <cellStyle name="Normal 15 9 3" xfId="19171"/>
    <cellStyle name="Normal 16" xfId="37"/>
    <cellStyle name="Normal 16 2" xfId="253"/>
    <cellStyle name="Normal 16 2 2" xfId="8966"/>
    <cellStyle name="Normal 16 2 3" xfId="31359"/>
    <cellStyle name="Normal 16 2 3 2" xfId="31442"/>
    <cellStyle name="Normal 16 2 3 3" xfId="31539"/>
    <cellStyle name="Normal 16 2 3 3 2" xfId="31669"/>
    <cellStyle name="Normal 16 2 3 3 3" xfId="32092"/>
    <cellStyle name="Normal 16 2 3 3 3 2" xfId="32346"/>
    <cellStyle name="Normal 16 2 3 4" xfId="31615"/>
    <cellStyle name="Normal 16 2 3 4 2" xfId="32167"/>
    <cellStyle name="Normal 16 2 3 4 2 2" xfId="32239"/>
    <cellStyle name="Normal 16 2 3 4 3" xfId="31867"/>
    <cellStyle name="Normal 16 2 3 4 4" xfId="31786"/>
    <cellStyle name="Normal 16 2 3 5" xfId="32015"/>
    <cellStyle name="Normal 16 2 3 5 2" xfId="32224"/>
    <cellStyle name="Normal 16 2 4" xfId="31943"/>
    <cellStyle name="Normal 16 2 4 2" xfId="32459"/>
    <cellStyle name="Normal 16 3" xfId="254"/>
    <cellStyle name="Normal 16 4" xfId="31337"/>
    <cellStyle name="Normal 16 4 2" xfId="31455"/>
    <cellStyle name="Normal 16 4 3" xfId="31517"/>
    <cellStyle name="Normal 16 4 3 2" xfId="31678"/>
    <cellStyle name="Normal 16 4 3 3" xfId="32070"/>
    <cellStyle name="Normal 16 4 3 3 2" xfId="32375"/>
    <cellStyle name="Normal 16 4 4" xfId="31593"/>
    <cellStyle name="Normal 16 4 4 2" xfId="32145"/>
    <cellStyle name="Normal 16 4 4 2 2" xfId="32343"/>
    <cellStyle name="Normal 16 4 4 3" xfId="31845"/>
    <cellStyle name="Normal 16 4 4 4" xfId="31764"/>
    <cellStyle name="Normal 16 4 5" xfId="31993"/>
    <cellStyle name="Normal 16 4 5 2" xfId="32307"/>
    <cellStyle name="Normal 16 5" xfId="31921"/>
    <cellStyle name="Normal 16 5 2" xfId="32384"/>
    <cellStyle name="Normal 17" xfId="39"/>
    <cellStyle name="Normal 17 2" xfId="247"/>
    <cellStyle name="Normal 17 2 2" xfId="8962"/>
    <cellStyle name="Normal 17 2 3" xfId="31355"/>
    <cellStyle name="Normal 17 2 3 2" xfId="31420"/>
    <cellStyle name="Normal 17 2 3 3" xfId="31535"/>
    <cellStyle name="Normal 17 2 3 3 2" xfId="31730"/>
    <cellStyle name="Normal 17 2 3 3 3" xfId="32088"/>
    <cellStyle name="Normal 17 2 3 3 3 2" xfId="32325"/>
    <cellStyle name="Normal 17 2 3 4" xfId="31611"/>
    <cellStyle name="Normal 17 2 3 4 2" xfId="32163"/>
    <cellStyle name="Normal 17 2 3 4 2 2" xfId="32448"/>
    <cellStyle name="Normal 17 2 3 4 3" xfId="31863"/>
    <cellStyle name="Normal 17 2 3 4 4" xfId="31782"/>
    <cellStyle name="Normal 17 2 3 5" xfId="32011"/>
    <cellStyle name="Normal 17 2 3 5 2" xfId="32230"/>
    <cellStyle name="Normal 17 2 4" xfId="31939"/>
    <cellStyle name="Normal 17 2 4 2" xfId="32286"/>
    <cellStyle name="Normal 17 3" xfId="242"/>
    <cellStyle name="Normal 17 4" xfId="31339"/>
    <cellStyle name="Normal 17 4 2" xfId="31441"/>
    <cellStyle name="Normal 17 4 3" xfId="31519"/>
    <cellStyle name="Normal 17 4 3 2" xfId="31705"/>
    <cellStyle name="Normal 17 4 3 3" xfId="32072"/>
    <cellStyle name="Normal 17 4 3 3 2" xfId="32228"/>
    <cellStyle name="Normal 17 4 4" xfId="31595"/>
    <cellStyle name="Normal 17 4 4 2" xfId="32147"/>
    <cellStyle name="Normal 17 4 4 2 2" xfId="32310"/>
    <cellStyle name="Normal 17 4 4 3" xfId="31847"/>
    <cellStyle name="Normal 17 4 4 4" xfId="31766"/>
    <cellStyle name="Normal 17 4 5" xfId="31995"/>
    <cellStyle name="Normal 17 4 5 2" xfId="32275"/>
    <cellStyle name="Normal 17 5" xfId="31923"/>
    <cellStyle name="Normal 17 5 2" xfId="32340"/>
    <cellStyle name="Normal 18" xfId="40"/>
    <cellStyle name="Normal 18 2" xfId="245"/>
    <cellStyle name="Normal 18 2 2" xfId="8960"/>
    <cellStyle name="Normal 18 2 3" xfId="31353"/>
    <cellStyle name="Normal 18 2 3 2" xfId="31471"/>
    <cellStyle name="Normal 18 2 3 3" xfId="31533"/>
    <cellStyle name="Normal 18 2 3 3 2" xfId="31700"/>
    <cellStyle name="Normal 18 2 3 3 3" xfId="32086"/>
    <cellStyle name="Normal 18 2 3 3 3 2" xfId="32219"/>
    <cellStyle name="Normal 18 2 3 4" xfId="31609"/>
    <cellStyle name="Normal 18 2 3 4 2" xfId="32161"/>
    <cellStyle name="Normal 18 2 3 4 2 2" xfId="32452"/>
    <cellStyle name="Normal 18 2 3 4 3" xfId="31861"/>
    <cellStyle name="Normal 18 2 3 4 4" xfId="31780"/>
    <cellStyle name="Normal 18 2 3 5" xfId="32009"/>
    <cellStyle name="Normal 18 2 3 5 2" xfId="32472"/>
    <cellStyle name="Normal 18 2 4" xfId="31937"/>
    <cellStyle name="Normal 18 2 4 2" xfId="32418"/>
    <cellStyle name="Normal 18 3" xfId="255"/>
    <cellStyle name="Normal 18 4" xfId="31340"/>
    <cellStyle name="Normal 18 4 2" xfId="31422"/>
    <cellStyle name="Normal 18 4 3" xfId="31520"/>
    <cellStyle name="Normal 18 4 3 2" xfId="31685"/>
    <cellStyle name="Normal 18 4 3 3" xfId="32073"/>
    <cellStyle name="Normal 18 4 3 3 2" xfId="32294"/>
    <cellStyle name="Normal 18 4 4" xfId="31596"/>
    <cellStyle name="Normal 18 4 4 2" xfId="32148"/>
    <cellStyle name="Normal 18 4 4 2 2" xfId="32354"/>
    <cellStyle name="Normal 18 4 4 3" xfId="31848"/>
    <cellStyle name="Normal 18 4 4 4" xfId="31767"/>
    <cellStyle name="Normal 18 4 5" xfId="31996"/>
    <cellStyle name="Normal 18 4 5 2" xfId="32342"/>
    <cellStyle name="Normal 18 5" xfId="31924"/>
    <cellStyle name="Normal 18 5 2" xfId="32431"/>
    <cellStyle name="Normal 19" xfId="38"/>
    <cellStyle name="Normal 19 2" xfId="250"/>
    <cellStyle name="Normal 19 2 2" xfId="8964"/>
    <cellStyle name="Normal 19 2 3" xfId="31357"/>
    <cellStyle name="Normal 19 2 3 2" xfId="31435"/>
    <cellStyle name="Normal 19 2 3 3" xfId="31537"/>
    <cellStyle name="Normal 19 2 3 3 2" xfId="31718"/>
    <cellStyle name="Normal 19 2 3 3 3" xfId="32090"/>
    <cellStyle name="Normal 19 2 3 3 3 2" xfId="32383"/>
    <cellStyle name="Normal 19 2 3 4" xfId="31613"/>
    <cellStyle name="Normal 19 2 3 4 2" xfId="32165"/>
    <cellStyle name="Normal 19 2 3 4 2 2" xfId="32326"/>
    <cellStyle name="Normal 19 2 3 4 3" xfId="31865"/>
    <cellStyle name="Normal 19 2 3 4 4" xfId="31784"/>
    <cellStyle name="Normal 19 2 3 5" xfId="32013"/>
    <cellStyle name="Normal 19 2 3 5 2" xfId="32335"/>
    <cellStyle name="Normal 19 2 4" xfId="31941"/>
    <cellStyle name="Normal 19 2 4 2" xfId="32433"/>
    <cellStyle name="Normal 19 3" xfId="266"/>
    <cellStyle name="Normal 19 4" xfId="31338"/>
    <cellStyle name="Normal 19 4 2" xfId="31478"/>
    <cellStyle name="Normal 19 4 3" xfId="31518"/>
    <cellStyle name="Normal 19 4 3 2" xfId="31668"/>
    <cellStyle name="Normal 19 4 3 3" xfId="32071"/>
    <cellStyle name="Normal 19 4 3 3 2" xfId="32465"/>
    <cellStyle name="Normal 19 4 4" xfId="31594"/>
    <cellStyle name="Normal 19 4 4 2" xfId="32146"/>
    <cellStyle name="Normal 19 4 4 2 2" xfId="32397"/>
    <cellStyle name="Normal 19 4 4 3" xfId="31846"/>
    <cellStyle name="Normal 19 4 4 4" xfId="31765"/>
    <cellStyle name="Normal 19 4 5" xfId="31994"/>
    <cellStyle name="Normal 19 4 5 2" xfId="32413"/>
    <cellStyle name="Normal 19 5" xfId="31922"/>
    <cellStyle name="Normal 19 5 2" xfId="32243"/>
    <cellStyle name="Normal 2" xfId="10"/>
    <cellStyle name="Normal 2 10" xfId="927"/>
    <cellStyle name="Normal 2 10 2" xfId="2657"/>
    <cellStyle name="Normal 2 10 2 2" xfId="6098"/>
    <cellStyle name="Normal 2 10 2 2 2" xfId="14800"/>
    <cellStyle name="Normal 2 10 2 2 2 2" xfId="30386"/>
    <cellStyle name="Normal 2 10 2 2 3" xfId="21738"/>
    <cellStyle name="Normal 2 10 2 3" xfId="11359"/>
    <cellStyle name="Normal 2 10 2 3 2" xfId="26947"/>
    <cellStyle name="Normal 2 10 2 4" xfId="18299"/>
    <cellStyle name="Normal 2 10 3" xfId="4379"/>
    <cellStyle name="Normal 2 10 3 2" xfId="13081"/>
    <cellStyle name="Normal 2 10 3 2 2" xfId="28667"/>
    <cellStyle name="Normal 2 10 3 3" xfId="20019"/>
    <cellStyle name="Normal 2 10 4" xfId="7878"/>
    <cellStyle name="Normal 2 10 4 2" xfId="23508"/>
    <cellStyle name="Normal 2 10 5" xfId="9629"/>
    <cellStyle name="Normal 2 10 5 2" xfId="25228"/>
    <cellStyle name="Normal 2 10 6" xfId="16580"/>
    <cellStyle name="Normal 2 11" xfId="1795"/>
    <cellStyle name="Normal 2 11 2" xfId="5238"/>
    <cellStyle name="Normal 2 11 2 2" xfId="13940"/>
    <cellStyle name="Normal 2 11 2 2 2" xfId="29526"/>
    <cellStyle name="Normal 2 11 2 3" xfId="20878"/>
    <cellStyle name="Normal 2 11 3" xfId="10497"/>
    <cellStyle name="Normal 2 11 3 2" xfId="26087"/>
    <cellStyle name="Normal 2 11 4" xfId="17439"/>
    <cellStyle name="Normal 2 12" xfId="3519"/>
    <cellStyle name="Normal 2 12 2" xfId="12221"/>
    <cellStyle name="Normal 2 12 2 2" xfId="27807"/>
    <cellStyle name="Normal 2 12 3" xfId="19159"/>
    <cellStyle name="Normal 2 13" xfId="6964"/>
    <cellStyle name="Normal 2 13 2" xfId="15665"/>
    <cellStyle name="Normal 2 13 2 2" xfId="31246"/>
    <cellStyle name="Normal 2 13 3" xfId="22598"/>
    <cellStyle name="Normal 2 14" xfId="8739"/>
    <cellStyle name="Normal 2 14 2" xfId="24368"/>
    <cellStyle name="Normal 2 15" xfId="15720"/>
    <cellStyle name="Normal 2 16" xfId="31307"/>
    <cellStyle name="Normal 2 17" xfId="31306"/>
    <cellStyle name="Normal 2 17 2" xfId="31406"/>
    <cellStyle name="Normal 2 17 2 2" xfId="31414"/>
    <cellStyle name="Normal 2 17 2 3" xfId="31580"/>
    <cellStyle name="Normal 2 17 2 3 2" xfId="31690"/>
    <cellStyle name="Normal 2 17 2 3 3" xfId="32133"/>
    <cellStyle name="Normal 2 17 2 3 3 2" xfId="32487"/>
    <cellStyle name="Normal 2 17 2 4" xfId="31655"/>
    <cellStyle name="Normal 2 17 2 4 2" xfId="32207"/>
    <cellStyle name="Normal 2 17 2 4 2 2" xfId="32511"/>
    <cellStyle name="Normal 2 17 2 4 3" xfId="31907"/>
    <cellStyle name="Normal 2 17 2 4 4" xfId="31826"/>
    <cellStyle name="Normal 2 17 2 5" xfId="32056"/>
    <cellStyle name="Normal 2 17 2 5 2" xfId="32344"/>
    <cellStyle name="Normal 2 17 3" xfId="31325"/>
    <cellStyle name="Normal 2 17 4" xfId="31751"/>
    <cellStyle name="Normal 2 17 5" xfId="31981"/>
    <cellStyle name="Normal 2 17 5 2" xfId="32372"/>
    <cellStyle name="Normal 2 18" xfId="31310"/>
    <cellStyle name="Normal 2 19" xfId="31311"/>
    <cellStyle name="Normal 2 2" xfId="12"/>
    <cellStyle name="Normal 2 2 10" xfId="1799"/>
    <cellStyle name="Normal 2 2 10 2" xfId="5241"/>
    <cellStyle name="Normal 2 2 10 2 2" xfId="13943"/>
    <cellStyle name="Normal 2 2 10 2 2 2" xfId="29529"/>
    <cellStyle name="Normal 2 2 10 2 3" xfId="20881"/>
    <cellStyle name="Normal 2 2 10 3" xfId="10501"/>
    <cellStyle name="Normal 2 2 10 3 2" xfId="26090"/>
    <cellStyle name="Normal 2 2 10 4" xfId="17442"/>
    <cellStyle name="Normal 2 2 11" xfId="3522"/>
    <cellStyle name="Normal 2 2 11 2" xfId="12224"/>
    <cellStyle name="Normal 2 2 11 2 2" xfId="27810"/>
    <cellStyle name="Normal 2 2 11 3" xfId="19162"/>
    <cellStyle name="Normal 2 2 12" xfId="6967"/>
    <cellStyle name="Normal 2 2 12 2" xfId="15668"/>
    <cellStyle name="Normal 2 2 12 2 2" xfId="31249"/>
    <cellStyle name="Normal 2 2 12 3" xfId="22601"/>
    <cellStyle name="Normal 2 2 13" xfId="8742"/>
    <cellStyle name="Normal 2 2 13 2" xfId="24371"/>
    <cellStyle name="Normal 2 2 14" xfId="15723"/>
    <cellStyle name="Normal 2 2 15" xfId="31314"/>
    <cellStyle name="Normal 2 2 16" xfId="31312"/>
    <cellStyle name="Normal 2 2 16 2" xfId="31410"/>
    <cellStyle name="Normal 2 2 16 2 2" xfId="31479"/>
    <cellStyle name="Normal 2 2 16 2 3" xfId="31584"/>
    <cellStyle name="Normal 2 2 16 2 3 2" xfId="31714"/>
    <cellStyle name="Normal 2 2 16 2 3 3" xfId="32137"/>
    <cellStyle name="Normal 2 2 16 2 3 3 2" xfId="32399"/>
    <cellStyle name="Normal 2 2 16 2 4" xfId="31659"/>
    <cellStyle name="Normal 2 2 16 2 4 2" xfId="32211"/>
    <cellStyle name="Normal 2 2 16 2 4 2 2" xfId="32515"/>
    <cellStyle name="Normal 2 2 16 2 4 3" xfId="31911"/>
    <cellStyle name="Normal 2 2 16 2 4 4" xfId="31830"/>
    <cellStyle name="Normal 2 2 16 2 5" xfId="32060"/>
    <cellStyle name="Normal 2 2 16 2 5 2" xfId="32305"/>
    <cellStyle name="Normal 2 2 16 3" xfId="31327"/>
    <cellStyle name="Normal 2 2 16 4" xfId="31753"/>
    <cellStyle name="Normal 2 2 16 5" xfId="31983"/>
    <cellStyle name="Normal 2 2 16 5 2" xfId="32451"/>
    <cellStyle name="Normal 2 2 17" xfId="31319"/>
    <cellStyle name="Normal 2 2 18" xfId="31318"/>
    <cellStyle name="Normal 2 2 18 2" xfId="31329"/>
    <cellStyle name="Normal 2 2 18 3" xfId="31689"/>
    <cellStyle name="Normal 2 2 18 3 2" xfId="31736"/>
    <cellStyle name="Normal 2 2 18 3 3" xfId="32214"/>
    <cellStyle name="Normal 2 2 18 3 3 2" xfId="32518"/>
    <cellStyle name="Normal 2 2 18 4" xfId="31985"/>
    <cellStyle name="Normal 2 2 18 4 2" xfId="32261"/>
    <cellStyle name="Normal 2 2 19" xfId="31404"/>
    <cellStyle name="Normal 2 2 19 2" xfId="31484"/>
    <cellStyle name="Normal 2 2 19 2 2" xfId="31509"/>
    <cellStyle name="Normal 2 2 19 2 3" xfId="31754"/>
    <cellStyle name="Normal 2 2 19 3" xfId="31508"/>
    <cellStyle name="Normal 2 2 2" xfId="6"/>
    <cellStyle name="Normal 2 2 2 10" xfId="3528"/>
    <cellStyle name="Normal 2 2 2 10 2" xfId="12230"/>
    <cellStyle name="Normal 2 2 2 10 2 2" xfId="27816"/>
    <cellStyle name="Normal 2 2 2 10 3" xfId="19168"/>
    <cellStyle name="Normal 2 2 2 11" xfId="6973"/>
    <cellStyle name="Normal 2 2 2 11 2" xfId="15674"/>
    <cellStyle name="Normal 2 2 2 11 2 2" xfId="31255"/>
    <cellStyle name="Normal 2 2 2 11 3" xfId="22607"/>
    <cellStyle name="Normal 2 2 2 12" xfId="7018"/>
    <cellStyle name="Normal 2 2 2 12 2" xfId="22652"/>
    <cellStyle name="Normal 2 2 2 13" xfId="8748"/>
    <cellStyle name="Normal 2 2 2 13 2" xfId="24377"/>
    <cellStyle name="Normal 2 2 2 14" xfId="15729"/>
    <cellStyle name="Normal 2 2 2 15" xfId="31303"/>
    <cellStyle name="Normal 2 2 2 2" xfId="35"/>
    <cellStyle name="Normal 2 2 2 2 10" xfId="6986"/>
    <cellStyle name="Normal 2 2 2 2 10 2" xfId="15687"/>
    <cellStyle name="Normal 2 2 2 2 10 2 2" xfId="31268"/>
    <cellStyle name="Normal 2 2 2 2 10 3" xfId="22620"/>
    <cellStyle name="Normal 2 2 2 2 11" xfId="7041"/>
    <cellStyle name="Normal 2 2 2 2 11 2" xfId="22671"/>
    <cellStyle name="Normal 2 2 2 2 12" xfId="8761"/>
    <cellStyle name="Normal 2 2 2 2 12 2" xfId="24390"/>
    <cellStyle name="Normal 2 2 2 2 13" xfId="15742"/>
    <cellStyle name="Normal 2 2 2 2 2" xfId="67"/>
    <cellStyle name="Normal 2 2 2 2 2 10" xfId="7066"/>
    <cellStyle name="Normal 2 2 2 2 2 10 2" xfId="22696"/>
    <cellStyle name="Normal 2 2 2 2 2 11" xfId="8787"/>
    <cellStyle name="Normal 2 2 2 2 2 11 2" xfId="24416"/>
    <cellStyle name="Normal 2 2 2 2 2 12" xfId="15768"/>
    <cellStyle name="Normal 2 2 2 2 2 2" xfId="121"/>
    <cellStyle name="Normal 2 2 2 2 2 2 10" xfId="15821"/>
    <cellStyle name="Normal 2 2 2 2 2 2 2" xfId="235"/>
    <cellStyle name="Normal 2 2 2 2 2 2 2 2" xfId="484"/>
    <cellStyle name="Normal 2 2 2 2 2 2 2 2 2" xfId="916"/>
    <cellStyle name="Normal 2 2 2 2 2 2 2 2 2 2" xfId="1779"/>
    <cellStyle name="Normal 2 2 2 2 2 2 2 2 2 2 2" xfId="3509"/>
    <cellStyle name="Normal 2 2 2 2 2 2 2 2 2 2 2 2" xfId="6950"/>
    <cellStyle name="Normal 2 2 2 2 2 2 2 2 2 2 2 2 2" xfId="15652"/>
    <cellStyle name="Normal 2 2 2 2 2 2 2 2 2 2 2 2 2 2" xfId="31238"/>
    <cellStyle name="Normal 2 2 2 2 2 2 2 2 2 2 2 2 3" xfId="22590"/>
    <cellStyle name="Normal 2 2 2 2 2 2 2 2 2 2 2 3" xfId="12211"/>
    <cellStyle name="Normal 2 2 2 2 2 2 2 2 2 2 2 3 2" xfId="27799"/>
    <cellStyle name="Normal 2 2 2 2 2 2 2 2 2 2 2 4" xfId="19151"/>
    <cellStyle name="Normal 2 2 2 2 2 2 2 2 2 2 3" xfId="5231"/>
    <cellStyle name="Normal 2 2 2 2 2 2 2 2 2 2 3 2" xfId="13933"/>
    <cellStyle name="Normal 2 2 2 2 2 2 2 2 2 2 3 2 2" xfId="29519"/>
    <cellStyle name="Normal 2 2 2 2 2 2 2 2 2 2 3 3" xfId="20871"/>
    <cellStyle name="Normal 2 2 2 2 2 2 2 2 2 2 4" xfId="8730"/>
    <cellStyle name="Normal 2 2 2 2 2 2 2 2 2 2 4 2" xfId="24360"/>
    <cellStyle name="Normal 2 2 2 2 2 2 2 2 2 2 5" xfId="10481"/>
    <cellStyle name="Normal 2 2 2 2 2 2 2 2 2 2 5 2" xfId="26080"/>
    <cellStyle name="Normal 2 2 2 2 2 2 2 2 2 2 6" xfId="17432"/>
    <cellStyle name="Normal 2 2 2 2 2 2 2 2 2 3" xfId="2649"/>
    <cellStyle name="Normal 2 2 2 2 2 2 2 2 2 3 2" xfId="6090"/>
    <cellStyle name="Normal 2 2 2 2 2 2 2 2 2 3 2 2" xfId="14792"/>
    <cellStyle name="Normal 2 2 2 2 2 2 2 2 2 3 2 2 2" xfId="30378"/>
    <cellStyle name="Normal 2 2 2 2 2 2 2 2 2 3 2 3" xfId="21730"/>
    <cellStyle name="Normal 2 2 2 2 2 2 2 2 2 3 3" xfId="11351"/>
    <cellStyle name="Normal 2 2 2 2 2 2 2 2 2 3 3 2" xfId="26939"/>
    <cellStyle name="Normal 2 2 2 2 2 2 2 2 2 3 4" xfId="18291"/>
    <cellStyle name="Normal 2 2 2 2 2 2 2 2 2 4" xfId="4371"/>
    <cellStyle name="Normal 2 2 2 2 2 2 2 2 2 4 2" xfId="13073"/>
    <cellStyle name="Normal 2 2 2 2 2 2 2 2 2 4 2 2" xfId="28659"/>
    <cellStyle name="Normal 2 2 2 2 2 2 2 2 2 4 3" xfId="20011"/>
    <cellStyle name="Normal 2 2 2 2 2 2 2 2 2 5" xfId="7870"/>
    <cellStyle name="Normal 2 2 2 2 2 2 2 2 2 5 2" xfId="23500"/>
    <cellStyle name="Normal 2 2 2 2 2 2 2 2 2 6" xfId="9618"/>
    <cellStyle name="Normal 2 2 2 2 2 2 2 2 2 6 2" xfId="25220"/>
    <cellStyle name="Normal 2 2 2 2 2 2 2 2 2 7" xfId="16572"/>
    <cellStyle name="Normal 2 2 2 2 2 2 2 2 3" xfId="1349"/>
    <cellStyle name="Normal 2 2 2 2 2 2 2 2 3 2" xfId="3079"/>
    <cellStyle name="Normal 2 2 2 2 2 2 2 2 3 2 2" xfId="6520"/>
    <cellStyle name="Normal 2 2 2 2 2 2 2 2 3 2 2 2" xfId="15222"/>
    <cellStyle name="Normal 2 2 2 2 2 2 2 2 3 2 2 2 2" xfId="30808"/>
    <cellStyle name="Normal 2 2 2 2 2 2 2 2 3 2 2 3" xfId="22160"/>
    <cellStyle name="Normal 2 2 2 2 2 2 2 2 3 2 3" xfId="11781"/>
    <cellStyle name="Normal 2 2 2 2 2 2 2 2 3 2 3 2" xfId="27369"/>
    <cellStyle name="Normal 2 2 2 2 2 2 2 2 3 2 4" xfId="18721"/>
    <cellStyle name="Normal 2 2 2 2 2 2 2 2 3 3" xfId="4801"/>
    <cellStyle name="Normal 2 2 2 2 2 2 2 2 3 3 2" xfId="13503"/>
    <cellStyle name="Normal 2 2 2 2 2 2 2 2 3 3 2 2" xfId="29089"/>
    <cellStyle name="Normal 2 2 2 2 2 2 2 2 3 3 3" xfId="20441"/>
    <cellStyle name="Normal 2 2 2 2 2 2 2 2 3 4" xfId="8300"/>
    <cellStyle name="Normal 2 2 2 2 2 2 2 2 3 4 2" xfId="23930"/>
    <cellStyle name="Normal 2 2 2 2 2 2 2 2 3 5" xfId="10051"/>
    <cellStyle name="Normal 2 2 2 2 2 2 2 2 3 5 2" xfId="25650"/>
    <cellStyle name="Normal 2 2 2 2 2 2 2 2 3 6" xfId="17002"/>
    <cellStyle name="Normal 2 2 2 2 2 2 2 2 4" xfId="2219"/>
    <cellStyle name="Normal 2 2 2 2 2 2 2 2 4 2" xfId="5660"/>
    <cellStyle name="Normal 2 2 2 2 2 2 2 2 4 2 2" xfId="14362"/>
    <cellStyle name="Normal 2 2 2 2 2 2 2 2 4 2 2 2" xfId="29948"/>
    <cellStyle name="Normal 2 2 2 2 2 2 2 2 4 2 3" xfId="21300"/>
    <cellStyle name="Normal 2 2 2 2 2 2 2 2 4 3" xfId="10921"/>
    <cellStyle name="Normal 2 2 2 2 2 2 2 2 4 3 2" xfId="26509"/>
    <cellStyle name="Normal 2 2 2 2 2 2 2 2 4 4" xfId="17861"/>
    <cellStyle name="Normal 2 2 2 2 2 2 2 2 5" xfId="3941"/>
    <cellStyle name="Normal 2 2 2 2 2 2 2 2 5 2" xfId="12643"/>
    <cellStyle name="Normal 2 2 2 2 2 2 2 2 5 2 2" xfId="28229"/>
    <cellStyle name="Normal 2 2 2 2 2 2 2 2 5 3" xfId="19581"/>
    <cellStyle name="Normal 2 2 2 2 2 2 2 2 6" xfId="7440"/>
    <cellStyle name="Normal 2 2 2 2 2 2 2 2 6 2" xfId="23070"/>
    <cellStyle name="Normal 2 2 2 2 2 2 2 2 7" xfId="9186"/>
    <cellStyle name="Normal 2 2 2 2 2 2 2 2 7 2" xfId="24790"/>
    <cellStyle name="Normal 2 2 2 2 2 2 2 2 8" xfId="16142"/>
    <cellStyle name="Normal 2 2 2 2 2 2 2 3" xfId="700"/>
    <cellStyle name="Normal 2 2 2 2 2 2 2 3 2" xfId="1564"/>
    <cellStyle name="Normal 2 2 2 2 2 2 2 3 2 2" xfId="3294"/>
    <cellStyle name="Normal 2 2 2 2 2 2 2 3 2 2 2" xfId="6735"/>
    <cellStyle name="Normal 2 2 2 2 2 2 2 3 2 2 2 2" xfId="15437"/>
    <cellStyle name="Normal 2 2 2 2 2 2 2 3 2 2 2 2 2" xfId="31023"/>
    <cellStyle name="Normal 2 2 2 2 2 2 2 3 2 2 2 3" xfId="22375"/>
    <cellStyle name="Normal 2 2 2 2 2 2 2 3 2 2 3" xfId="11996"/>
    <cellStyle name="Normal 2 2 2 2 2 2 2 3 2 2 3 2" xfId="27584"/>
    <cellStyle name="Normal 2 2 2 2 2 2 2 3 2 2 4" xfId="18936"/>
    <cellStyle name="Normal 2 2 2 2 2 2 2 3 2 3" xfId="5016"/>
    <cellStyle name="Normal 2 2 2 2 2 2 2 3 2 3 2" xfId="13718"/>
    <cellStyle name="Normal 2 2 2 2 2 2 2 3 2 3 2 2" xfId="29304"/>
    <cellStyle name="Normal 2 2 2 2 2 2 2 3 2 3 3" xfId="20656"/>
    <cellStyle name="Normal 2 2 2 2 2 2 2 3 2 4" xfId="8515"/>
    <cellStyle name="Normal 2 2 2 2 2 2 2 3 2 4 2" xfId="24145"/>
    <cellStyle name="Normal 2 2 2 2 2 2 2 3 2 5" xfId="10266"/>
    <cellStyle name="Normal 2 2 2 2 2 2 2 3 2 5 2" xfId="25865"/>
    <cellStyle name="Normal 2 2 2 2 2 2 2 3 2 6" xfId="17217"/>
    <cellStyle name="Normal 2 2 2 2 2 2 2 3 3" xfId="2434"/>
    <cellStyle name="Normal 2 2 2 2 2 2 2 3 3 2" xfId="5875"/>
    <cellStyle name="Normal 2 2 2 2 2 2 2 3 3 2 2" xfId="14577"/>
    <cellStyle name="Normal 2 2 2 2 2 2 2 3 3 2 2 2" xfId="30163"/>
    <cellStyle name="Normal 2 2 2 2 2 2 2 3 3 2 3" xfId="21515"/>
    <cellStyle name="Normal 2 2 2 2 2 2 2 3 3 3" xfId="11136"/>
    <cellStyle name="Normal 2 2 2 2 2 2 2 3 3 3 2" xfId="26724"/>
    <cellStyle name="Normal 2 2 2 2 2 2 2 3 3 4" xfId="18076"/>
    <cellStyle name="Normal 2 2 2 2 2 2 2 3 4" xfId="4156"/>
    <cellStyle name="Normal 2 2 2 2 2 2 2 3 4 2" xfId="12858"/>
    <cellStyle name="Normal 2 2 2 2 2 2 2 3 4 2 2" xfId="28444"/>
    <cellStyle name="Normal 2 2 2 2 2 2 2 3 4 3" xfId="19796"/>
    <cellStyle name="Normal 2 2 2 2 2 2 2 3 5" xfId="7655"/>
    <cellStyle name="Normal 2 2 2 2 2 2 2 3 5 2" xfId="23285"/>
    <cellStyle name="Normal 2 2 2 2 2 2 2 3 6" xfId="9402"/>
    <cellStyle name="Normal 2 2 2 2 2 2 2 3 6 2" xfId="25005"/>
    <cellStyle name="Normal 2 2 2 2 2 2 2 3 7" xfId="16357"/>
    <cellStyle name="Normal 2 2 2 2 2 2 2 4" xfId="1134"/>
    <cellStyle name="Normal 2 2 2 2 2 2 2 4 2" xfId="2864"/>
    <cellStyle name="Normal 2 2 2 2 2 2 2 4 2 2" xfId="6305"/>
    <cellStyle name="Normal 2 2 2 2 2 2 2 4 2 2 2" xfId="15007"/>
    <cellStyle name="Normal 2 2 2 2 2 2 2 4 2 2 2 2" xfId="30593"/>
    <cellStyle name="Normal 2 2 2 2 2 2 2 4 2 2 3" xfId="21945"/>
    <cellStyle name="Normal 2 2 2 2 2 2 2 4 2 3" xfId="11566"/>
    <cellStyle name="Normal 2 2 2 2 2 2 2 4 2 3 2" xfId="27154"/>
    <cellStyle name="Normal 2 2 2 2 2 2 2 4 2 4" xfId="18506"/>
    <cellStyle name="Normal 2 2 2 2 2 2 2 4 3" xfId="4586"/>
    <cellStyle name="Normal 2 2 2 2 2 2 2 4 3 2" xfId="13288"/>
    <cellStyle name="Normal 2 2 2 2 2 2 2 4 3 2 2" xfId="28874"/>
    <cellStyle name="Normal 2 2 2 2 2 2 2 4 3 3" xfId="20226"/>
    <cellStyle name="Normal 2 2 2 2 2 2 2 4 4" xfId="8085"/>
    <cellStyle name="Normal 2 2 2 2 2 2 2 4 4 2" xfId="23715"/>
    <cellStyle name="Normal 2 2 2 2 2 2 2 4 5" xfId="9836"/>
    <cellStyle name="Normal 2 2 2 2 2 2 2 4 5 2" xfId="25435"/>
    <cellStyle name="Normal 2 2 2 2 2 2 2 4 6" xfId="16787"/>
    <cellStyle name="Normal 2 2 2 2 2 2 2 5" xfId="2003"/>
    <cellStyle name="Normal 2 2 2 2 2 2 2 5 2" xfId="5445"/>
    <cellStyle name="Normal 2 2 2 2 2 2 2 5 2 2" xfId="14147"/>
    <cellStyle name="Normal 2 2 2 2 2 2 2 5 2 2 2" xfId="29733"/>
    <cellStyle name="Normal 2 2 2 2 2 2 2 5 2 3" xfId="21085"/>
    <cellStyle name="Normal 2 2 2 2 2 2 2 5 3" xfId="10705"/>
    <cellStyle name="Normal 2 2 2 2 2 2 2 5 3 2" xfId="26294"/>
    <cellStyle name="Normal 2 2 2 2 2 2 2 5 4" xfId="17646"/>
    <cellStyle name="Normal 2 2 2 2 2 2 2 6" xfId="3726"/>
    <cellStyle name="Normal 2 2 2 2 2 2 2 6 2" xfId="12428"/>
    <cellStyle name="Normal 2 2 2 2 2 2 2 6 2 2" xfId="28014"/>
    <cellStyle name="Normal 2 2 2 2 2 2 2 6 3" xfId="19366"/>
    <cellStyle name="Normal 2 2 2 2 2 2 2 7" xfId="7225"/>
    <cellStyle name="Normal 2 2 2 2 2 2 2 7 2" xfId="22855"/>
    <cellStyle name="Normal 2 2 2 2 2 2 2 8" xfId="8952"/>
    <cellStyle name="Normal 2 2 2 2 2 2 2 8 2" xfId="24575"/>
    <cellStyle name="Normal 2 2 2 2 2 2 2 9" xfId="15927"/>
    <cellStyle name="Normal 2 2 2 2 2 2 3" xfId="378"/>
    <cellStyle name="Normal 2 2 2 2 2 2 3 2" xfId="810"/>
    <cellStyle name="Normal 2 2 2 2 2 2 3 2 2" xfId="1673"/>
    <cellStyle name="Normal 2 2 2 2 2 2 3 2 2 2" xfId="3403"/>
    <cellStyle name="Normal 2 2 2 2 2 2 3 2 2 2 2" xfId="6844"/>
    <cellStyle name="Normal 2 2 2 2 2 2 3 2 2 2 2 2" xfId="15546"/>
    <cellStyle name="Normal 2 2 2 2 2 2 3 2 2 2 2 2 2" xfId="31132"/>
    <cellStyle name="Normal 2 2 2 2 2 2 3 2 2 2 2 3" xfId="22484"/>
    <cellStyle name="Normal 2 2 2 2 2 2 3 2 2 2 3" xfId="12105"/>
    <cellStyle name="Normal 2 2 2 2 2 2 3 2 2 2 3 2" xfId="27693"/>
    <cellStyle name="Normal 2 2 2 2 2 2 3 2 2 2 4" xfId="19045"/>
    <cellStyle name="Normal 2 2 2 2 2 2 3 2 2 3" xfId="5125"/>
    <cellStyle name="Normal 2 2 2 2 2 2 3 2 2 3 2" xfId="13827"/>
    <cellStyle name="Normal 2 2 2 2 2 2 3 2 2 3 2 2" xfId="29413"/>
    <cellStyle name="Normal 2 2 2 2 2 2 3 2 2 3 3" xfId="20765"/>
    <cellStyle name="Normal 2 2 2 2 2 2 3 2 2 4" xfId="8624"/>
    <cellStyle name="Normal 2 2 2 2 2 2 3 2 2 4 2" xfId="24254"/>
    <cellStyle name="Normal 2 2 2 2 2 2 3 2 2 5" xfId="10375"/>
    <cellStyle name="Normal 2 2 2 2 2 2 3 2 2 5 2" xfId="25974"/>
    <cellStyle name="Normal 2 2 2 2 2 2 3 2 2 6" xfId="17326"/>
    <cellStyle name="Normal 2 2 2 2 2 2 3 2 3" xfId="2543"/>
    <cellStyle name="Normal 2 2 2 2 2 2 3 2 3 2" xfId="5984"/>
    <cellStyle name="Normal 2 2 2 2 2 2 3 2 3 2 2" xfId="14686"/>
    <cellStyle name="Normal 2 2 2 2 2 2 3 2 3 2 2 2" xfId="30272"/>
    <cellStyle name="Normal 2 2 2 2 2 2 3 2 3 2 3" xfId="21624"/>
    <cellStyle name="Normal 2 2 2 2 2 2 3 2 3 3" xfId="11245"/>
    <cellStyle name="Normal 2 2 2 2 2 2 3 2 3 3 2" xfId="26833"/>
    <cellStyle name="Normal 2 2 2 2 2 2 3 2 3 4" xfId="18185"/>
    <cellStyle name="Normal 2 2 2 2 2 2 3 2 4" xfId="4265"/>
    <cellStyle name="Normal 2 2 2 2 2 2 3 2 4 2" xfId="12967"/>
    <cellStyle name="Normal 2 2 2 2 2 2 3 2 4 2 2" xfId="28553"/>
    <cellStyle name="Normal 2 2 2 2 2 2 3 2 4 3" xfId="19905"/>
    <cellStyle name="Normal 2 2 2 2 2 2 3 2 5" xfId="7764"/>
    <cellStyle name="Normal 2 2 2 2 2 2 3 2 5 2" xfId="23394"/>
    <cellStyle name="Normal 2 2 2 2 2 2 3 2 6" xfId="9512"/>
    <cellStyle name="Normal 2 2 2 2 2 2 3 2 6 2" xfId="25114"/>
    <cellStyle name="Normal 2 2 2 2 2 2 3 2 7" xfId="16466"/>
    <cellStyle name="Normal 2 2 2 2 2 2 3 3" xfId="1243"/>
    <cellStyle name="Normal 2 2 2 2 2 2 3 3 2" xfId="2973"/>
    <cellStyle name="Normal 2 2 2 2 2 2 3 3 2 2" xfId="6414"/>
    <cellStyle name="Normal 2 2 2 2 2 2 3 3 2 2 2" xfId="15116"/>
    <cellStyle name="Normal 2 2 2 2 2 2 3 3 2 2 2 2" xfId="30702"/>
    <cellStyle name="Normal 2 2 2 2 2 2 3 3 2 2 3" xfId="22054"/>
    <cellStyle name="Normal 2 2 2 2 2 2 3 3 2 3" xfId="11675"/>
    <cellStyle name="Normal 2 2 2 2 2 2 3 3 2 3 2" xfId="27263"/>
    <cellStyle name="Normal 2 2 2 2 2 2 3 3 2 4" xfId="18615"/>
    <cellStyle name="Normal 2 2 2 2 2 2 3 3 3" xfId="4695"/>
    <cellStyle name="Normal 2 2 2 2 2 2 3 3 3 2" xfId="13397"/>
    <cellStyle name="Normal 2 2 2 2 2 2 3 3 3 2 2" xfId="28983"/>
    <cellStyle name="Normal 2 2 2 2 2 2 3 3 3 3" xfId="20335"/>
    <cellStyle name="Normal 2 2 2 2 2 2 3 3 4" xfId="8194"/>
    <cellStyle name="Normal 2 2 2 2 2 2 3 3 4 2" xfId="23824"/>
    <cellStyle name="Normal 2 2 2 2 2 2 3 3 5" xfId="9945"/>
    <cellStyle name="Normal 2 2 2 2 2 2 3 3 5 2" xfId="25544"/>
    <cellStyle name="Normal 2 2 2 2 2 2 3 3 6" xfId="16896"/>
    <cellStyle name="Normal 2 2 2 2 2 2 3 4" xfId="2113"/>
    <cellStyle name="Normal 2 2 2 2 2 2 3 4 2" xfId="5554"/>
    <cellStyle name="Normal 2 2 2 2 2 2 3 4 2 2" xfId="14256"/>
    <cellStyle name="Normal 2 2 2 2 2 2 3 4 2 2 2" xfId="29842"/>
    <cellStyle name="Normal 2 2 2 2 2 2 3 4 2 3" xfId="21194"/>
    <cellStyle name="Normal 2 2 2 2 2 2 3 4 3" xfId="10815"/>
    <cellStyle name="Normal 2 2 2 2 2 2 3 4 3 2" xfId="26403"/>
    <cellStyle name="Normal 2 2 2 2 2 2 3 4 4" xfId="17755"/>
    <cellStyle name="Normal 2 2 2 2 2 2 3 5" xfId="3835"/>
    <cellStyle name="Normal 2 2 2 2 2 2 3 5 2" xfId="12537"/>
    <cellStyle name="Normal 2 2 2 2 2 2 3 5 2 2" xfId="28123"/>
    <cellStyle name="Normal 2 2 2 2 2 2 3 5 3" xfId="19475"/>
    <cellStyle name="Normal 2 2 2 2 2 2 3 6" xfId="7334"/>
    <cellStyle name="Normal 2 2 2 2 2 2 3 6 2" xfId="22964"/>
    <cellStyle name="Normal 2 2 2 2 2 2 3 7" xfId="9080"/>
    <cellStyle name="Normal 2 2 2 2 2 2 3 7 2" xfId="24684"/>
    <cellStyle name="Normal 2 2 2 2 2 2 3 8" xfId="16036"/>
    <cellStyle name="Normal 2 2 2 2 2 2 4" xfId="594"/>
    <cellStyle name="Normal 2 2 2 2 2 2 4 2" xfId="1458"/>
    <cellStyle name="Normal 2 2 2 2 2 2 4 2 2" xfId="3188"/>
    <cellStyle name="Normal 2 2 2 2 2 2 4 2 2 2" xfId="6629"/>
    <cellStyle name="Normal 2 2 2 2 2 2 4 2 2 2 2" xfId="15331"/>
    <cellStyle name="Normal 2 2 2 2 2 2 4 2 2 2 2 2" xfId="30917"/>
    <cellStyle name="Normal 2 2 2 2 2 2 4 2 2 2 3" xfId="22269"/>
    <cellStyle name="Normal 2 2 2 2 2 2 4 2 2 3" xfId="11890"/>
    <cellStyle name="Normal 2 2 2 2 2 2 4 2 2 3 2" xfId="27478"/>
    <cellStyle name="Normal 2 2 2 2 2 2 4 2 2 4" xfId="18830"/>
    <cellStyle name="Normal 2 2 2 2 2 2 4 2 3" xfId="4910"/>
    <cellStyle name="Normal 2 2 2 2 2 2 4 2 3 2" xfId="13612"/>
    <cellStyle name="Normal 2 2 2 2 2 2 4 2 3 2 2" xfId="29198"/>
    <cellStyle name="Normal 2 2 2 2 2 2 4 2 3 3" xfId="20550"/>
    <cellStyle name="Normal 2 2 2 2 2 2 4 2 4" xfId="8409"/>
    <cellStyle name="Normal 2 2 2 2 2 2 4 2 4 2" xfId="24039"/>
    <cellStyle name="Normal 2 2 2 2 2 2 4 2 5" xfId="10160"/>
    <cellStyle name="Normal 2 2 2 2 2 2 4 2 5 2" xfId="25759"/>
    <cellStyle name="Normal 2 2 2 2 2 2 4 2 6" xfId="17111"/>
    <cellStyle name="Normal 2 2 2 2 2 2 4 3" xfId="2328"/>
    <cellStyle name="Normal 2 2 2 2 2 2 4 3 2" xfId="5769"/>
    <cellStyle name="Normal 2 2 2 2 2 2 4 3 2 2" xfId="14471"/>
    <cellStyle name="Normal 2 2 2 2 2 2 4 3 2 2 2" xfId="30057"/>
    <cellStyle name="Normal 2 2 2 2 2 2 4 3 2 3" xfId="21409"/>
    <cellStyle name="Normal 2 2 2 2 2 2 4 3 3" xfId="11030"/>
    <cellStyle name="Normal 2 2 2 2 2 2 4 3 3 2" xfId="26618"/>
    <cellStyle name="Normal 2 2 2 2 2 2 4 3 4" xfId="17970"/>
    <cellStyle name="Normal 2 2 2 2 2 2 4 4" xfId="4050"/>
    <cellStyle name="Normal 2 2 2 2 2 2 4 4 2" xfId="12752"/>
    <cellStyle name="Normal 2 2 2 2 2 2 4 4 2 2" xfId="28338"/>
    <cellStyle name="Normal 2 2 2 2 2 2 4 4 3" xfId="19690"/>
    <cellStyle name="Normal 2 2 2 2 2 2 4 5" xfId="7549"/>
    <cellStyle name="Normal 2 2 2 2 2 2 4 5 2" xfId="23179"/>
    <cellStyle name="Normal 2 2 2 2 2 2 4 6" xfId="9296"/>
    <cellStyle name="Normal 2 2 2 2 2 2 4 6 2" xfId="24899"/>
    <cellStyle name="Normal 2 2 2 2 2 2 4 7" xfId="16251"/>
    <cellStyle name="Normal 2 2 2 2 2 2 5" xfId="1028"/>
    <cellStyle name="Normal 2 2 2 2 2 2 5 2" xfId="2758"/>
    <cellStyle name="Normal 2 2 2 2 2 2 5 2 2" xfId="6199"/>
    <cellStyle name="Normal 2 2 2 2 2 2 5 2 2 2" xfId="14901"/>
    <cellStyle name="Normal 2 2 2 2 2 2 5 2 2 2 2" xfId="30487"/>
    <cellStyle name="Normal 2 2 2 2 2 2 5 2 2 3" xfId="21839"/>
    <cellStyle name="Normal 2 2 2 2 2 2 5 2 3" xfId="11460"/>
    <cellStyle name="Normal 2 2 2 2 2 2 5 2 3 2" xfId="27048"/>
    <cellStyle name="Normal 2 2 2 2 2 2 5 2 4" xfId="18400"/>
    <cellStyle name="Normal 2 2 2 2 2 2 5 3" xfId="4480"/>
    <cellStyle name="Normal 2 2 2 2 2 2 5 3 2" xfId="13182"/>
    <cellStyle name="Normal 2 2 2 2 2 2 5 3 2 2" xfId="28768"/>
    <cellStyle name="Normal 2 2 2 2 2 2 5 3 3" xfId="20120"/>
    <cellStyle name="Normal 2 2 2 2 2 2 5 4" xfId="7979"/>
    <cellStyle name="Normal 2 2 2 2 2 2 5 4 2" xfId="23609"/>
    <cellStyle name="Normal 2 2 2 2 2 2 5 5" xfId="9730"/>
    <cellStyle name="Normal 2 2 2 2 2 2 5 5 2" xfId="25329"/>
    <cellStyle name="Normal 2 2 2 2 2 2 5 6" xfId="16681"/>
    <cellStyle name="Normal 2 2 2 2 2 2 6" xfId="1897"/>
    <cellStyle name="Normal 2 2 2 2 2 2 6 2" xfId="5339"/>
    <cellStyle name="Normal 2 2 2 2 2 2 6 2 2" xfId="14041"/>
    <cellStyle name="Normal 2 2 2 2 2 2 6 2 2 2" xfId="29627"/>
    <cellStyle name="Normal 2 2 2 2 2 2 6 2 3" xfId="20979"/>
    <cellStyle name="Normal 2 2 2 2 2 2 6 3" xfId="10599"/>
    <cellStyle name="Normal 2 2 2 2 2 2 6 3 2" xfId="26188"/>
    <cellStyle name="Normal 2 2 2 2 2 2 6 4" xfId="17540"/>
    <cellStyle name="Normal 2 2 2 2 2 2 7" xfId="3620"/>
    <cellStyle name="Normal 2 2 2 2 2 2 7 2" xfId="12322"/>
    <cellStyle name="Normal 2 2 2 2 2 2 7 2 2" xfId="27908"/>
    <cellStyle name="Normal 2 2 2 2 2 2 7 3" xfId="19260"/>
    <cellStyle name="Normal 2 2 2 2 2 2 8" xfId="7119"/>
    <cellStyle name="Normal 2 2 2 2 2 2 8 2" xfId="22749"/>
    <cellStyle name="Normal 2 2 2 2 2 2 9" xfId="8841"/>
    <cellStyle name="Normal 2 2 2 2 2 2 9 2" xfId="24469"/>
    <cellStyle name="Normal 2 2 2 2 2 3" xfId="182"/>
    <cellStyle name="Normal 2 2 2 2 2 3 2" xfId="431"/>
    <cellStyle name="Normal 2 2 2 2 2 3 2 2" xfId="863"/>
    <cellStyle name="Normal 2 2 2 2 2 3 2 2 2" xfId="1726"/>
    <cellStyle name="Normal 2 2 2 2 2 3 2 2 2 2" xfId="3456"/>
    <cellStyle name="Normal 2 2 2 2 2 3 2 2 2 2 2" xfId="6897"/>
    <cellStyle name="Normal 2 2 2 2 2 3 2 2 2 2 2 2" xfId="15599"/>
    <cellStyle name="Normal 2 2 2 2 2 3 2 2 2 2 2 2 2" xfId="31185"/>
    <cellStyle name="Normal 2 2 2 2 2 3 2 2 2 2 2 3" xfId="22537"/>
    <cellStyle name="Normal 2 2 2 2 2 3 2 2 2 2 3" xfId="12158"/>
    <cellStyle name="Normal 2 2 2 2 2 3 2 2 2 2 3 2" xfId="27746"/>
    <cellStyle name="Normal 2 2 2 2 2 3 2 2 2 2 4" xfId="19098"/>
    <cellStyle name="Normal 2 2 2 2 2 3 2 2 2 3" xfId="5178"/>
    <cellStyle name="Normal 2 2 2 2 2 3 2 2 2 3 2" xfId="13880"/>
    <cellStyle name="Normal 2 2 2 2 2 3 2 2 2 3 2 2" xfId="29466"/>
    <cellStyle name="Normal 2 2 2 2 2 3 2 2 2 3 3" xfId="20818"/>
    <cellStyle name="Normal 2 2 2 2 2 3 2 2 2 4" xfId="8677"/>
    <cellStyle name="Normal 2 2 2 2 2 3 2 2 2 4 2" xfId="24307"/>
    <cellStyle name="Normal 2 2 2 2 2 3 2 2 2 5" xfId="10428"/>
    <cellStyle name="Normal 2 2 2 2 2 3 2 2 2 5 2" xfId="26027"/>
    <cellStyle name="Normal 2 2 2 2 2 3 2 2 2 6" xfId="17379"/>
    <cellStyle name="Normal 2 2 2 2 2 3 2 2 3" xfId="2596"/>
    <cellStyle name="Normal 2 2 2 2 2 3 2 2 3 2" xfId="6037"/>
    <cellStyle name="Normal 2 2 2 2 2 3 2 2 3 2 2" xfId="14739"/>
    <cellStyle name="Normal 2 2 2 2 2 3 2 2 3 2 2 2" xfId="30325"/>
    <cellStyle name="Normal 2 2 2 2 2 3 2 2 3 2 3" xfId="21677"/>
    <cellStyle name="Normal 2 2 2 2 2 3 2 2 3 3" xfId="11298"/>
    <cellStyle name="Normal 2 2 2 2 2 3 2 2 3 3 2" xfId="26886"/>
    <cellStyle name="Normal 2 2 2 2 2 3 2 2 3 4" xfId="18238"/>
    <cellStyle name="Normal 2 2 2 2 2 3 2 2 4" xfId="4318"/>
    <cellStyle name="Normal 2 2 2 2 2 3 2 2 4 2" xfId="13020"/>
    <cellStyle name="Normal 2 2 2 2 2 3 2 2 4 2 2" xfId="28606"/>
    <cellStyle name="Normal 2 2 2 2 2 3 2 2 4 3" xfId="19958"/>
    <cellStyle name="Normal 2 2 2 2 2 3 2 2 5" xfId="7817"/>
    <cellStyle name="Normal 2 2 2 2 2 3 2 2 5 2" xfId="23447"/>
    <cellStyle name="Normal 2 2 2 2 2 3 2 2 6" xfId="9565"/>
    <cellStyle name="Normal 2 2 2 2 2 3 2 2 6 2" xfId="25167"/>
    <cellStyle name="Normal 2 2 2 2 2 3 2 2 7" xfId="16519"/>
    <cellStyle name="Normal 2 2 2 2 2 3 2 3" xfId="1296"/>
    <cellStyle name="Normal 2 2 2 2 2 3 2 3 2" xfId="3026"/>
    <cellStyle name="Normal 2 2 2 2 2 3 2 3 2 2" xfId="6467"/>
    <cellStyle name="Normal 2 2 2 2 2 3 2 3 2 2 2" xfId="15169"/>
    <cellStyle name="Normal 2 2 2 2 2 3 2 3 2 2 2 2" xfId="30755"/>
    <cellStyle name="Normal 2 2 2 2 2 3 2 3 2 2 3" xfId="22107"/>
    <cellStyle name="Normal 2 2 2 2 2 3 2 3 2 3" xfId="11728"/>
    <cellStyle name="Normal 2 2 2 2 2 3 2 3 2 3 2" xfId="27316"/>
    <cellStyle name="Normal 2 2 2 2 2 3 2 3 2 4" xfId="18668"/>
    <cellStyle name="Normal 2 2 2 2 2 3 2 3 3" xfId="4748"/>
    <cellStyle name="Normal 2 2 2 2 2 3 2 3 3 2" xfId="13450"/>
    <cellStyle name="Normal 2 2 2 2 2 3 2 3 3 2 2" xfId="29036"/>
    <cellStyle name="Normal 2 2 2 2 2 3 2 3 3 3" xfId="20388"/>
    <cellStyle name="Normal 2 2 2 2 2 3 2 3 4" xfId="8247"/>
    <cellStyle name="Normal 2 2 2 2 2 3 2 3 4 2" xfId="23877"/>
    <cellStyle name="Normal 2 2 2 2 2 3 2 3 5" xfId="9998"/>
    <cellStyle name="Normal 2 2 2 2 2 3 2 3 5 2" xfId="25597"/>
    <cellStyle name="Normal 2 2 2 2 2 3 2 3 6" xfId="16949"/>
    <cellStyle name="Normal 2 2 2 2 2 3 2 4" xfId="2166"/>
    <cellStyle name="Normal 2 2 2 2 2 3 2 4 2" xfId="5607"/>
    <cellStyle name="Normal 2 2 2 2 2 3 2 4 2 2" xfId="14309"/>
    <cellStyle name="Normal 2 2 2 2 2 3 2 4 2 2 2" xfId="29895"/>
    <cellStyle name="Normal 2 2 2 2 2 3 2 4 2 3" xfId="21247"/>
    <cellStyle name="Normal 2 2 2 2 2 3 2 4 3" xfId="10868"/>
    <cellStyle name="Normal 2 2 2 2 2 3 2 4 3 2" xfId="26456"/>
    <cellStyle name="Normal 2 2 2 2 2 3 2 4 4" xfId="17808"/>
    <cellStyle name="Normal 2 2 2 2 2 3 2 5" xfId="3888"/>
    <cellStyle name="Normal 2 2 2 2 2 3 2 5 2" xfId="12590"/>
    <cellStyle name="Normal 2 2 2 2 2 3 2 5 2 2" xfId="28176"/>
    <cellStyle name="Normal 2 2 2 2 2 3 2 5 3" xfId="19528"/>
    <cellStyle name="Normal 2 2 2 2 2 3 2 6" xfId="7387"/>
    <cellStyle name="Normal 2 2 2 2 2 3 2 6 2" xfId="23017"/>
    <cellStyle name="Normal 2 2 2 2 2 3 2 7" xfId="9133"/>
    <cellStyle name="Normal 2 2 2 2 2 3 2 7 2" xfId="24737"/>
    <cellStyle name="Normal 2 2 2 2 2 3 2 8" xfId="16089"/>
    <cellStyle name="Normal 2 2 2 2 2 3 3" xfId="647"/>
    <cellStyle name="Normal 2 2 2 2 2 3 3 2" xfId="1511"/>
    <cellStyle name="Normal 2 2 2 2 2 3 3 2 2" xfId="3241"/>
    <cellStyle name="Normal 2 2 2 2 2 3 3 2 2 2" xfId="6682"/>
    <cellStyle name="Normal 2 2 2 2 2 3 3 2 2 2 2" xfId="15384"/>
    <cellStyle name="Normal 2 2 2 2 2 3 3 2 2 2 2 2" xfId="30970"/>
    <cellStyle name="Normal 2 2 2 2 2 3 3 2 2 2 3" xfId="22322"/>
    <cellStyle name="Normal 2 2 2 2 2 3 3 2 2 3" xfId="11943"/>
    <cellStyle name="Normal 2 2 2 2 2 3 3 2 2 3 2" xfId="27531"/>
    <cellStyle name="Normal 2 2 2 2 2 3 3 2 2 4" xfId="18883"/>
    <cellStyle name="Normal 2 2 2 2 2 3 3 2 3" xfId="4963"/>
    <cellStyle name="Normal 2 2 2 2 2 3 3 2 3 2" xfId="13665"/>
    <cellStyle name="Normal 2 2 2 2 2 3 3 2 3 2 2" xfId="29251"/>
    <cellStyle name="Normal 2 2 2 2 2 3 3 2 3 3" xfId="20603"/>
    <cellStyle name="Normal 2 2 2 2 2 3 3 2 4" xfId="8462"/>
    <cellStyle name="Normal 2 2 2 2 2 3 3 2 4 2" xfId="24092"/>
    <cellStyle name="Normal 2 2 2 2 2 3 3 2 5" xfId="10213"/>
    <cellStyle name="Normal 2 2 2 2 2 3 3 2 5 2" xfId="25812"/>
    <cellStyle name="Normal 2 2 2 2 2 3 3 2 6" xfId="17164"/>
    <cellStyle name="Normal 2 2 2 2 2 3 3 3" xfId="2381"/>
    <cellStyle name="Normal 2 2 2 2 2 3 3 3 2" xfId="5822"/>
    <cellStyle name="Normal 2 2 2 2 2 3 3 3 2 2" xfId="14524"/>
    <cellStyle name="Normal 2 2 2 2 2 3 3 3 2 2 2" xfId="30110"/>
    <cellStyle name="Normal 2 2 2 2 2 3 3 3 2 3" xfId="21462"/>
    <cellStyle name="Normal 2 2 2 2 2 3 3 3 3" xfId="11083"/>
    <cellStyle name="Normal 2 2 2 2 2 3 3 3 3 2" xfId="26671"/>
    <cellStyle name="Normal 2 2 2 2 2 3 3 3 4" xfId="18023"/>
    <cellStyle name="Normal 2 2 2 2 2 3 3 4" xfId="4103"/>
    <cellStyle name="Normal 2 2 2 2 2 3 3 4 2" xfId="12805"/>
    <cellStyle name="Normal 2 2 2 2 2 3 3 4 2 2" xfId="28391"/>
    <cellStyle name="Normal 2 2 2 2 2 3 3 4 3" xfId="19743"/>
    <cellStyle name="Normal 2 2 2 2 2 3 3 5" xfId="7602"/>
    <cellStyle name="Normal 2 2 2 2 2 3 3 5 2" xfId="23232"/>
    <cellStyle name="Normal 2 2 2 2 2 3 3 6" xfId="9349"/>
    <cellStyle name="Normal 2 2 2 2 2 3 3 6 2" xfId="24952"/>
    <cellStyle name="Normal 2 2 2 2 2 3 3 7" xfId="16304"/>
    <cellStyle name="Normal 2 2 2 2 2 3 4" xfId="1081"/>
    <cellStyle name="Normal 2 2 2 2 2 3 4 2" xfId="2811"/>
    <cellStyle name="Normal 2 2 2 2 2 3 4 2 2" xfId="6252"/>
    <cellStyle name="Normal 2 2 2 2 2 3 4 2 2 2" xfId="14954"/>
    <cellStyle name="Normal 2 2 2 2 2 3 4 2 2 2 2" xfId="30540"/>
    <cellStyle name="Normal 2 2 2 2 2 3 4 2 2 3" xfId="21892"/>
    <cellStyle name="Normal 2 2 2 2 2 3 4 2 3" xfId="11513"/>
    <cellStyle name="Normal 2 2 2 2 2 3 4 2 3 2" xfId="27101"/>
    <cellStyle name="Normal 2 2 2 2 2 3 4 2 4" xfId="18453"/>
    <cellStyle name="Normal 2 2 2 2 2 3 4 3" xfId="4533"/>
    <cellStyle name="Normal 2 2 2 2 2 3 4 3 2" xfId="13235"/>
    <cellStyle name="Normal 2 2 2 2 2 3 4 3 2 2" xfId="28821"/>
    <cellStyle name="Normal 2 2 2 2 2 3 4 3 3" xfId="20173"/>
    <cellStyle name="Normal 2 2 2 2 2 3 4 4" xfId="8032"/>
    <cellStyle name="Normal 2 2 2 2 2 3 4 4 2" xfId="23662"/>
    <cellStyle name="Normal 2 2 2 2 2 3 4 5" xfId="9783"/>
    <cellStyle name="Normal 2 2 2 2 2 3 4 5 2" xfId="25382"/>
    <cellStyle name="Normal 2 2 2 2 2 3 4 6" xfId="16734"/>
    <cellStyle name="Normal 2 2 2 2 2 3 5" xfId="1950"/>
    <cellStyle name="Normal 2 2 2 2 2 3 5 2" xfId="5392"/>
    <cellStyle name="Normal 2 2 2 2 2 3 5 2 2" xfId="14094"/>
    <cellStyle name="Normal 2 2 2 2 2 3 5 2 2 2" xfId="29680"/>
    <cellStyle name="Normal 2 2 2 2 2 3 5 2 3" xfId="21032"/>
    <cellStyle name="Normal 2 2 2 2 2 3 5 3" xfId="10652"/>
    <cellStyle name="Normal 2 2 2 2 2 3 5 3 2" xfId="26241"/>
    <cellStyle name="Normal 2 2 2 2 2 3 5 4" xfId="17593"/>
    <cellStyle name="Normal 2 2 2 2 2 3 6" xfId="3673"/>
    <cellStyle name="Normal 2 2 2 2 2 3 6 2" xfId="12375"/>
    <cellStyle name="Normal 2 2 2 2 2 3 6 2 2" xfId="27961"/>
    <cellStyle name="Normal 2 2 2 2 2 3 6 3" xfId="19313"/>
    <cellStyle name="Normal 2 2 2 2 2 3 7" xfId="7172"/>
    <cellStyle name="Normal 2 2 2 2 2 3 7 2" xfId="22802"/>
    <cellStyle name="Normal 2 2 2 2 2 3 8" xfId="8899"/>
    <cellStyle name="Normal 2 2 2 2 2 3 8 2" xfId="24522"/>
    <cellStyle name="Normal 2 2 2 2 2 3 9" xfId="15874"/>
    <cellStyle name="Normal 2 2 2 2 2 4" xfId="325"/>
    <cellStyle name="Normal 2 2 2 2 2 4 2" xfId="757"/>
    <cellStyle name="Normal 2 2 2 2 2 4 2 2" xfId="1620"/>
    <cellStyle name="Normal 2 2 2 2 2 4 2 2 2" xfId="3350"/>
    <cellStyle name="Normal 2 2 2 2 2 4 2 2 2 2" xfId="6791"/>
    <cellStyle name="Normal 2 2 2 2 2 4 2 2 2 2 2" xfId="15493"/>
    <cellStyle name="Normal 2 2 2 2 2 4 2 2 2 2 2 2" xfId="31079"/>
    <cellStyle name="Normal 2 2 2 2 2 4 2 2 2 2 3" xfId="22431"/>
    <cellStyle name="Normal 2 2 2 2 2 4 2 2 2 3" xfId="12052"/>
    <cellStyle name="Normal 2 2 2 2 2 4 2 2 2 3 2" xfId="27640"/>
    <cellStyle name="Normal 2 2 2 2 2 4 2 2 2 4" xfId="18992"/>
    <cellStyle name="Normal 2 2 2 2 2 4 2 2 3" xfId="5072"/>
    <cellStyle name="Normal 2 2 2 2 2 4 2 2 3 2" xfId="13774"/>
    <cellStyle name="Normal 2 2 2 2 2 4 2 2 3 2 2" xfId="29360"/>
    <cellStyle name="Normal 2 2 2 2 2 4 2 2 3 3" xfId="20712"/>
    <cellStyle name="Normal 2 2 2 2 2 4 2 2 4" xfId="8571"/>
    <cellStyle name="Normal 2 2 2 2 2 4 2 2 4 2" xfId="24201"/>
    <cellStyle name="Normal 2 2 2 2 2 4 2 2 5" xfId="10322"/>
    <cellStyle name="Normal 2 2 2 2 2 4 2 2 5 2" xfId="25921"/>
    <cellStyle name="Normal 2 2 2 2 2 4 2 2 6" xfId="17273"/>
    <cellStyle name="Normal 2 2 2 2 2 4 2 3" xfId="2490"/>
    <cellStyle name="Normal 2 2 2 2 2 4 2 3 2" xfId="5931"/>
    <cellStyle name="Normal 2 2 2 2 2 4 2 3 2 2" xfId="14633"/>
    <cellStyle name="Normal 2 2 2 2 2 4 2 3 2 2 2" xfId="30219"/>
    <cellStyle name="Normal 2 2 2 2 2 4 2 3 2 3" xfId="21571"/>
    <cellStyle name="Normal 2 2 2 2 2 4 2 3 3" xfId="11192"/>
    <cellStyle name="Normal 2 2 2 2 2 4 2 3 3 2" xfId="26780"/>
    <cellStyle name="Normal 2 2 2 2 2 4 2 3 4" xfId="18132"/>
    <cellStyle name="Normal 2 2 2 2 2 4 2 4" xfId="4212"/>
    <cellStyle name="Normal 2 2 2 2 2 4 2 4 2" xfId="12914"/>
    <cellStyle name="Normal 2 2 2 2 2 4 2 4 2 2" xfId="28500"/>
    <cellStyle name="Normal 2 2 2 2 2 4 2 4 3" xfId="19852"/>
    <cellStyle name="Normal 2 2 2 2 2 4 2 5" xfId="7711"/>
    <cellStyle name="Normal 2 2 2 2 2 4 2 5 2" xfId="23341"/>
    <cellStyle name="Normal 2 2 2 2 2 4 2 6" xfId="9459"/>
    <cellStyle name="Normal 2 2 2 2 2 4 2 6 2" xfId="25061"/>
    <cellStyle name="Normal 2 2 2 2 2 4 2 7" xfId="16413"/>
    <cellStyle name="Normal 2 2 2 2 2 4 3" xfId="1190"/>
    <cellStyle name="Normal 2 2 2 2 2 4 3 2" xfId="2920"/>
    <cellStyle name="Normal 2 2 2 2 2 4 3 2 2" xfId="6361"/>
    <cellStyle name="Normal 2 2 2 2 2 4 3 2 2 2" xfId="15063"/>
    <cellStyle name="Normal 2 2 2 2 2 4 3 2 2 2 2" xfId="30649"/>
    <cellStyle name="Normal 2 2 2 2 2 4 3 2 2 3" xfId="22001"/>
    <cellStyle name="Normal 2 2 2 2 2 4 3 2 3" xfId="11622"/>
    <cellStyle name="Normal 2 2 2 2 2 4 3 2 3 2" xfId="27210"/>
    <cellStyle name="Normal 2 2 2 2 2 4 3 2 4" xfId="18562"/>
    <cellStyle name="Normal 2 2 2 2 2 4 3 3" xfId="4642"/>
    <cellStyle name="Normal 2 2 2 2 2 4 3 3 2" xfId="13344"/>
    <cellStyle name="Normal 2 2 2 2 2 4 3 3 2 2" xfId="28930"/>
    <cellStyle name="Normal 2 2 2 2 2 4 3 3 3" xfId="20282"/>
    <cellStyle name="Normal 2 2 2 2 2 4 3 4" xfId="8141"/>
    <cellStyle name="Normal 2 2 2 2 2 4 3 4 2" xfId="23771"/>
    <cellStyle name="Normal 2 2 2 2 2 4 3 5" xfId="9892"/>
    <cellStyle name="Normal 2 2 2 2 2 4 3 5 2" xfId="25491"/>
    <cellStyle name="Normal 2 2 2 2 2 4 3 6" xfId="16843"/>
    <cellStyle name="Normal 2 2 2 2 2 4 4" xfId="2060"/>
    <cellStyle name="Normal 2 2 2 2 2 4 4 2" xfId="5501"/>
    <cellStyle name="Normal 2 2 2 2 2 4 4 2 2" xfId="14203"/>
    <cellStyle name="Normal 2 2 2 2 2 4 4 2 2 2" xfId="29789"/>
    <cellStyle name="Normal 2 2 2 2 2 4 4 2 3" xfId="21141"/>
    <cellStyle name="Normal 2 2 2 2 2 4 4 3" xfId="10762"/>
    <cellStyle name="Normal 2 2 2 2 2 4 4 3 2" xfId="26350"/>
    <cellStyle name="Normal 2 2 2 2 2 4 4 4" xfId="17702"/>
    <cellStyle name="Normal 2 2 2 2 2 4 5" xfId="3782"/>
    <cellStyle name="Normal 2 2 2 2 2 4 5 2" xfId="12484"/>
    <cellStyle name="Normal 2 2 2 2 2 4 5 2 2" xfId="28070"/>
    <cellStyle name="Normal 2 2 2 2 2 4 5 3" xfId="19422"/>
    <cellStyle name="Normal 2 2 2 2 2 4 6" xfId="7281"/>
    <cellStyle name="Normal 2 2 2 2 2 4 6 2" xfId="22911"/>
    <cellStyle name="Normal 2 2 2 2 2 4 7" xfId="9027"/>
    <cellStyle name="Normal 2 2 2 2 2 4 7 2" xfId="24631"/>
    <cellStyle name="Normal 2 2 2 2 2 4 8" xfId="15983"/>
    <cellStyle name="Normal 2 2 2 2 2 5" xfId="541"/>
    <cellStyle name="Normal 2 2 2 2 2 5 2" xfId="1405"/>
    <cellStyle name="Normal 2 2 2 2 2 5 2 2" xfId="3135"/>
    <cellStyle name="Normal 2 2 2 2 2 5 2 2 2" xfId="6576"/>
    <cellStyle name="Normal 2 2 2 2 2 5 2 2 2 2" xfId="15278"/>
    <cellStyle name="Normal 2 2 2 2 2 5 2 2 2 2 2" xfId="30864"/>
    <cellStyle name="Normal 2 2 2 2 2 5 2 2 2 3" xfId="22216"/>
    <cellStyle name="Normal 2 2 2 2 2 5 2 2 3" xfId="11837"/>
    <cellStyle name="Normal 2 2 2 2 2 5 2 2 3 2" xfId="27425"/>
    <cellStyle name="Normal 2 2 2 2 2 5 2 2 4" xfId="18777"/>
    <cellStyle name="Normal 2 2 2 2 2 5 2 3" xfId="4857"/>
    <cellStyle name="Normal 2 2 2 2 2 5 2 3 2" xfId="13559"/>
    <cellStyle name="Normal 2 2 2 2 2 5 2 3 2 2" xfId="29145"/>
    <cellStyle name="Normal 2 2 2 2 2 5 2 3 3" xfId="20497"/>
    <cellStyle name="Normal 2 2 2 2 2 5 2 4" xfId="8356"/>
    <cellStyle name="Normal 2 2 2 2 2 5 2 4 2" xfId="23986"/>
    <cellStyle name="Normal 2 2 2 2 2 5 2 5" xfId="10107"/>
    <cellStyle name="Normal 2 2 2 2 2 5 2 5 2" xfId="25706"/>
    <cellStyle name="Normal 2 2 2 2 2 5 2 6" xfId="17058"/>
    <cellStyle name="Normal 2 2 2 2 2 5 3" xfId="2275"/>
    <cellStyle name="Normal 2 2 2 2 2 5 3 2" xfId="5716"/>
    <cellStyle name="Normal 2 2 2 2 2 5 3 2 2" xfId="14418"/>
    <cellStyle name="Normal 2 2 2 2 2 5 3 2 2 2" xfId="30004"/>
    <cellStyle name="Normal 2 2 2 2 2 5 3 2 3" xfId="21356"/>
    <cellStyle name="Normal 2 2 2 2 2 5 3 3" xfId="10977"/>
    <cellStyle name="Normal 2 2 2 2 2 5 3 3 2" xfId="26565"/>
    <cellStyle name="Normal 2 2 2 2 2 5 3 4" xfId="17917"/>
    <cellStyle name="Normal 2 2 2 2 2 5 4" xfId="3997"/>
    <cellStyle name="Normal 2 2 2 2 2 5 4 2" xfId="12699"/>
    <cellStyle name="Normal 2 2 2 2 2 5 4 2 2" xfId="28285"/>
    <cellStyle name="Normal 2 2 2 2 2 5 4 3" xfId="19637"/>
    <cellStyle name="Normal 2 2 2 2 2 5 5" xfId="7496"/>
    <cellStyle name="Normal 2 2 2 2 2 5 5 2" xfId="23126"/>
    <cellStyle name="Normal 2 2 2 2 2 5 6" xfId="9243"/>
    <cellStyle name="Normal 2 2 2 2 2 5 6 2" xfId="24846"/>
    <cellStyle name="Normal 2 2 2 2 2 5 7" xfId="16198"/>
    <cellStyle name="Normal 2 2 2 2 2 6" xfId="975"/>
    <cellStyle name="Normal 2 2 2 2 2 6 2" xfId="2705"/>
    <cellStyle name="Normal 2 2 2 2 2 6 2 2" xfId="6146"/>
    <cellStyle name="Normal 2 2 2 2 2 6 2 2 2" xfId="14848"/>
    <cellStyle name="Normal 2 2 2 2 2 6 2 2 2 2" xfId="30434"/>
    <cellStyle name="Normal 2 2 2 2 2 6 2 2 3" xfId="21786"/>
    <cellStyle name="Normal 2 2 2 2 2 6 2 3" xfId="11407"/>
    <cellStyle name="Normal 2 2 2 2 2 6 2 3 2" xfId="26995"/>
    <cellStyle name="Normal 2 2 2 2 2 6 2 4" xfId="18347"/>
    <cellStyle name="Normal 2 2 2 2 2 6 3" xfId="4427"/>
    <cellStyle name="Normal 2 2 2 2 2 6 3 2" xfId="13129"/>
    <cellStyle name="Normal 2 2 2 2 2 6 3 2 2" xfId="28715"/>
    <cellStyle name="Normal 2 2 2 2 2 6 3 3" xfId="20067"/>
    <cellStyle name="Normal 2 2 2 2 2 6 4" xfId="7926"/>
    <cellStyle name="Normal 2 2 2 2 2 6 4 2" xfId="23556"/>
    <cellStyle name="Normal 2 2 2 2 2 6 5" xfId="9677"/>
    <cellStyle name="Normal 2 2 2 2 2 6 5 2" xfId="25276"/>
    <cellStyle name="Normal 2 2 2 2 2 6 6" xfId="16628"/>
    <cellStyle name="Normal 2 2 2 2 2 7" xfId="1844"/>
    <cellStyle name="Normal 2 2 2 2 2 7 2" xfId="5286"/>
    <cellStyle name="Normal 2 2 2 2 2 7 2 2" xfId="13988"/>
    <cellStyle name="Normal 2 2 2 2 2 7 2 2 2" xfId="29574"/>
    <cellStyle name="Normal 2 2 2 2 2 7 2 3" xfId="20926"/>
    <cellStyle name="Normal 2 2 2 2 2 7 3" xfId="10546"/>
    <cellStyle name="Normal 2 2 2 2 2 7 3 2" xfId="26135"/>
    <cellStyle name="Normal 2 2 2 2 2 7 4" xfId="17487"/>
    <cellStyle name="Normal 2 2 2 2 2 8" xfId="3567"/>
    <cellStyle name="Normal 2 2 2 2 2 8 2" xfId="12269"/>
    <cellStyle name="Normal 2 2 2 2 2 8 2 2" xfId="27855"/>
    <cellStyle name="Normal 2 2 2 2 2 8 3" xfId="19207"/>
    <cellStyle name="Normal 2 2 2 2 2 9" xfId="7012"/>
    <cellStyle name="Normal 2 2 2 2 2 9 2" xfId="15713"/>
    <cellStyle name="Normal 2 2 2 2 2 9 2 2" xfId="31294"/>
    <cellStyle name="Normal 2 2 2 2 2 9 3" xfId="22646"/>
    <cellStyle name="Normal 2 2 2 2 3" xfId="95"/>
    <cellStyle name="Normal 2 2 2 2 3 10" xfId="15795"/>
    <cellStyle name="Normal 2 2 2 2 3 2" xfId="209"/>
    <cellStyle name="Normal 2 2 2 2 3 2 2" xfId="458"/>
    <cellStyle name="Normal 2 2 2 2 3 2 2 2" xfId="890"/>
    <cellStyle name="Normal 2 2 2 2 3 2 2 2 2" xfId="1753"/>
    <cellStyle name="Normal 2 2 2 2 3 2 2 2 2 2" xfId="3483"/>
    <cellStyle name="Normal 2 2 2 2 3 2 2 2 2 2 2" xfId="6924"/>
    <cellStyle name="Normal 2 2 2 2 3 2 2 2 2 2 2 2" xfId="15626"/>
    <cellStyle name="Normal 2 2 2 2 3 2 2 2 2 2 2 2 2" xfId="31212"/>
    <cellStyle name="Normal 2 2 2 2 3 2 2 2 2 2 2 3" xfId="22564"/>
    <cellStyle name="Normal 2 2 2 2 3 2 2 2 2 2 3" xfId="12185"/>
    <cellStyle name="Normal 2 2 2 2 3 2 2 2 2 2 3 2" xfId="27773"/>
    <cellStyle name="Normal 2 2 2 2 3 2 2 2 2 2 4" xfId="19125"/>
    <cellStyle name="Normal 2 2 2 2 3 2 2 2 2 3" xfId="5205"/>
    <cellStyle name="Normal 2 2 2 2 3 2 2 2 2 3 2" xfId="13907"/>
    <cellStyle name="Normal 2 2 2 2 3 2 2 2 2 3 2 2" xfId="29493"/>
    <cellStyle name="Normal 2 2 2 2 3 2 2 2 2 3 3" xfId="20845"/>
    <cellStyle name="Normal 2 2 2 2 3 2 2 2 2 4" xfId="8704"/>
    <cellStyle name="Normal 2 2 2 2 3 2 2 2 2 4 2" xfId="24334"/>
    <cellStyle name="Normal 2 2 2 2 3 2 2 2 2 5" xfId="10455"/>
    <cellStyle name="Normal 2 2 2 2 3 2 2 2 2 5 2" xfId="26054"/>
    <cellStyle name="Normal 2 2 2 2 3 2 2 2 2 6" xfId="17406"/>
    <cellStyle name="Normal 2 2 2 2 3 2 2 2 3" xfId="2623"/>
    <cellStyle name="Normal 2 2 2 2 3 2 2 2 3 2" xfId="6064"/>
    <cellStyle name="Normal 2 2 2 2 3 2 2 2 3 2 2" xfId="14766"/>
    <cellStyle name="Normal 2 2 2 2 3 2 2 2 3 2 2 2" xfId="30352"/>
    <cellStyle name="Normal 2 2 2 2 3 2 2 2 3 2 3" xfId="21704"/>
    <cellStyle name="Normal 2 2 2 2 3 2 2 2 3 3" xfId="11325"/>
    <cellStyle name="Normal 2 2 2 2 3 2 2 2 3 3 2" xfId="26913"/>
    <cellStyle name="Normal 2 2 2 2 3 2 2 2 3 4" xfId="18265"/>
    <cellStyle name="Normal 2 2 2 2 3 2 2 2 4" xfId="4345"/>
    <cellStyle name="Normal 2 2 2 2 3 2 2 2 4 2" xfId="13047"/>
    <cellStyle name="Normal 2 2 2 2 3 2 2 2 4 2 2" xfId="28633"/>
    <cellStyle name="Normal 2 2 2 2 3 2 2 2 4 3" xfId="19985"/>
    <cellStyle name="Normal 2 2 2 2 3 2 2 2 5" xfId="7844"/>
    <cellStyle name="Normal 2 2 2 2 3 2 2 2 5 2" xfId="23474"/>
    <cellStyle name="Normal 2 2 2 2 3 2 2 2 6" xfId="9592"/>
    <cellStyle name="Normal 2 2 2 2 3 2 2 2 6 2" xfId="25194"/>
    <cellStyle name="Normal 2 2 2 2 3 2 2 2 7" xfId="16546"/>
    <cellStyle name="Normal 2 2 2 2 3 2 2 3" xfId="1323"/>
    <cellStyle name="Normal 2 2 2 2 3 2 2 3 2" xfId="3053"/>
    <cellStyle name="Normal 2 2 2 2 3 2 2 3 2 2" xfId="6494"/>
    <cellStyle name="Normal 2 2 2 2 3 2 2 3 2 2 2" xfId="15196"/>
    <cellStyle name="Normal 2 2 2 2 3 2 2 3 2 2 2 2" xfId="30782"/>
    <cellStyle name="Normal 2 2 2 2 3 2 2 3 2 2 3" xfId="22134"/>
    <cellStyle name="Normal 2 2 2 2 3 2 2 3 2 3" xfId="11755"/>
    <cellStyle name="Normal 2 2 2 2 3 2 2 3 2 3 2" xfId="27343"/>
    <cellStyle name="Normal 2 2 2 2 3 2 2 3 2 4" xfId="18695"/>
    <cellStyle name="Normal 2 2 2 2 3 2 2 3 3" xfId="4775"/>
    <cellStyle name="Normal 2 2 2 2 3 2 2 3 3 2" xfId="13477"/>
    <cellStyle name="Normal 2 2 2 2 3 2 2 3 3 2 2" xfId="29063"/>
    <cellStyle name="Normal 2 2 2 2 3 2 2 3 3 3" xfId="20415"/>
    <cellStyle name="Normal 2 2 2 2 3 2 2 3 4" xfId="8274"/>
    <cellStyle name="Normal 2 2 2 2 3 2 2 3 4 2" xfId="23904"/>
    <cellStyle name="Normal 2 2 2 2 3 2 2 3 5" xfId="10025"/>
    <cellStyle name="Normal 2 2 2 2 3 2 2 3 5 2" xfId="25624"/>
    <cellStyle name="Normal 2 2 2 2 3 2 2 3 6" xfId="16976"/>
    <cellStyle name="Normal 2 2 2 2 3 2 2 4" xfId="2193"/>
    <cellStyle name="Normal 2 2 2 2 3 2 2 4 2" xfId="5634"/>
    <cellStyle name="Normal 2 2 2 2 3 2 2 4 2 2" xfId="14336"/>
    <cellStyle name="Normal 2 2 2 2 3 2 2 4 2 2 2" xfId="29922"/>
    <cellStyle name="Normal 2 2 2 2 3 2 2 4 2 3" xfId="21274"/>
    <cellStyle name="Normal 2 2 2 2 3 2 2 4 3" xfId="10895"/>
    <cellStyle name="Normal 2 2 2 2 3 2 2 4 3 2" xfId="26483"/>
    <cellStyle name="Normal 2 2 2 2 3 2 2 4 4" xfId="17835"/>
    <cellStyle name="Normal 2 2 2 2 3 2 2 5" xfId="3915"/>
    <cellStyle name="Normal 2 2 2 2 3 2 2 5 2" xfId="12617"/>
    <cellStyle name="Normal 2 2 2 2 3 2 2 5 2 2" xfId="28203"/>
    <cellStyle name="Normal 2 2 2 2 3 2 2 5 3" xfId="19555"/>
    <cellStyle name="Normal 2 2 2 2 3 2 2 6" xfId="7414"/>
    <cellStyle name="Normal 2 2 2 2 3 2 2 6 2" xfId="23044"/>
    <cellStyle name="Normal 2 2 2 2 3 2 2 7" xfId="9160"/>
    <cellStyle name="Normal 2 2 2 2 3 2 2 7 2" xfId="24764"/>
    <cellStyle name="Normal 2 2 2 2 3 2 2 8" xfId="16116"/>
    <cellStyle name="Normal 2 2 2 2 3 2 3" xfId="674"/>
    <cellStyle name="Normal 2 2 2 2 3 2 3 2" xfId="1538"/>
    <cellStyle name="Normal 2 2 2 2 3 2 3 2 2" xfId="3268"/>
    <cellStyle name="Normal 2 2 2 2 3 2 3 2 2 2" xfId="6709"/>
    <cellStyle name="Normal 2 2 2 2 3 2 3 2 2 2 2" xfId="15411"/>
    <cellStyle name="Normal 2 2 2 2 3 2 3 2 2 2 2 2" xfId="30997"/>
    <cellStyle name="Normal 2 2 2 2 3 2 3 2 2 2 3" xfId="22349"/>
    <cellStyle name="Normal 2 2 2 2 3 2 3 2 2 3" xfId="11970"/>
    <cellStyle name="Normal 2 2 2 2 3 2 3 2 2 3 2" xfId="27558"/>
    <cellStyle name="Normal 2 2 2 2 3 2 3 2 2 4" xfId="18910"/>
    <cellStyle name="Normal 2 2 2 2 3 2 3 2 3" xfId="4990"/>
    <cellStyle name="Normal 2 2 2 2 3 2 3 2 3 2" xfId="13692"/>
    <cellStyle name="Normal 2 2 2 2 3 2 3 2 3 2 2" xfId="29278"/>
    <cellStyle name="Normal 2 2 2 2 3 2 3 2 3 3" xfId="20630"/>
    <cellStyle name="Normal 2 2 2 2 3 2 3 2 4" xfId="8489"/>
    <cellStyle name="Normal 2 2 2 2 3 2 3 2 4 2" xfId="24119"/>
    <cellStyle name="Normal 2 2 2 2 3 2 3 2 5" xfId="10240"/>
    <cellStyle name="Normal 2 2 2 2 3 2 3 2 5 2" xfId="25839"/>
    <cellStyle name="Normal 2 2 2 2 3 2 3 2 6" xfId="17191"/>
    <cellStyle name="Normal 2 2 2 2 3 2 3 3" xfId="2408"/>
    <cellStyle name="Normal 2 2 2 2 3 2 3 3 2" xfId="5849"/>
    <cellStyle name="Normal 2 2 2 2 3 2 3 3 2 2" xfId="14551"/>
    <cellStyle name="Normal 2 2 2 2 3 2 3 3 2 2 2" xfId="30137"/>
    <cellStyle name="Normal 2 2 2 2 3 2 3 3 2 3" xfId="21489"/>
    <cellStyle name="Normal 2 2 2 2 3 2 3 3 3" xfId="11110"/>
    <cellStyle name="Normal 2 2 2 2 3 2 3 3 3 2" xfId="26698"/>
    <cellStyle name="Normal 2 2 2 2 3 2 3 3 4" xfId="18050"/>
    <cellStyle name="Normal 2 2 2 2 3 2 3 4" xfId="4130"/>
    <cellStyle name="Normal 2 2 2 2 3 2 3 4 2" xfId="12832"/>
    <cellStyle name="Normal 2 2 2 2 3 2 3 4 2 2" xfId="28418"/>
    <cellStyle name="Normal 2 2 2 2 3 2 3 4 3" xfId="19770"/>
    <cellStyle name="Normal 2 2 2 2 3 2 3 5" xfId="7629"/>
    <cellStyle name="Normal 2 2 2 2 3 2 3 5 2" xfId="23259"/>
    <cellStyle name="Normal 2 2 2 2 3 2 3 6" xfId="9376"/>
    <cellStyle name="Normal 2 2 2 2 3 2 3 6 2" xfId="24979"/>
    <cellStyle name="Normal 2 2 2 2 3 2 3 7" xfId="16331"/>
    <cellStyle name="Normal 2 2 2 2 3 2 4" xfId="1108"/>
    <cellStyle name="Normal 2 2 2 2 3 2 4 2" xfId="2838"/>
    <cellStyle name="Normal 2 2 2 2 3 2 4 2 2" xfId="6279"/>
    <cellStyle name="Normal 2 2 2 2 3 2 4 2 2 2" xfId="14981"/>
    <cellStyle name="Normal 2 2 2 2 3 2 4 2 2 2 2" xfId="30567"/>
    <cellStyle name="Normal 2 2 2 2 3 2 4 2 2 3" xfId="21919"/>
    <cellStyle name="Normal 2 2 2 2 3 2 4 2 3" xfId="11540"/>
    <cellStyle name="Normal 2 2 2 2 3 2 4 2 3 2" xfId="27128"/>
    <cellStyle name="Normal 2 2 2 2 3 2 4 2 4" xfId="18480"/>
    <cellStyle name="Normal 2 2 2 2 3 2 4 3" xfId="4560"/>
    <cellStyle name="Normal 2 2 2 2 3 2 4 3 2" xfId="13262"/>
    <cellStyle name="Normal 2 2 2 2 3 2 4 3 2 2" xfId="28848"/>
    <cellStyle name="Normal 2 2 2 2 3 2 4 3 3" xfId="20200"/>
    <cellStyle name="Normal 2 2 2 2 3 2 4 4" xfId="8059"/>
    <cellStyle name="Normal 2 2 2 2 3 2 4 4 2" xfId="23689"/>
    <cellStyle name="Normal 2 2 2 2 3 2 4 5" xfId="9810"/>
    <cellStyle name="Normal 2 2 2 2 3 2 4 5 2" xfId="25409"/>
    <cellStyle name="Normal 2 2 2 2 3 2 4 6" xfId="16761"/>
    <cellStyle name="Normal 2 2 2 2 3 2 5" xfId="1977"/>
    <cellStyle name="Normal 2 2 2 2 3 2 5 2" xfId="5419"/>
    <cellStyle name="Normal 2 2 2 2 3 2 5 2 2" xfId="14121"/>
    <cellStyle name="Normal 2 2 2 2 3 2 5 2 2 2" xfId="29707"/>
    <cellStyle name="Normal 2 2 2 2 3 2 5 2 3" xfId="21059"/>
    <cellStyle name="Normal 2 2 2 2 3 2 5 3" xfId="10679"/>
    <cellStyle name="Normal 2 2 2 2 3 2 5 3 2" xfId="26268"/>
    <cellStyle name="Normal 2 2 2 2 3 2 5 4" xfId="17620"/>
    <cellStyle name="Normal 2 2 2 2 3 2 6" xfId="3700"/>
    <cellStyle name="Normal 2 2 2 2 3 2 6 2" xfId="12402"/>
    <cellStyle name="Normal 2 2 2 2 3 2 6 2 2" xfId="27988"/>
    <cellStyle name="Normal 2 2 2 2 3 2 6 3" xfId="19340"/>
    <cellStyle name="Normal 2 2 2 2 3 2 7" xfId="7199"/>
    <cellStyle name="Normal 2 2 2 2 3 2 7 2" xfId="22829"/>
    <cellStyle name="Normal 2 2 2 2 3 2 8" xfId="8926"/>
    <cellStyle name="Normal 2 2 2 2 3 2 8 2" xfId="24549"/>
    <cellStyle name="Normal 2 2 2 2 3 2 9" xfId="15901"/>
    <cellStyle name="Normal 2 2 2 2 3 3" xfId="352"/>
    <cellStyle name="Normal 2 2 2 2 3 3 2" xfId="784"/>
    <cellStyle name="Normal 2 2 2 2 3 3 2 2" xfId="1647"/>
    <cellStyle name="Normal 2 2 2 2 3 3 2 2 2" xfId="3377"/>
    <cellStyle name="Normal 2 2 2 2 3 3 2 2 2 2" xfId="6818"/>
    <cellStyle name="Normal 2 2 2 2 3 3 2 2 2 2 2" xfId="15520"/>
    <cellStyle name="Normal 2 2 2 2 3 3 2 2 2 2 2 2" xfId="31106"/>
    <cellStyle name="Normal 2 2 2 2 3 3 2 2 2 2 3" xfId="22458"/>
    <cellStyle name="Normal 2 2 2 2 3 3 2 2 2 3" xfId="12079"/>
    <cellStyle name="Normal 2 2 2 2 3 3 2 2 2 3 2" xfId="27667"/>
    <cellStyle name="Normal 2 2 2 2 3 3 2 2 2 4" xfId="19019"/>
    <cellStyle name="Normal 2 2 2 2 3 3 2 2 3" xfId="5099"/>
    <cellStyle name="Normal 2 2 2 2 3 3 2 2 3 2" xfId="13801"/>
    <cellStyle name="Normal 2 2 2 2 3 3 2 2 3 2 2" xfId="29387"/>
    <cellStyle name="Normal 2 2 2 2 3 3 2 2 3 3" xfId="20739"/>
    <cellStyle name="Normal 2 2 2 2 3 3 2 2 4" xfId="8598"/>
    <cellStyle name="Normal 2 2 2 2 3 3 2 2 4 2" xfId="24228"/>
    <cellStyle name="Normal 2 2 2 2 3 3 2 2 5" xfId="10349"/>
    <cellStyle name="Normal 2 2 2 2 3 3 2 2 5 2" xfId="25948"/>
    <cellStyle name="Normal 2 2 2 2 3 3 2 2 6" xfId="17300"/>
    <cellStyle name="Normal 2 2 2 2 3 3 2 3" xfId="2517"/>
    <cellStyle name="Normal 2 2 2 2 3 3 2 3 2" xfId="5958"/>
    <cellStyle name="Normal 2 2 2 2 3 3 2 3 2 2" xfId="14660"/>
    <cellStyle name="Normal 2 2 2 2 3 3 2 3 2 2 2" xfId="30246"/>
    <cellStyle name="Normal 2 2 2 2 3 3 2 3 2 3" xfId="21598"/>
    <cellStyle name="Normal 2 2 2 2 3 3 2 3 3" xfId="11219"/>
    <cellStyle name="Normal 2 2 2 2 3 3 2 3 3 2" xfId="26807"/>
    <cellStyle name="Normal 2 2 2 2 3 3 2 3 4" xfId="18159"/>
    <cellStyle name="Normal 2 2 2 2 3 3 2 4" xfId="4239"/>
    <cellStyle name="Normal 2 2 2 2 3 3 2 4 2" xfId="12941"/>
    <cellStyle name="Normal 2 2 2 2 3 3 2 4 2 2" xfId="28527"/>
    <cellStyle name="Normal 2 2 2 2 3 3 2 4 3" xfId="19879"/>
    <cellStyle name="Normal 2 2 2 2 3 3 2 5" xfId="7738"/>
    <cellStyle name="Normal 2 2 2 2 3 3 2 5 2" xfId="23368"/>
    <cellStyle name="Normal 2 2 2 2 3 3 2 6" xfId="9486"/>
    <cellStyle name="Normal 2 2 2 2 3 3 2 6 2" xfId="25088"/>
    <cellStyle name="Normal 2 2 2 2 3 3 2 7" xfId="16440"/>
    <cellStyle name="Normal 2 2 2 2 3 3 3" xfId="1217"/>
    <cellStyle name="Normal 2 2 2 2 3 3 3 2" xfId="2947"/>
    <cellStyle name="Normal 2 2 2 2 3 3 3 2 2" xfId="6388"/>
    <cellStyle name="Normal 2 2 2 2 3 3 3 2 2 2" xfId="15090"/>
    <cellStyle name="Normal 2 2 2 2 3 3 3 2 2 2 2" xfId="30676"/>
    <cellStyle name="Normal 2 2 2 2 3 3 3 2 2 3" xfId="22028"/>
    <cellStyle name="Normal 2 2 2 2 3 3 3 2 3" xfId="11649"/>
    <cellStyle name="Normal 2 2 2 2 3 3 3 2 3 2" xfId="27237"/>
    <cellStyle name="Normal 2 2 2 2 3 3 3 2 4" xfId="18589"/>
    <cellStyle name="Normal 2 2 2 2 3 3 3 3" xfId="4669"/>
    <cellStyle name="Normal 2 2 2 2 3 3 3 3 2" xfId="13371"/>
    <cellStyle name="Normal 2 2 2 2 3 3 3 3 2 2" xfId="28957"/>
    <cellStyle name="Normal 2 2 2 2 3 3 3 3 3" xfId="20309"/>
    <cellStyle name="Normal 2 2 2 2 3 3 3 4" xfId="8168"/>
    <cellStyle name="Normal 2 2 2 2 3 3 3 4 2" xfId="23798"/>
    <cellStyle name="Normal 2 2 2 2 3 3 3 5" xfId="9919"/>
    <cellStyle name="Normal 2 2 2 2 3 3 3 5 2" xfId="25518"/>
    <cellStyle name="Normal 2 2 2 2 3 3 3 6" xfId="16870"/>
    <cellStyle name="Normal 2 2 2 2 3 3 4" xfId="2087"/>
    <cellStyle name="Normal 2 2 2 2 3 3 4 2" xfId="5528"/>
    <cellStyle name="Normal 2 2 2 2 3 3 4 2 2" xfId="14230"/>
    <cellStyle name="Normal 2 2 2 2 3 3 4 2 2 2" xfId="29816"/>
    <cellStyle name="Normal 2 2 2 2 3 3 4 2 3" xfId="21168"/>
    <cellStyle name="Normal 2 2 2 2 3 3 4 3" xfId="10789"/>
    <cellStyle name="Normal 2 2 2 2 3 3 4 3 2" xfId="26377"/>
    <cellStyle name="Normal 2 2 2 2 3 3 4 4" xfId="17729"/>
    <cellStyle name="Normal 2 2 2 2 3 3 5" xfId="3809"/>
    <cellStyle name="Normal 2 2 2 2 3 3 5 2" xfId="12511"/>
    <cellStyle name="Normal 2 2 2 2 3 3 5 2 2" xfId="28097"/>
    <cellStyle name="Normal 2 2 2 2 3 3 5 3" xfId="19449"/>
    <cellStyle name="Normal 2 2 2 2 3 3 6" xfId="7308"/>
    <cellStyle name="Normal 2 2 2 2 3 3 6 2" xfId="22938"/>
    <cellStyle name="Normal 2 2 2 2 3 3 7" xfId="9054"/>
    <cellStyle name="Normal 2 2 2 2 3 3 7 2" xfId="24658"/>
    <cellStyle name="Normal 2 2 2 2 3 3 8" xfId="16010"/>
    <cellStyle name="Normal 2 2 2 2 3 4" xfId="568"/>
    <cellStyle name="Normal 2 2 2 2 3 4 2" xfId="1432"/>
    <cellStyle name="Normal 2 2 2 2 3 4 2 2" xfId="3162"/>
    <cellStyle name="Normal 2 2 2 2 3 4 2 2 2" xfId="6603"/>
    <cellStyle name="Normal 2 2 2 2 3 4 2 2 2 2" xfId="15305"/>
    <cellStyle name="Normal 2 2 2 2 3 4 2 2 2 2 2" xfId="30891"/>
    <cellStyle name="Normal 2 2 2 2 3 4 2 2 2 3" xfId="22243"/>
    <cellStyle name="Normal 2 2 2 2 3 4 2 2 3" xfId="11864"/>
    <cellStyle name="Normal 2 2 2 2 3 4 2 2 3 2" xfId="27452"/>
    <cellStyle name="Normal 2 2 2 2 3 4 2 2 4" xfId="18804"/>
    <cellStyle name="Normal 2 2 2 2 3 4 2 3" xfId="4884"/>
    <cellStyle name="Normal 2 2 2 2 3 4 2 3 2" xfId="13586"/>
    <cellStyle name="Normal 2 2 2 2 3 4 2 3 2 2" xfId="29172"/>
    <cellStyle name="Normal 2 2 2 2 3 4 2 3 3" xfId="20524"/>
    <cellStyle name="Normal 2 2 2 2 3 4 2 4" xfId="8383"/>
    <cellStyle name="Normal 2 2 2 2 3 4 2 4 2" xfId="24013"/>
    <cellStyle name="Normal 2 2 2 2 3 4 2 5" xfId="10134"/>
    <cellStyle name="Normal 2 2 2 2 3 4 2 5 2" xfId="25733"/>
    <cellStyle name="Normal 2 2 2 2 3 4 2 6" xfId="17085"/>
    <cellStyle name="Normal 2 2 2 2 3 4 3" xfId="2302"/>
    <cellStyle name="Normal 2 2 2 2 3 4 3 2" xfId="5743"/>
    <cellStyle name="Normal 2 2 2 2 3 4 3 2 2" xfId="14445"/>
    <cellStyle name="Normal 2 2 2 2 3 4 3 2 2 2" xfId="30031"/>
    <cellStyle name="Normal 2 2 2 2 3 4 3 2 3" xfId="21383"/>
    <cellStyle name="Normal 2 2 2 2 3 4 3 3" xfId="11004"/>
    <cellStyle name="Normal 2 2 2 2 3 4 3 3 2" xfId="26592"/>
    <cellStyle name="Normal 2 2 2 2 3 4 3 4" xfId="17944"/>
    <cellStyle name="Normal 2 2 2 2 3 4 4" xfId="4024"/>
    <cellStyle name="Normal 2 2 2 2 3 4 4 2" xfId="12726"/>
    <cellStyle name="Normal 2 2 2 2 3 4 4 2 2" xfId="28312"/>
    <cellStyle name="Normal 2 2 2 2 3 4 4 3" xfId="19664"/>
    <cellStyle name="Normal 2 2 2 2 3 4 5" xfId="7523"/>
    <cellStyle name="Normal 2 2 2 2 3 4 5 2" xfId="23153"/>
    <cellStyle name="Normal 2 2 2 2 3 4 6" xfId="9270"/>
    <cellStyle name="Normal 2 2 2 2 3 4 6 2" xfId="24873"/>
    <cellStyle name="Normal 2 2 2 2 3 4 7" xfId="16225"/>
    <cellStyle name="Normal 2 2 2 2 3 5" xfId="1002"/>
    <cellStyle name="Normal 2 2 2 2 3 5 2" xfId="2732"/>
    <cellStyle name="Normal 2 2 2 2 3 5 2 2" xfId="6173"/>
    <cellStyle name="Normal 2 2 2 2 3 5 2 2 2" xfId="14875"/>
    <cellStyle name="Normal 2 2 2 2 3 5 2 2 2 2" xfId="30461"/>
    <cellStyle name="Normal 2 2 2 2 3 5 2 2 3" xfId="21813"/>
    <cellStyle name="Normal 2 2 2 2 3 5 2 3" xfId="11434"/>
    <cellStyle name="Normal 2 2 2 2 3 5 2 3 2" xfId="27022"/>
    <cellStyle name="Normal 2 2 2 2 3 5 2 4" xfId="18374"/>
    <cellStyle name="Normal 2 2 2 2 3 5 3" xfId="4454"/>
    <cellStyle name="Normal 2 2 2 2 3 5 3 2" xfId="13156"/>
    <cellStyle name="Normal 2 2 2 2 3 5 3 2 2" xfId="28742"/>
    <cellStyle name="Normal 2 2 2 2 3 5 3 3" xfId="20094"/>
    <cellStyle name="Normal 2 2 2 2 3 5 4" xfId="7953"/>
    <cellStyle name="Normal 2 2 2 2 3 5 4 2" xfId="23583"/>
    <cellStyle name="Normal 2 2 2 2 3 5 5" xfId="9704"/>
    <cellStyle name="Normal 2 2 2 2 3 5 5 2" xfId="25303"/>
    <cellStyle name="Normal 2 2 2 2 3 5 6" xfId="16655"/>
    <cellStyle name="Normal 2 2 2 2 3 6" xfId="1871"/>
    <cellStyle name="Normal 2 2 2 2 3 6 2" xfId="5313"/>
    <cellStyle name="Normal 2 2 2 2 3 6 2 2" xfId="14015"/>
    <cellStyle name="Normal 2 2 2 2 3 6 2 2 2" xfId="29601"/>
    <cellStyle name="Normal 2 2 2 2 3 6 2 3" xfId="20953"/>
    <cellStyle name="Normal 2 2 2 2 3 6 3" xfId="10573"/>
    <cellStyle name="Normal 2 2 2 2 3 6 3 2" xfId="26162"/>
    <cellStyle name="Normal 2 2 2 2 3 6 4" xfId="17514"/>
    <cellStyle name="Normal 2 2 2 2 3 7" xfId="3594"/>
    <cellStyle name="Normal 2 2 2 2 3 7 2" xfId="12296"/>
    <cellStyle name="Normal 2 2 2 2 3 7 2 2" xfId="27882"/>
    <cellStyle name="Normal 2 2 2 2 3 7 3" xfId="19234"/>
    <cellStyle name="Normal 2 2 2 2 3 8" xfId="7093"/>
    <cellStyle name="Normal 2 2 2 2 3 8 2" xfId="22723"/>
    <cellStyle name="Normal 2 2 2 2 3 9" xfId="8815"/>
    <cellStyle name="Normal 2 2 2 2 3 9 2" xfId="24443"/>
    <cellStyle name="Normal 2 2 2 2 4" xfId="153"/>
    <cellStyle name="Normal 2 2 2 2 4 2" xfId="405"/>
    <cellStyle name="Normal 2 2 2 2 4 2 2" xfId="837"/>
    <cellStyle name="Normal 2 2 2 2 4 2 2 2" xfId="1700"/>
    <cellStyle name="Normal 2 2 2 2 4 2 2 2 2" xfId="3430"/>
    <cellStyle name="Normal 2 2 2 2 4 2 2 2 2 2" xfId="6871"/>
    <cellStyle name="Normal 2 2 2 2 4 2 2 2 2 2 2" xfId="15573"/>
    <cellStyle name="Normal 2 2 2 2 4 2 2 2 2 2 2 2" xfId="31159"/>
    <cellStyle name="Normal 2 2 2 2 4 2 2 2 2 2 3" xfId="22511"/>
    <cellStyle name="Normal 2 2 2 2 4 2 2 2 2 3" xfId="12132"/>
    <cellStyle name="Normal 2 2 2 2 4 2 2 2 2 3 2" xfId="27720"/>
    <cellStyle name="Normal 2 2 2 2 4 2 2 2 2 4" xfId="19072"/>
    <cellStyle name="Normal 2 2 2 2 4 2 2 2 3" xfId="5152"/>
    <cellStyle name="Normal 2 2 2 2 4 2 2 2 3 2" xfId="13854"/>
    <cellStyle name="Normal 2 2 2 2 4 2 2 2 3 2 2" xfId="29440"/>
    <cellStyle name="Normal 2 2 2 2 4 2 2 2 3 3" xfId="20792"/>
    <cellStyle name="Normal 2 2 2 2 4 2 2 2 4" xfId="8651"/>
    <cellStyle name="Normal 2 2 2 2 4 2 2 2 4 2" xfId="24281"/>
    <cellStyle name="Normal 2 2 2 2 4 2 2 2 5" xfId="10402"/>
    <cellStyle name="Normal 2 2 2 2 4 2 2 2 5 2" xfId="26001"/>
    <cellStyle name="Normal 2 2 2 2 4 2 2 2 6" xfId="17353"/>
    <cellStyle name="Normal 2 2 2 2 4 2 2 3" xfId="2570"/>
    <cellStyle name="Normal 2 2 2 2 4 2 2 3 2" xfId="6011"/>
    <cellStyle name="Normal 2 2 2 2 4 2 2 3 2 2" xfId="14713"/>
    <cellStyle name="Normal 2 2 2 2 4 2 2 3 2 2 2" xfId="30299"/>
    <cellStyle name="Normal 2 2 2 2 4 2 2 3 2 3" xfId="21651"/>
    <cellStyle name="Normal 2 2 2 2 4 2 2 3 3" xfId="11272"/>
    <cellStyle name="Normal 2 2 2 2 4 2 2 3 3 2" xfId="26860"/>
    <cellStyle name="Normal 2 2 2 2 4 2 2 3 4" xfId="18212"/>
    <cellStyle name="Normal 2 2 2 2 4 2 2 4" xfId="4292"/>
    <cellStyle name="Normal 2 2 2 2 4 2 2 4 2" xfId="12994"/>
    <cellStyle name="Normal 2 2 2 2 4 2 2 4 2 2" xfId="28580"/>
    <cellStyle name="Normal 2 2 2 2 4 2 2 4 3" xfId="19932"/>
    <cellStyle name="Normal 2 2 2 2 4 2 2 5" xfId="7791"/>
    <cellStyle name="Normal 2 2 2 2 4 2 2 5 2" xfId="23421"/>
    <cellStyle name="Normal 2 2 2 2 4 2 2 6" xfId="9539"/>
    <cellStyle name="Normal 2 2 2 2 4 2 2 6 2" xfId="25141"/>
    <cellStyle name="Normal 2 2 2 2 4 2 2 7" xfId="16493"/>
    <cellStyle name="Normal 2 2 2 2 4 2 3" xfId="1270"/>
    <cellStyle name="Normal 2 2 2 2 4 2 3 2" xfId="3000"/>
    <cellStyle name="Normal 2 2 2 2 4 2 3 2 2" xfId="6441"/>
    <cellStyle name="Normal 2 2 2 2 4 2 3 2 2 2" xfId="15143"/>
    <cellStyle name="Normal 2 2 2 2 4 2 3 2 2 2 2" xfId="30729"/>
    <cellStyle name="Normal 2 2 2 2 4 2 3 2 2 3" xfId="22081"/>
    <cellStyle name="Normal 2 2 2 2 4 2 3 2 3" xfId="11702"/>
    <cellStyle name="Normal 2 2 2 2 4 2 3 2 3 2" xfId="27290"/>
    <cellStyle name="Normal 2 2 2 2 4 2 3 2 4" xfId="18642"/>
    <cellStyle name="Normal 2 2 2 2 4 2 3 3" xfId="4722"/>
    <cellStyle name="Normal 2 2 2 2 4 2 3 3 2" xfId="13424"/>
    <cellStyle name="Normal 2 2 2 2 4 2 3 3 2 2" xfId="29010"/>
    <cellStyle name="Normal 2 2 2 2 4 2 3 3 3" xfId="20362"/>
    <cellStyle name="Normal 2 2 2 2 4 2 3 4" xfId="8221"/>
    <cellStyle name="Normal 2 2 2 2 4 2 3 4 2" xfId="23851"/>
    <cellStyle name="Normal 2 2 2 2 4 2 3 5" xfId="9972"/>
    <cellStyle name="Normal 2 2 2 2 4 2 3 5 2" xfId="25571"/>
    <cellStyle name="Normal 2 2 2 2 4 2 3 6" xfId="16923"/>
    <cellStyle name="Normal 2 2 2 2 4 2 4" xfId="2140"/>
    <cellStyle name="Normal 2 2 2 2 4 2 4 2" xfId="5581"/>
    <cellStyle name="Normal 2 2 2 2 4 2 4 2 2" xfId="14283"/>
    <cellStyle name="Normal 2 2 2 2 4 2 4 2 2 2" xfId="29869"/>
    <cellStyle name="Normal 2 2 2 2 4 2 4 2 3" xfId="21221"/>
    <cellStyle name="Normal 2 2 2 2 4 2 4 3" xfId="10842"/>
    <cellStyle name="Normal 2 2 2 2 4 2 4 3 2" xfId="26430"/>
    <cellStyle name="Normal 2 2 2 2 4 2 4 4" xfId="17782"/>
    <cellStyle name="Normal 2 2 2 2 4 2 5" xfId="3862"/>
    <cellStyle name="Normal 2 2 2 2 4 2 5 2" xfId="12564"/>
    <cellStyle name="Normal 2 2 2 2 4 2 5 2 2" xfId="28150"/>
    <cellStyle name="Normal 2 2 2 2 4 2 5 3" xfId="19502"/>
    <cellStyle name="Normal 2 2 2 2 4 2 6" xfId="7361"/>
    <cellStyle name="Normal 2 2 2 2 4 2 6 2" xfId="22991"/>
    <cellStyle name="Normal 2 2 2 2 4 2 7" xfId="9107"/>
    <cellStyle name="Normal 2 2 2 2 4 2 7 2" xfId="24711"/>
    <cellStyle name="Normal 2 2 2 2 4 2 8" xfId="16063"/>
    <cellStyle name="Normal 2 2 2 2 4 3" xfId="621"/>
    <cellStyle name="Normal 2 2 2 2 4 3 2" xfId="1485"/>
    <cellStyle name="Normal 2 2 2 2 4 3 2 2" xfId="3215"/>
    <cellStyle name="Normal 2 2 2 2 4 3 2 2 2" xfId="6656"/>
    <cellStyle name="Normal 2 2 2 2 4 3 2 2 2 2" xfId="15358"/>
    <cellStyle name="Normal 2 2 2 2 4 3 2 2 2 2 2" xfId="30944"/>
    <cellStyle name="Normal 2 2 2 2 4 3 2 2 2 3" xfId="22296"/>
    <cellStyle name="Normal 2 2 2 2 4 3 2 2 3" xfId="11917"/>
    <cellStyle name="Normal 2 2 2 2 4 3 2 2 3 2" xfId="27505"/>
    <cellStyle name="Normal 2 2 2 2 4 3 2 2 4" xfId="18857"/>
    <cellStyle name="Normal 2 2 2 2 4 3 2 3" xfId="4937"/>
    <cellStyle name="Normal 2 2 2 2 4 3 2 3 2" xfId="13639"/>
    <cellStyle name="Normal 2 2 2 2 4 3 2 3 2 2" xfId="29225"/>
    <cellStyle name="Normal 2 2 2 2 4 3 2 3 3" xfId="20577"/>
    <cellStyle name="Normal 2 2 2 2 4 3 2 4" xfId="8436"/>
    <cellStyle name="Normal 2 2 2 2 4 3 2 4 2" xfId="24066"/>
    <cellStyle name="Normal 2 2 2 2 4 3 2 5" xfId="10187"/>
    <cellStyle name="Normal 2 2 2 2 4 3 2 5 2" xfId="25786"/>
    <cellStyle name="Normal 2 2 2 2 4 3 2 6" xfId="17138"/>
    <cellStyle name="Normal 2 2 2 2 4 3 3" xfId="2355"/>
    <cellStyle name="Normal 2 2 2 2 4 3 3 2" xfId="5796"/>
    <cellStyle name="Normal 2 2 2 2 4 3 3 2 2" xfId="14498"/>
    <cellStyle name="Normal 2 2 2 2 4 3 3 2 2 2" xfId="30084"/>
    <cellStyle name="Normal 2 2 2 2 4 3 3 2 3" xfId="21436"/>
    <cellStyle name="Normal 2 2 2 2 4 3 3 3" xfId="11057"/>
    <cellStyle name="Normal 2 2 2 2 4 3 3 3 2" xfId="26645"/>
    <cellStyle name="Normal 2 2 2 2 4 3 3 4" xfId="17997"/>
    <cellStyle name="Normal 2 2 2 2 4 3 4" xfId="4077"/>
    <cellStyle name="Normal 2 2 2 2 4 3 4 2" xfId="12779"/>
    <cellStyle name="Normal 2 2 2 2 4 3 4 2 2" xfId="28365"/>
    <cellStyle name="Normal 2 2 2 2 4 3 4 3" xfId="19717"/>
    <cellStyle name="Normal 2 2 2 2 4 3 5" xfId="7576"/>
    <cellStyle name="Normal 2 2 2 2 4 3 5 2" xfId="23206"/>
    <cellStyle name="Normal 2 2 2 2 4 3 6" xfId="9323"/>
    <cellStyle name="Normal 2 2 2 2 4 3 6 2" xfId="24926"/>
    <cellStyle name="Normal 2 2 2 2 4 3 7" xfId="16278"/>
    <cellStyle name="Normal 2 2 2 2 4 4" xfId="1055"/>
    <cellStyle name="Normal 2 2 2 2 4 4 2" xfId="2785"/>
    <cellStyle name="Normal 2 2 2 2 4 4 2 2" xfId="6226"/>
    <cellStyle name="Normal 2 2 2 2 4 4 2 2 2" xfId="14928"/>
    <cellStyle name="Normal 2 2 2 2 4 4 2 2 2 2" xfId="30514"/>
    <cellStyle name="Normal 2 2 2 2 4 4 2 2 3" xfId="21866"/>
    <cellStyle name="Normal 2 2 2 2 4 4 2 3" xfId="11487"/>
    <cellStyle name="Normal 2 2 2 2 4 4 2 3 2" xfId="27075"/>
    <cellStyle name="Normal 2 2 2 2 4 4 2 4" xfId="18427"/>
    <cellStyle name="Normal 2 2 2 2 4 4 3" xfId="4507"/>
    <cellStyle name="Normal 2 2 2 2 4 4 3 2" xfId="13209"/>
    <cellStyle name="Normal 2 2 2 2 4 4 3 2 2" xfId="28795"/>
    <cellStyle name="Normal 2 2 2 2 4 4 3 3" xfId="20147"/>
    <cellStyle name="Normal 2 2 2 2 4 4 4" xfId="8006"/>
    <cellStyle name="Normal 2 2 2 2 4 4 4 2" xfId="23636"/>
    <cellStyle name="Normal 2 2 2 2 4 4 5" xfId="9757"/>
    <cellStyle name="Normal 2 2 2 2 4 4 5 2" xfId="25356"/>
    <cellStyle name="Normal 2 2 2 2 4 4 6" xfId="16708"/>
    <cellStyle name="Normal 2 2 2 2 4 5" xfId="1924"/>
    <cellStyle name="Normal 2 2 2 2 4 5 2" xfId="5366"/>
    <cellStyle name="Normal 2 2 2 2 4 5 2 2" xfId="14068"/>
    <cellStyle name="Normal 2 2 2 2 4 5 2 2 2" xfId="29654"/>
    <cellStyle name="Normal 2 2 2 2 4 5 2 3" xfId="21006"/>
    <cellStyle name="Normal 2 2 2 2 4 5 3" xfId="10626"/>
    <cellStyle name="Normal 2 2 2 2 4 5 3 2" xfId="26215"/>
    <cellStyle name="Normal 2 2 2 2 4 5 4" xfId="17567"/>
    <cellStyle name="Normal 2 2 2 2 4 6" xfId="3647"/>
    <cellStyle name="Normal 2 2 2 2 4 6 2" xfId="12349"/>
    <cellStyle name="Normal 2 2 2 2 4 6 2 2" xfId="27935"/>
    <cellStyle name="Normal 2 2 2 2 4 6 3" xfId="19287"/>
    <cellStyle name="Normal 2 2 2 2 4 7" xfId="7146"/>
    <cellStyle name="Normal 2 2 2 2 4 7 2" xfId="22776"/>
    <cellStyle name="Normal 2 2 2 2 4 8" xfId="8873"/>
    <cellStyle name="Normal 2 2 2 2 4 8 2" xfId="24496"/>
    <cellStyle name="Normal 2 2 2 2 4 9" xfId="15848"/>
    <cellStyle name="Normal 2 2 2 2 5" xfId="299"/>
    <cellStyle name="Normal 2 2 2 2 5 2" xfId="731"/>
    <cellStyle name="Normal 2 2 2 2 5 2 2" xfId="1594"/>
    <cellStyle name="Normal 2 2 2 2 5 2 2 2" xfId="3324"/>
    <cellStyle name="Normal 2 2 2 2 5 2 2 2 2" xfId="6765"/>
    <cellStyle name="Normal 2 2 2 2 5 2 2 2 2 2" xfId="15467"/>
    <cellStyle name="Normal 2 2 2 2 5 2 2 2 2 2 2" xfId="31053"/>
    <cellStyle name="Normal 2 2 2 2 5 2 2 2 2 3" xfId="22405"/>
    <cellStyle name="Normal 2 2 2 2 5 2 2 2 3" xfId="12026"/>
    <cellStyle name="Normal 2 2 2 2 5 2 2 2 3 2" xfId="27614"/>
    <cellStyle name="Normal 2 2 2 2 5 2 2 2 4" xfId="18966"/>
    <cellStyle name="Normal 2 2 2 2 5 2 2 3" xfId="5046"/>
    <cellStyle name="Normal 2 2 2 2 5 2 2 3 2" xfId="13748"/>
    <cellStyle name="Normal 2 2 2 2 5 2 2 3 2 2" xfId="29334"/>
    <cellStyle name="Normal 2 2 2 2 5 2 2 3 3" xfId="20686"/>
    <cellStyle name="Normal 2 2 2 2 5 2 2 4" xfId="8545"/>
    <cellStyle name="Normal 2 2 2 2 5 2 2 4 2" xfId="24175"/>
    <cellStyle name="Normal 2 2 2 2 5 2 2 5" xfId="10296"/>
    <cellStyle name="Normal 2 2 2 2 5 2 2 5 2" xfId="25895"/>
    <cellStyle name="Normal 2 2 2 2 5 2 2 6" xfId="17247"/>
    <cellStyle name="Normal 2 2 2 2 5 2 3" xfId="2464"/>
    <cellStyle name="Normal 2 2 2 2 5 2 3 2" xfId="5905"/>
    <cellStyle name="Normal 2 2 2 2 5 2 3 2 2" xfId="14607"/>
    <cellStyle name="Normal 2 2 2 2 5 2 3 2 2 2" xfId="30193"/>
    <cellStyle name="Normal 2 2 2 2 5 2 3 2 3" xfId="21545"/>
    <cellStyle name="Normal 2 2 2 2 5 2 3 3" xfId="11166"/>
    <cellStyle name="Normal 2 2 2 2 5 2 3 3 2" xfId="26754"/>
    <cellStyle name="Normal 2 2 2 2 5 2 3 4" xfId="18106"/>
    <cellStyle name="Normal 2 2 2 2 5 2 4" xfId="4186"/>
    <cellStyle name="Normal 2 2 2 2 5 2 4 2" xfId="12888"/>
    <cellStyle name="Normal 2 2 2 2 5 2 4 2 2" xfId="28474"/>
    <cellStyle name="Normal 2 2 2 2 5 2 4 3" xfId="19826"/>
    <cellStyle name="Normal 2 2 2 2 5 2 5" xfId="7685"/>
    <cellStyle name="Normal 2 2 2 2 5 2 5 2" xfId="23315"/>
    <cellStyle name="Normal 2 2 2 2 5 2 6" xfId="9433"/>
    <cellStyle name="Normal 2 2 2 2 5 2 6 2" xfId="25035"/>
    <cellStyle name="Normal 2 2 2 2 5 2 7" xfId="16387"/>
    <cellStyle name="Normal 2 2 2 2 5 3" xfId="1164"/>
    <cellStyle name="Normal 2 2 2 2 5 3 2" xfId="2894"/>
    <cellStyle name="Normal 2 2 2 2 5 3 2 2" xfId="6335"/>
    <cellStyle name="Normal 2 2 2 2 5 3 2 2 2" xfId="15037"/>
    <cellStyle name="Normal 2 2 2 2 5 3 2 2 2 2" xfId="30623"/>
    <cellStyle name="Normal 2 2 2 2 5 3 2 2 3" xfId="21975"/>
    <cellStyle name="Normal 2 2 2 2 5 3 2 3" xfId="11596"/>
    <cellStyle name="Normal 2 2 2 2 5 3 2 3 2" xfId="27184"/>
    <cellStyle name="Normal 2 2 2 2 5 3 2 4" xfId="18536"/>
    <cellStyle name="Normal 2 2 2 2 5 3 3" xfId="4616"/>
    <cellStyle name="Normal 2 2 2 2 5 3 3 2" xfId="13318"/>
    <cellStyle name="Normal 2 2 2 2 5 3 3 2 2" xfId="28904"/>
    <cellStyle name="Normal 2 2 2 2 5 3 3 3" xfId="20256"/>
    <cellStyle name="Normal 2 2 2 2 5 3 4" xfId="8115"/>
    <cellStyle name="Normal 2 2 2 2 5 3 4 2" xfId="23745"/>
    <cellStyle name="Normal 2 2 2 2 5 3 5" xfId="9866"/>
    <cellStyle name="Normal 2 2 2 2 5 3 5 2" xfId="25465"/>
    <cellStyle name="Normal 2 2 2 2 5 3 6" xfId="16817"/>
    <cellStyle name="Normal 2 2 2 2 5 4" xfId="2034"/>
    <cellStyle name="Normal 2 2 2 2 5 4 2" xfId="5475"/>
    <cellStyle name="Normal 2 2 2 2 5 4 2 2" xfId="14177"/>
    <cellStyle name="Normal 2 2 2 2 5 4 2 2 2" xfId="29763"/>
    <cellStyle name="Normal 2 2 2 2 5 4 2 3" xfId="21115"/>
    <cellStyle name="Normal 2 2 2 2 5 4 3" xfId="10736"/>
    <cellStyle name="Normal 2 2 2 2 5 4 3 2" xfId="26324"/>
    <cellStyle name="Normal 2 2 2 2 5 4 4" xfId="17676"/>
    <cellStyle name="Normal 2 2 2 2 5 5" xfId="3756"/>
    <cellStyle name="Normal 2 2 2 2 5 5 2" xfId="12458"/>
    <cellStyle name="Normal 2 2 2 2 5 5 2 2" xfId="28044"/>
    <cellStyle name="Normal 2 2 2 2 5 5 3" xfId="19396"/>
    <cellStyle name="Normal 2 2 2 2 5 6" xfId="7255"/>
    <cellStyle name="Normal 2 2 2 2 5 6 2" xfId="22885"/>
    <cellStyle name="Normal 2 2 2 2 5 7" xfId="9001"/>
    <cellStyle name="Normal 2 2 2 2 5 7 2" xfId="24605"/>
    <cellStyle name="Normal 2 2 2 2 5 8" xfId="15957"/>
    <cellStyle name="Normal 2 2 2 2 6" xfId="515"/>
    <cellStyle name="Normal 2 2 2 2 6 2" xfId="1379"/>
    <cellStyle name="Normal 2 2 2 2 6 2 2" xfId="3109"/>
    <cellStyle name="Normal 2 2 2 2 6 2 2 2" xfId="6550"/>
    <cellStyle name="Normal 2 2 2 2 6 2 2 2 2" xfId="15252"/>
    <cellStyle name="Normal 2 2 2 2 6 2 2 2 2 2" xfId="30838"/>
    <cellStyle name="Normal 2 2 2 2 6 2 2 2 3" xfId="22190"/>
    <cellStyle name="Normal 2 2 2 2 6 2 2 3" xfId="11811"/>
    <cellStyle name="Normal 2 2 2 2 6 2 2 3 2" xfId="27399"/>
    <cellStyle name="Normal 2 2 2 2 6 2 2 4" xfId="18751"/>
    <cellStyle name="Normal 2 2 2 2 6 2 3" xfId="4831"/>
    <cellStyle name="Normal 2 2 2 2 6 2 3 2" xfId="13533"/>
    <cellStyle name="Normal 2 2 2 2 6 2 3 2 2" xfId="29119"/>
    <cellStyle name="Normal 2 2 2 2 6 2 3 3" xfId="20471"/>
    <cellStyle name="Normal 2 2 2 2 6 2 4" xfId="8330"/>
    <cellStyle name="Normal 2 2 2 2 6 2 4 2" xfId="23960"/>
    <cellStyle name="Normal 2 2 2 2 6 2 5" xfId="10081"/>
    <cellStyle name="Normal 2 2 2 2 6 2 5 2" xfId="25680"/>
    <cellStyle name="Normal 2 2 2 2 6 2 6" xfId="17032"/>
    <cellStyle name="Normal 2 2 2 2 6 3" xfId="2249"/>
    <cellStyle name="Normal 2 2 2 2 6 3 2" xfId="5690"/>
    <cellStyle name="Normal 2 2 2 2 6 3 2 2" xfId="14392"/>
    <cellStyle name="Normal 2 2 2 2 6 3 2 2 2" xfId="29978"/>
    <cellStyle name="Normal 2 2 2 2 6 3 2 3" xfId="21330"/>
    <cellStyle name="Normal 2 2 2 2 6 3 3" xfId="10951"/>
    <cellStyle name="Normal 2 2 2 2 6 3 3 2" xfId="26539"/>
    <cellStyle name="Normal 2 2 2 2 6 3 4" xfId="17891"/>
    <cellStyle name="Normal 2 2 2 2 6 4" xfId="3971"/>
    <cellStyle name="Normal 2 2 2 2 6 4 2" xfId="12673"/>
    <cellStyle name="Normal 2 2 2 2 6 4 2 2" xfId="28259"/>
    <cellStyle name="Normal 2 2 2 2 6 4 3" xfId="19611"/>
    <cellStyle name="Normal 2 2 2 2 6 5" xfId="7470"/>
    <cellStyle name="Normal 2 2 2 2 6 5 2" xfId="23100"/>
    <cellStyle name="Normal 2 2 2 2 6 6" xfId="9217"/>
    <cellStyle name="Normal 2 2 2 2 6 6 2" xfId="24820"/>
    <cellStyle name="Normal 2 2 2 2 6 7" xfId="16172"/>
    <cellStyle name="Normal 2 2 2 2 7" xfId="949"/>
    <cellStyle name="Normal 2 2 2 2 7 2" xfId="2679"/>
    <cellStyle name="Normal 2 2 2 2 7 2 2" xfId="6120"/>
    <cellStyle name="Normal 2 2 2 2 7 2 2 2" xfId="14822"/>
    <cellStyle name="Normal 2 2 2 2 7 2 2 2 2" xfId="30408"/>
    <cellStyle name="Normal 2 2 2 2 7 2 2 3" xfId="21760"/>
    <cellStyle name="Normal 2 2 2 2 7 2 3" xfId="11381"/>
    <cellStyle name="Normal 2 2 2 2 7 2 3 2" xfId="26969"/>
    <cellStyle name="Normal 2 2 2 2 7 2 4" xfId="18321"/>
    <cellStyle name="Normal 2 2 2 2 7 3" xfId="4401"/>
    <cellStyle name="Normal 2 2 2 2 7 3 2" xfId="13103"/>
    <cellStyle name="Normal 2 2 2 2 7 3 2 2" xfId="28689"/>
    <cellStyle name="Normal 2 2 2 2 7 3 3" xfId="20041"/>
    <cellStyle name="Normal 2 2 2 2 7 4" xfId="7900"/>
    <cellStyle name="Normal 2 2 2 2 7 4 2" xfId="23530"/>
    <cellStyle name="Normal 2 2 2 2 7 5" xfId="9651"/>
    <cellStyle name="Normal 2 2 2 2 7 5 2" xfId="25250"/>
    <cellStyle name="Normal 2 2 2 2 7 6" xfId="16602"/>
    <cellStyle name="Normal 2 2 2 2 8" xfId="1818"/>
    <cellStyle name="Normal 2 2 2 2 8 2" xfId="5260"/>
    <cellStyle name="Normal 2 2 2 2 8 2 2" xfId="13962"/>
    <cellStyle name="Normal 2 2 2 2 8 2 2 2" xfId="29548"/>
    <cellStyle name="Normal 2 2 2 2 8 2 3" xfId="20900"/>
    <cellStyle name="Normal 2 2 2 2 8 3" xfId="10520"/>
    <cellStyle name="Normal 2 2 2 2 8 3 2" xfId="26109"/>
    <cellStyle name="Normal 2 2 2 2 8 4" xfId="17461"/>
    <cellStyle name="Normal 2 2 2 2 9" xfId="3541"/>
    <cellStyle name="Normal 2 2 2 2 9 2" xfId="12243"/>
    <cellStyle name="Normal 2 2 2 2 9 2 2" xfId="27829"/>
    <cellStyle name="Normal 2 2 2 2 9 3" xfId="19181"/>
    <cellStyle name="Normal 2 2 2 3" xfId="54"/>
    <cellStyle name="Normal 2 2 2 3 10" xfId="7053"/>
    <cellStyle name="Normal 2 2 2 3 10 2" xfId="22683"/>
    <cellStyle name="Normal 2 2 2 3 11" xfId="8774"/>
    <cellStyle name="Normal 2 2 2 3 11 2" xfId="24403"/>
    <cellStyle name="Normal 2 2 2 3 12" xfId="15755"/>
    <cellStyle name="Normal 2 2 2 3 2" xfId="108"/>
    <cellStyle name="Normal 2 2 2 3 2 10" xfId="15808"/>
    <cellStyle name="Normal 2 2 2 3 2 2" xfId="222"/>
    <cellStyle name="Normal 2 2 2 3 2 2 2" xfId="471"/>
    <cellStyle name="Normal 2 2 2 3 2 2 2 2" xfId="903"/>
    <cellStyle name="Normal 2 2 2 3 2 2 2 2 2" xfId="1766"/>
    <cellStyle name="Normal 2 2 2 3 2 2 2 2 2 2" xfId="3496"/>
    <cellStyle name="Normal 2 2 2 3 2 2 2 2 2 2 2" xfId="6937"/>
    <cellStyle name="Normal 2 2 2 3 2 2 2 2 2 2 2 2" xfId="15639"/>
    <cellStyle name="Normal 2 2 2 3 2 2 2 2 2 2 2 2 2" xfId="31225"/>
    <cellStyle name="Normal 2 2 2 3 2 2 2 2 2 2 2 3" xfId="22577"/>
    <cellStyle name="Normal 2 2 2 3 2 2 2 2 2 2 3" xfId="12198"/>
    <cellStyle name="Normal 2 2 2 3 2 2 2 2 2 2 3 2" xfId="27786"/>
    <cellStyle name="Normal 2 2 2 3 2 2 2 2 2 2 4" xfId="19138"/>
    <cellStyle name="Normal 2 2 2 3 2 2 2 2 2 3" xfId="5218"/>
    <cellStyle name="Normal 2 2 2 3 2 2 2 2 2 3 2" xfId="13920"/>
    <cellStyle name="Normal 2 2 2 3 2 2 2 2 2 3 2 2" xfId="29506"/>
    <cellStyle name="Normal 2 2 2 3 2 2 2 2 2 3 3" xfId="20858"/>
    <cellStyle name="Normal 2 2 2 3 2 2 2 2 2 4" xfId="8717"/>
    <cellStyle name="Normal 2 2 2 3 2 2 2 2 2 4 2" xfId="24347"/>
    <cellStyle name="Normal 2 2 2 3 2 2 2 2 2 5" xfId="10468"/>
    <cellStyle name="Normal 2 2 2 3 2 2 2 2 2 5 2" xfId="26067"/>
    <cellStyle name="Normal 2 2 2 3 2 2 2 2 2 6" xfId="17419"/>
    <cellStyle name="Normal 2 2 2 3 2 2 2 2 3" xfId="2636"/>
    <cellStyle name="Normal 2 2 2 3 2 2 2 2 3 2" xfId="6077"/>
    <cellStyle name="Normal 2 2 2 3 2 2 2 2 3 2 2" xfId="14779"/>
    <cellStyle name="Normal 2 2 2 3 2 2 2 2 3 2 2 2" xfId="30365"/>
    <cellStyle name="Normal 2 2 2 3 2 2 2 2 3 2 3" xfId="21717"/>
    <cellStyle name="Normal 2 2 2 3 2 2 2 2 3 3" xfId="11338"/>
    <cellStyle name="Normal 2 2 2 3 2 2 2 2 3 3 2" xfId="26926"/>
    <cellStyle name="Normal 2 2 2 3 2 2 2 2 3 4" xfId="18278"/>
    <cellStyle name="Normal 2 2 2 3 2 2 2 2 4" xfId="4358"/>
    <cellStyle name="Normal 2 2 2 3 2 2 2 2 4 2" xfId="13060"/>
    <cellStyle name="Normal 2 2 2 3 2 2 2 2 4 2 2" xfId="28646"/>
    <cellStyle name="Normal 2 2 2 3 2 2 2 2 4 3" xfId="19998"/>
    <cellStyle name="Normal 2 2 2 3 2 2 2 2 5" xfId="7857"/>
    <cellStyle name="Normal 2 2 2 3 2 2 2 2 5 2" xfId="23487"/>
    <cellStyle name="Normal 2 2 2 3 2 2 2 2 6" xfId="9605"/>
    <cellStyle name="Normal 2 2 2 3 2 2 2 2 6 2" xfId="25207"/>
    <cellStyle name="Normal 2 2 2 3 2 2 2 2 7" xfId="16559"/>
    <cellStyle name="Normal 2 2 2 3 2 2 2 3" xfId="1336"/>
    <cellStyle name="Normal 2 2 2 3 2 2 2 3 2" xfId="3066"/>
    <cellStyle name="Normal 2 2 2 3 2 2 2 3 2 2" xfId="6507"/>
    <cellStyle name="Normal 2 2 2 3 2 2 2 3 2 2 2" xfId="15209"/>
    <cellStyle name="Normal 2 2 2 3 2 2 2 3 2 2 2 2" xfId="30795"/>
    <cellStyle name="Normal 2 2 2 3 2 2 2 3 2 2 3" xfId="22147"/>
    <cellStyle name="Normal 2 2 2 3 2 2 2 3 2 3" xfId="11768"/>
    <cellStyle name="Normal 2 2 2 3 2 2 2 3 2 3 2" xfId="27356"/>
    <cellStyle name="Normal 2 2 2 3 2 2 2 3 2 4" xfId="18708"/>
    <cellStyle name="Normal 2 2 2 3 2 2 2 3 3" xfId="4788"/>
    <cellStyle name="Normal 2 2 2 3 2 2 2 3 3 2" xfId="13490"/>
    <cellStyle name="Normal 2 2 2 3 2 2 2 3 3 2 2" xfId="29076"/>
    <cellStyle name="Normal 2 2 2 3 2 2 2 3 3 3" xfId="20428"/>
    <cellStyle name="Normal 2 2 2 3 2 2 2 3 4" xfId="8287"/>
    <cellStyle name="Normal 2 2 2 3 2 2 2 3 4 2" xfId="23917"/>
    <cellStyle name="Normal 2 2 2 3 2 2 2 3 5" xfId="10038"/>
    <cellStyle name="Normal 2 2 2 3 2 2 2 3 5 2" xfId="25637"/>
    <cellStyle name="Normal 2 2 2 3 2 2 2 3 6" xfId="16989"/>
    <cellStyle name="Normal 2 2 2 3 2 2 2 4" xfId="2206"/>
    <cellStyle name="Normal 2 2 2 3 2 2 2 4 2" xfId="5647"/>
    <cellStyle name="Normal 2 2 2 3 2 2 2 4 2 2" xfId="14349"/>
    <cellStyle name="Normal 2 2 2 3 2 2 2 4 2 2 2" xfId="29935"/>
    <cellStyle name="Normal 2 2 2 3 2 2 2 4 2 3" xfId="21287"/>
    <cellStyle name="Normal 2 2 2 3 2 2 2 4 3" xfId="10908"/>
    <cellStyle name="Normal 2 2 2 3 2 2 2 4 3 2" xfId="26496"/>
    <cellStyle name="Normal 2 2 2 3 2 2 2 4 4" xfId="17848"/>
    <cellStyle name="Normal 2 2 2 3 2 2 2 5" xfId="3928"/>
    <cellStyle name="Normal 2 2 2 3 2 2 2 5 2" xfId="12630"/>
    <cellStyle name="Normal 2 2 2 3 2 2 2 5 2 2" xfId="28216"/>
    <cellStyle name="Normal 2 2 2 3 2 2 2 5 3" xfId="19568"/>
    <cellStyle name="Normal 2 2 2 3 2 2 2 6" xfId="7427"/>
    <cellStyle name="Normal 2 2 2 3 2 2 2 6 2" xfId="23057"/>
    <cellStyle name="Normal 2 2 2 3 2 2 2 7" xfId="9173"/>
    <cellStyle name="Normal 2 2 2 3 2 2 2 7 2" xfId="24777"/>
    <cellStyle name="Normal 2 2 2 3 2 2 2 8" xfId="16129"/>
    <cellStyle name="Normal 2 2 2 3 2 2 3" xfId="687"/>
    <cellStyle name="Normal 2 2 2 3 2 2 3 2" xfId="1551"/>
    <cellStyle name="Normal 2 2 2 3 2 2 3 2 2" xfId="3281"/>
    <cellStyle name="Normal 2 2 2 3 2 2 3 2 2 2" xfId="6722"/>
    <cellStyle name="Normal 2 2 2 3 2 2 3 2 2 2 2" xfId="15424"/>
    <cellStyle name="Normal 2 2 2 3 2 2 3 2 2 2 2 2" xfId="31010"/>
    <cellStyle name="Normal 2 2 2 3 2 2 3 2 2 2 3" xfId="22362"/>
    <cellStyle name="Normal 2 2 2 3 2 2 3 2 2 3" xfId="11983"/>
    <cellStyle name="Normal 2 2 2 3 2 2 3 2 2 3 2" xfId="27571"/>
    <cellStyle name="Normal 2 2 2 3 2 2 3 2 2 4" xfId="18923"/>
    <cellStyle name="Normal 2 2 2 3 2 2 3 2 3" xfId="5003"/>
    <cellStyle name="Normal 2 2 2 3 2 2 3 2 3 2" xfId="13705"/>
    <cellStyle name="Normal 2 2 2 3 2 2 3 2 3 2 2" xfId="29291"/>
    <cellStyle name="Normal 2 2 2 3 2 2 3 2 3 3" xfId="20643"/>
    <cellStyle name="Normal 2 2 2 3 2 2 3 2 4" xfId="8502"/>
    <cellStyle name="Normal 2 2 2 3 2 2 3 2 4 2" xfId="24132"/>
    <cellStyle name="Normal 2 2 2 3 2 2 3 2 5" xfId="10253"/>
    <cellStyle name="Normal 2 2 2 3 2 2 3 2 5 2" xfId="25852"/>
    <cellStyle name="Normal 2 2 2 3 2 2 3 2 6" xfId="17204"/>
    <cellStyle name="Normal 2 2 2 3 2 2 3 3" xfId="2421"/>
    <cellStyle name="Normal 2 2 2 3 2 2 3 3 2" xfId="5862"/>
    <cellStyle name="Normal 2 2 2 3 2 2 3 3 2 2" xfId="14564"/>
    <cellStyle name="Normal 2 2 2 3 2 2 3 3 2 2 2" xfId="30150"/>
    <cellStyle name="Normal 2 2 2 3 2 2 3 3 2 3" xfId="21502"/>
    <cellStyle name="Normal 2 2 2 3 2 2 3 3 3" xfId="11123"/>
    <cellStyle name="Normal 2 2 2 3 2 2 3 3 3 2" xfId="26711"/>
    <cellStyle name="Normal 2 2 2 3 2 2 3 3 4" xfId="18063"/>
    <cellStyle name="Normal 2 2 2 3 2 2 3 4" xfId="4143"/>
    <cellStyle name="Normal 2 2 2 3 2 2 3 4 2" xfId="12845"/>
    <cellStyle name="Normal 2 2 2 3 2 2 3 4 2 2" xfId="28431"/>
    <cellStyle name="Normal 2 2 2 3 2 2 3 4 3" xfId="19783"/>
    <cellStyle name="Normal 2 2 2 3 2 2 3 5" xfId="7642"/>
    <cellStyle name="Normal 2 2 2 3 2 2 3 5 2" xfId="23272"/>
    <cellStyle name="Normal 2 2 2 3 2 2 3 6" xfId="9389"/>
    <cellStyle name="Normal 2 2 2 3 2 2 3 6 2" xfId="24992"/>
    <cellStyle name="Normal 2 2 2 3 2 2 3 7" xfId="16344"/>
    <cellStyle name="Normal 2 2 2 3 2 2 4" xfId="1121"/>
    <cellStyle name="Normal 2 2 2 3 2 2 4 2" xfId="2851"/>
    <cellStyle name="Normal 2 2 2 3 2 2 4 2 2" xfId="6292"/>
    <cellStyle name="Normal 2 2 2 3 2 2 4 2 2 2" xfId="14994"/>
    <cellStyle name="Normal 2 2 2 3 2 2 4 2 2 2 2" xfId="30580"/>
    <cellStyle name="Normal 2 2 2 3 2 2 4 2 2 3" xfId="21932"/>
    <cellStyle name="Normal 2 2 2 3 2 2 4 2 3" xfId="11553"/>
    <cellStyle name="Normal 2 2 2 3 2 2 4 2 3 2" xfId="27141"/>
    <cellStyle name="Normal 2 2 2 3 2 2 4 2 4" xfId="18493"/>
    <cellStyle name="Normal 2 2 2 3 2 2 4 3" xfId="4573"/>
    <cellStyle name="Normal 2 2 2 3 2 2 4 3 2" xfId="13275"/>
    <cellStyle name="Normal 2 2 2 3 2 2 4 3 2 2" xfId="28861"/>
    <cellStyle name="Normal 2 2 2 3 2 2 4 3 3" xfId="20213"/>
    <cellStyle name="Normal 2 2 2 3 2 2 4 4" xfId="8072"/>
    <cellStyle name="Normal 2 2 2 3 2 2 4 4 2" xfId="23702"/>
    <cellStyle name="Normal 2 2 2 3 2 2 4 5" xfId="9823"/>
    <cellStyle name="Normal 2 2 2 3 2 2 4 5 2" xfId="25422"/>
    <cellStyle name="Normal 2 2 2 3 2 2 4 6" xfId="16774"/>
    <cellStyle name="Normal 2 2 2 3 2 2 5" xfId="1990"/>
    <cellStyle name="Normal 2 2 2 3 2 2 5 2" xfId="5432"/>
    <cellStyle name="Normal 2 2 2 3 2 2 5 2 2" xfId="14134"/>
    <cellStyle name="Normal 2 2 2 3 2 2 5 2 2 2" xfId="29720"/>
    <cellStyle name="Normal 2 2 2 3 2 2 5 2 3" xfId="21072"/>
    <cellStyle name="Normal 2 2 2 3 2 2 5 3" xfId="10692"/>
    <cellStyle name="Normal 2 2 2 3 2 2 5 3 2" xfId="26281"/>
    <cellStyle name="Normal 2 2 2 3 2 2 5 4" xfId="17633"/>
    <cellStyle name="Normal 2 2 2 3 2 2 6" xfId="3713"/>
    <cellStyle name="Normal 2 2 2 3 2 2 6 2" xfId="12415"/>
    <cellStyle name="Normal 2 2 2 3 2 2 6 2 2" xfId="28001"/>
    <cellStyle name="Normal 2 2 2 3 2 2 6 3" xfId="19353"/>
    <cellStyle name="Normal 2 2 2 3 2 2 7" xfId="7212"/>
    <cellStyle name="Normal 2 2 2 3 2 2 7 2" xfId="22842"/>
    <cellStyle name="Normal 2 2 2 3 2 2 8" xfId="8939"/>
    <cellStyle name="Normal 2 2 2 3 2 2 8 2" xfId="24562"/>
    <cellStyle name="Normal 2 2 2 3 2 2 9" xfId="15914"/>
    <cellStyle name="Normal 2 2 2 3 2 3" xfId="365"/>
    <cellStyle name="Normal 2 2 2 3 2 3 2" xfId="797"/>
    <cellStyle name="Normal 2 2 2 3 2 3 2 2" xfId="1660"/>
    <cellStyle name="Normal 2 2 2 3 2 3 2 2 2" xfId="3390"/>
    <cellStyle name="Normal 2 2 2 3 2 3 2 2 2 2" xfId="6831"/>
    <cellStyle name="Normal 2 2 2 3 2 3 2 2 2 2 2" xfId="15533"/>
    <cellStyle name="Normal 2 2 2 3 2 3 2 2 2 2 2 2" xfId="31119"/>
    <cellStyle name="Normal 2 2 2 3 2 3 2 2 2 2 3" xfId="22471"/>
    <cellStyle name="Normal 2 2 2 3 2 3 2 2 2 3" xfId="12092"/>
    <cellStyle name="Normal 2 2 2 3 2 3 2 2 2 3 2" xfId="27680"/>
    <cellStyle name="Normal 2 2 2 3 2 3 2 2 2 4" xfId="19032"/>
    <cellStyle name="Normal 2 2 2 3 2 3 2 2 3" xfId="5112"/>
    <cellStyle name="Normal 2 2 2 3 2 3 2 2 3 2" xfId="13814"/>
    <cellStyle name="Normal 2 2 2 3 2 3 2 2 3 2 2" xfId="29400"/>
    <cellStyle name="Normal 2 2 2 3 2 3 2 2 3 3" xfId="20752"/>
    <cellStyle name="Normal 2 2 2 3 2 3 2 2 4" xfId="8611"/>
    <cellStyle name="Normal 2 2 2 3 2 3 2 2 4 2" xfId="24241"/>
    <cellStyle name="Normal 2 2 2 3 2 3 2 2 5" xfId="10362"/>
    <cellStyle name="Normal 2 2 2 3 2 3 2 2 5 2" xfId="25961"/>
    <cellStyle name="Normal 2 2 2 3 2 3 2 2 6" xfId="17313"/>
    <cellStyle name="Normal 2 2 2 3 2 3 2 3" xfId="2530"/>
    <cellStyle name="Normal 2 2 2 3 2 3 2 3 2" xfId="5971"/>
    <cellStyle name="Normal 2 2 2 3 2 3 2 3 2 2" xfId="14673"/>
    <cellStyle name="Normal 2 2 2 3 2 3 2 3 2 2 2" xfId="30259"/>
    <cellStyle name="Normal 2 2 2 3 2 3 2 3 2 3" xfId="21611"/>
    <cellStyle name="Normal 2 2 2 3 2 3 2 3 3" xfId="11232"/>
    <cellStyle name="Normal 2 2 2 3 2 3 2 3 3 2" xfId="26820"/>
    <cellStyle name="Normal 2 2 2 3 2 3 2 3 4" xfId="18172"/>
    <cellStyle name="Normal 2 2 2 3 2 3 2 4" xfId="4252"/>
    <cellStyle name="Normal 2 2 2 3 2 3 2 4 2" xfId="12954"/>
    <cellStyle name="Normal 2 2 2 3 2 3 2 4 2 2" xfId="28540"/>
    <cellStyle name="Normal 2 2 2 3 2 3 2 4 3" xfId="19892"/>
    <cellStyle name="Normal 2 2 2 3 2 3 2 5" xfId="7751"/>
    <cellStyle name="Normal 2 2 2 3 2 3 2 5 2" xfId="23381"/>
    <cellStyle name="Normal 2 2 2 3 2 3 2 6" xfId="9499"/>
    <cellStyle name="Normal 2 2 2 3 2 3 2 6 2" xfId="25101"/>
    <cellStyle name="Normal 2 2 2 3 2 3 2 7" xfId="16453"/>
    <cellStyle name="Normal 2 2 2 3 2 3 3" xfId="1230"/>
    <cellStyle name="Normal 2 2 2 3 2 3 3 2" xfId="2960"/>
    <cellStyle name="Normal 2 2 2 3 2 3 3 2 2" xfId="6401"/>
    <cellStyle name="Normal 2 2 2 3 2 3 3 2 2 2" xfId="15103"/>
    <cellStyle name="Normal 2 2 2 3 2 3 3 2 2 2 2" xfId="30689"/>
    <cellStyle name="Normal 2 2 2 3 2 3 3 2 2 3" xfId="22041"/>
    <cellStyle name="Normal 2 2 2 3 2 3 3 2 3" xfId="11662"/>
    <cellStyle name="Normal 2 2 2 3 2 3 3 2 3 2" xfId="27250"/>
    <cellStyle name="Normal 2 2 2 3 2 3 3 2 4" xfId="18602"/>
    <cellStyle name="Normal 2 2 2 3 2 3 3 3" xfId="4682"/>
    <cellStyle name="Normal 2 2 2 3 2 3 3 3 2" xfId="13384"/>
    <cellStyle name="Normal 2 2 2 3 2 3 3 3 2 2" xfId="28970"/>
    <cellStyle name="Normal 2 2 2 3 2 3 3 3 3" xfId="20322"/>
    <cellStyle name="Normal 2 2 2 3 2 3 3 4" xfId="8181"/>
    <cellStyle name="Normal 2 2 2 3 2 3 3 4 2" xfId="23811"/>
    <cellStyle name="Normal 2 2 2 3 2 3 3 5" xfId="9932"/>
    <cellStyle name="Normal 2 2 2 3 2 3 3 5 2" xfId="25531"/>
    <cellStyle name="Normal 2 2 2 3 2 3 3 6" xfId="16883"/>
    <cellStyle name="Normal 2 2 2 3 2 3 4" xfId="2100"/>
    <cellStyle name="Normal 2 2 2 3 2 3 4 2" xfId="5541"/>
    <cellStyle name="Normal 2 2 2 3 2 3 4 2 2" xfId="14243"/>
    <cellStyle name="Normal 2 2 2 3 2 3 4 2 2 2" xfId="29829"/>
    <cellStyle name="Normal 2 2 2 3 2 3 4 2 3" xfId="21181"/>
    <cellStyle name="Normal 2 2 2 3 2 3 4 3" xfId="10802"/>
    <cellStyle name="Normal 2 2 2 3 2 3 4 3 2" xfId="26390"/>
    <cellStyle name="Normal 2 2 2 3 2 3 4 4" xfId="17742"/>
    <cellStyle name="Normal 2 2 2 3 2 3 5" xfId="3822"/>
    <cellStyle name="Normal 2 2 2 3 2 3 5 2" xfId="12524"/>
    <cellStyle name="Normal 2 2 2 3 2 3 5 2 2" xfId="28110"/>
    <cellStyle name="Normal 2 2 2 3 2 3 5 3" xfId="19462"/>
    <cellStyle name="Normal 2 2 2 3 2 3 6" xfId="7321"/>
    <cellStyle name="Normal 2 2 2 3 2 3 6 2" xfId="22951"/>
    <cellStyle name="Normal 2 2 2 3 2 3 7" xfId="9067"/>
    <cellStyle name="Normal 2 2 2 3 2 3 7 2" xfId="24671"/>
    <cellStyle name="Normal 2 2 2 3 2 3 8" xfId="16023"/>
    <cellStyle name="Normal 2 2 2 3 2 4" xfId="581"/>
    <cellStyle name="Normal 2 2 2 3 2 4 2" xfId="1445"/>
    <cellStyle name="Normal 2 2 2 3 2 4 2 2" xfId="3175"/>
    <cellStyle name="Normal 2 2 2 3 2 4 2 2 2" xfId="6616"/>
    <cellStyle name="Normal 2 2 2 3 2 4 2 2 2 2" xfId="15318"/>
    <cellStyle name="Normal 2 2 2 3 2 4 2 2 2 2 2" xfId="30904"/>
    <cellStyle name="Normal 2 2 2 3 2 4 2 2 2 3" xfId="22256"/>
    <cellStyle name="Normal 2 2 2 3 2 4 2 2 3" xfId="11877"/>
    <cellStyle name="Normal 2 2 2 3 2 4 2 2 3 2" xfId="27465"/>
    <cellStyle name="Normal 2 2 2 3 2 4 2 2 4" xfId="18817"/>
    <cellStyle name="Normal 2 2 2 3 2 4 2 3" xfId="4897"/>
    <cellStyle name="Normal 2 2 2 3 2 4 2 3 2" xfId="13599"/>
    <cellStyle name="Normal 2 2 2 3 2 4 2 3 2 2" xfId="29185"/>
    <cellStyle name="Normal 2 2 2 3 2 4 2 3 3" xfId="20537"/>
    <cellStyle name="Normal 2 2 2 3 2 4 2 4" xfId="8396"/>
    <cellStyle name="Normal 2 2 2 3 2 4 2 4 2" xfId="24026"/>
    <cellStyle name="Normal 2 2 2 3 2 4 2 5" xfId="10147"/>
    <cellStyle name="Normal 2 2 2 3 2 4 2 5 2" xfId="25746"/>
    <cellStyle name="Normal 2 2 2 3 2 4 2 6" xfId="17098"/>
    <cellStyle name="Normal 2 2 2 3 2 4 3" xfId="2315"/>
    <cellStyle name="Normal 2 2 2 3 2 4 3 2" xfId="5756"/>
    <cellStyle name="Normal 2 2 2 3 2 4 3 2 2" xfId="14458"/>
    <cellStyle name="Normal 2 2 2 3 2 4 3 2 2 2" xfId="30044"/>
    <cellStyle name="Normal 2 2 2 3 2 4 3 2 3" xfId="21396"/>
    <cellStyle name="Normal 2 2 2 3 2 4 3 3" xfId="11017"/>
    <cellStyle name="Normal 2 2 2 3 2 4 3 3 2" xfId="26605"/>
    <cellStyle name="Normal 2 2 2 3 2 4 3 4" xfId="17957"/>
    <cellStyle name="Normal 2 2 2 3 2 4 4" xfId="4037"/>
    <cellStyle name="Normal 2 2 2 3 2 4 4 2" xfId="12739"/>
    <cellStyle name="Normal 2 2 2 3 2 4 4 2 2" xfId="28325"/>
    <cellStyle name="Normal 2 2 2 3 2 4 4 3" xfId="19677"/>
    <cellStyle name="Normal 2 2 2 3 2 4 5" xfId="7536"/>
    <cellStyle name="Normal 2 2 2 3 2 4 5 2" xfId="23166"/>
    <cellStyle name="Normal 2 2 2 3 2 4 6" xfId="9283"/>
    <cellStyle name="Normal 2 2 2 3 2 4 6 2" xfId="24886"/>
    <cellStyle name="Normal 2 2 2 3 2 4 7" xfId="16238"/>
    <cellStyle name="Normal 2 2 2 3 2 5" xfId="1015"/>
    <cellStyle name="Normal 2 2 2 3 2 5 2" xfId="2745"/>
    <cellStyle name="Normal 2 2 2 3 2 5 2 2" xfId="6186"/>
    <cellStyle name="Normal 2 2 2 3 2 5 2 2 2" xfId="14888"/>
    <cellStyle name="Normal 2 2 2 3 2 5 2 2 2 2" xfId="30474"/>
    <cellStyle name="Normal 2 2 2 3 2 5 2 2 3" xfId="21826"/>
    <cellStyle name="Normal 2 2 2 3 2 5 2 3" xfId="11447"/>
    <cellStyle name="Normal 2 2 2 3 2 5 2 3 2" xfId="27035"/>
    <cellStyle name="Normal 2 2 2 3 2 5 2 4" xfId="18387"/>
    <cellStyle name="Normal 2 2 2 3 2 5 3" xfId="4467"/>
    <cellStyle name="Normal 2 2 2 3 2 5 3 2" xfId="13169"/>
    <cellStyle name="Normal 2 2 2 3 2 5 3 2 2" xfId="28755"/>
    <cellStyle name="Normal 2 2 2 3 2 5 3 3" xfId="20107"/>
    <cellStyle name="Normal 2 2 2 3 2 5 4" xfId="7966"/>
    <cellStyle name="Normal 2 2 2 3 2 5 4 2" xfId="23596"/>
    <cellStyle name="Normal 2 2 2 3 2 5 5" xfId="9717"/>
    <cellStyle name="Normal 2 2 2 3 2 5 5 2" xfId="25316"/>
    <cellStyle name="Normal 2 2 2 3 2 5 6" xfId="16668"/>
    <cellStyle name="Normal 2 2 2 3 2 6" xfId="1884"/>
    <cellStyle name="Normal 2 2 2 3 2 6 2" xfId="5326"/>
    <cellStyle name="Normal 2 2 2 3 2 6 2 2" xfId="14028"/>
    <cellStyle name="Normal 2 2 2 3 2 6 2 2 2" xfId="29614"/>
    <cellStyle name="Normal 2 2 2 3 2 6 2 3" xfId="20966"/>
    <cellStyle name="Normal 2 2 2 3 2 6 3" xfId="10586"/>
    <cellStyle name="Normal 2 2 2 3 2 6 3 2" xfId="26175"/>
    <cellStyle name="Normal 2 2 2 3 2 6 4" xfId="17527"/>
    <cellStyle name="Normal 2 2 2 3 2 7" xfId="3607"/>
    <cellStyle name="Normal 2 2 2 3 2 7 2" xfId="12309"/>
    <cellStyle name="Normal 2 2 2 3 2 7 2 2" xfId="27895"/>
    <cellStyle name="Normal 2 2 2 3 2 7 3" xfId="19247"/>
    <cellStyle name="Normal 2 2 2 3 2 8" xfId="7106"/>
    <cellStyle name="Normal 2 2 2 3 2 8 2" xfId="22736"/>
    <cellStyle name="Normal 2 2 2 3 2 9" xfId="8828"/>
    <cellStyle name="Normal 2 2 2 3 2 9 2" xfId="24456"/>
    <cellStyle name="Normal 2 2 2 3 3" xfId="169"/>
    <cellStyle name="Normal 2 2 2 3 3 2" xfId="418"/>
    <cellStyle name="Normal 2 2 2 3 3 2 2" xfId="850"/>
    <cellStyle name="Normal 2 2 2 3 3 2 2 2" xfId="1713"/>
    <cellStyle name="Normal 2 2 2 3 3 2 2 2 2" xfId="3443"/>
    <cellStyle name="Normal 2 2 2 3 3 2 2 2 2 2" xfId="6884"/>
    <cellStyle name="Normal 2 2 2 3 3 2 2 2 2 2 2" xfId="15586"/>
    <cellStyle name="Normal 2 2 2 3 3 2 2 2 2 2 2 2" xfId="31172"/>
    <cellStyle name="Normal 2 2 2 3 3 2 2 2 2 2 3" xfId="22524"/>
    <cellStyle name="Normal 2 2 2 3 3 2 2 2 2 3" xfId="12145"/>
    <cellStyle name="Normal 2 2 2 3 3 2 2 2 2 3 2" xfId="27733"/>
    <cellStyle name="Normal 2 2 2 3 3 2 2 2 2 4" xfId="19085"/>
    <cellStyle name="Normal 2 2 2 3 3 2 2 2 3" xfId="5165"/>
    <cellStyle name="Normal 2 2 2 3 3 2 2 2 3 2" xfId="13867"/>
    <cellStyle name="Normal 2 2 2 3 3 2 2 2 3 2 2" xfId="29453"/>
    <cellStyle name="Normal 2 2 2 3 3 2 2 2 3 3" xfId="20805"/>
    <cellStyle name="Normal 2 2 2 3 3 2 2 2 4" xfId="8664"/>
    <cellStyle name="Normal 2 2 2 3 3 2 2 2 4 2" xfId="24294"/>
    <cellStyle name="Normal 2 2 2 3 3 2 2 2 5" xfId="10415"/>
    <cellStyle name="Normal 2 2 2 3 3 2 2 2 5 2" xfId="26014"/>
    <cellStyle name="Normal 2 2 2 3 3 2 2 2 6" xfId="17366"/>
    <cellStyle name="Normal 2 2 2 3 3 2 2 3" xfId="2583"/>
    <cellStyle name="Normal 2 2 2 3 3 2 2 3 2" xfId="6024"/>
    <cellStyle name="Normal 2 2 2 3 3 2 2 3 2 2" xfId="14726"/>
    <cellStyle name="Normal 2 2 2 3 3 2 2 3 2 2 2" xfId="30312"/>
    <cellStyle name="Normal 2 2 2 3 3 2 2 3 2 3" xfId="21664"/>
    <cellStyle name="Normal 2 2 2 3 3 2 2 3 3" xfId="11285"/>
    <cellStyle name="Normal 2 2 2 3 3 2 2 3 3 2" xfId="26873"/>
    <cellStyle name="Normal 2 2 2 3 3 2 2 3 4" xfId="18225"/>
    <cellStyle name="Normal 2 2 2 3 3 2 2 4" xfId="4305"/>
    <cellStyle name="Normal 2 2 2 3 3 2 2 4 2" xfId="13007"/>
    <cellStyle name="Normal 2 2 2 3 3 2 2 4 2 2" xfId="28593"/>
    <cellStyle name="Normal 2 2 2 3 3 2 2 4 3" xfId="19945"/>
    <cellStyle name="Normal 2 2 2 3 3 2 2 5" xfId="7804"/>
    <cellStyle name="Normal 2 2 2 3 3 2 2 5 2" xfId="23434"/>
    <cellStyle name="Normal 2 2 2 3 3 2 2 6" xfId="9552"/>
    <cellStyle name="Normal 2 2 2 3 3 2 2 6 2" xfId="25154"/>
    <cellStyle name="Normal 2 2 2 3 3 2 2 7" xfId="16506"/>
    <cellStyle name="Normal 2 2 2 3 3 2 3" xfId="1283"/>
    <cellStyle name="Normal 2 2 2 3 3 2 3 2" xfId="3013"/>
    <cellStyle name="Normal 2 2 2 3 3 2 3 2 2" xfId="6454"/>
    <cellStyle name="Normal 2 2 2 3 3 2 3 2 2 2" xfId="15156"/>
    <cellStyle name="Normal 2 2 2 3 3 2 3 2 2 2 2" xfId="30742"/>
    <cellStyle name="Normal 2 2 2 3 3 2 3 2 2 3" xfId="22094"/>
    <cellStyle name="Normal 2 2 2 3 3 2 3 2 3" xfId="11715"/>
    <cellStyle name="Normal 2 2 2 3 3 2 3 2 3 2" xfId="27303"/>
    <cellStyle name="Normal 2 2 2 3 3 2 3 2 4" xfId="18655"/>
    <cellStyle name="Normal 2 2 2 3 3 2 3 3" xfId="4735"/>
    <cellStyle name="Normal 2 2 2 3 3 2 3 3 2" xfId="13437"/>
    <cellStyle name="Normal 2 2 2 3 3 2 3 3 2 2" xfId="29023"/>
    <cellStyle name="Normal 2 2 2 3 3 2 3 3 3" xfId="20375"/>
    <cellStyle name="Normal 2 2 2 3 3 2 3 4" xfId="8234"/>
    <cellStyle name="Normal 2 2 2 3 3 2 3 4 2" xfId="23864"/>
    <cellStyle name="Normal 2 2 2 3 3 2 3 5" xfId="9985"/>
    <cellStyle name="Normal 2 2 2 3 3 2 3 5 2" xfId="25584"/>
    <cellStyle name="Normal 2 2 2 3 3 2 3 6" xfId="16936"/>
    <cellStyle name="Normal 2 2 2 3 3 2 4" xfId="2153"/>
    <cellStyle name="Normal 2 2 2 3 3 2 4 2" xfId="5594"/>
    <cellStyle name="Normal 2 2 2 3 3 2 4 2 2" xfId="14296"/>
    <cellStyle name="Normal 2 2 2 3 3 2 4 2 2 2" xfId="29882"/>
    <cellStyle name="Normal 2 2 2 3 3 2 4 2 3" xfId="21234"/>
    <cellStyle name="Normal 2 2 2 3 3 2 4 3" xfId="10855"/>
    <cellStyle name="Normal 2 2 2 3 3 2 4 3 2" xfId="26443"/>
    <cellStyle name="Normal 2 2 2 3 3 2 4 4" xfId="17795"/>
    <cellStyle name="Normal 2 2 2 3 3 2 5" xfId="3875"/>
    <cellStyle name="Normal 2 2 2 3 3 2 5 2" xfId="12577"/>
    <cellStyle name="Normal 2 2 2 3 3 2 5 2 2" xfId="28163"/>
    <cellStyle name="Normal 2 2 2 3 3 2 5 3" xfId="19515"/>
    <cellStyle name="Normal 2 2 2 3 3 2 6" xfId="7374"/>
    <cellStyle name="Normal 2 2 2 3 3 2 6 2" xfId="23004"/>
    <cellStyle name="Normal 2 2 2 3 3 2 7" xfId="9120"/>
    <cellStyle name="Normal 2 2 2 3 3 2 7 2" xfId="24724"/>
    <cellStyle name="Normal 2 2 2 3 3 2 8" xfId="16076"/>
    <cellStyle name="Normal 2 2 2 3 3 3" xfId="634"/>
    <cellStyle name="Normal 2 2 2 3 3 3 2" xfId="1498"/>
    <cellStyle name="Normal 2 2 2 3 3 3 2 2" xfId="3228"/>
    <cellStyle name="Normal 2 2 2 3 3 3 2 2 2" xfId="6669"/>
    <cellStyle name="Normal 2 2 2 3 3 3 2 2 2 2" xfId="15371"/>
    <cellStyle name="Normal 2 2 2 3 3 3 2 2 2 2 2" xfId="30957"/>
    <cellStyle name="Normal 2 2 2 3 3 3 2 2 2 3" xfId="22309"/>
    <cellStyle name="Normal 2 2 2 3 3 3 2 2 3" xfId="11930"/>
    <cellStyle name="Normal 2 2 2 3 3 3 2 2 3 2" xfId="27518"/>
    <cellStyle name="Normal 2 2 2 3 3 3 2 2 4" xfId="18870"/>
    <cellStyle name="Normal 2 2 2 3 3 3 2 3" xfId="4950"/>
    <cellStyle name="Normal 2 2 2 3 3 3 2 3 2" xfId="13652"/>
    <cellStyle name="Normal 2 2 2 3 3 3 2 3 2 2" xfId="29238"/>
    <cellStyle name="Normal 2 2 2 3 3 3 2 3 3" xfId="20590"/>
    <cellStyle name="Normal 2 2 2 3 3 3 2 4" xfId="8449"/>
    <cellStyle name="Normal 2 2 2 3 3 3 2 4 2" xfId="24079"/>
    <cellStyle name="Normal 2 2 2 3 3 3 2 5" xfId="10200"/>
    <cellStyle name="Normal 2 2 2 3 3 3 2 5 2" xfId="25799"/>
    <cellStyle name="Normal 2 2 2 3 3 3 2 6" xfId="17151"/>
    <cellStyle name="Normal 2 2 2 3 3 3 3" xfId="2368"/>
    <cellStyle name="Normal 2 2 2 3 3 3 3 2" xfId="5809"/>
    <cellStyle name="Normal 2 2 2 3 3 3 3 2 2" xfId="14511"/>
    <cellStyle name="Normal 2 2 2 3 3 3 3 2 2 2" xfId="30097"/>
    <cellStyle name="Normal 2 2 2 3 3 3 3 2 3" xfId="21449"/>
    <cellStyle name="Normal 2 2 2 3 3 3 3 3" xfId="11070"/>
    <cellStyle name="Normal 2 2 2 3 3 3 3 3 2" xfId="26658"/>
    <cellStyle name="Normal 2 2 2 3 3 3 3 4" xfId="18010"/>
    <cellStyle name="Normal 2 2 2 3 3 3 4" xfId="4090"/>
    <cellStyle name="Normal 2 2 2 3 3 3 4 2" xfId="12792"/>
    <cellStyle name="Normal 2 2 2 3 3 3 4 2 2" xfId="28378"/>
    <cellStyle name="Normal 2 2 2 3 3 3 4 3" xfId="19730"/>
    <cellStyle name="Normal 2 2 2 3 3 3 5" xfId="7589"/>
    <cellStyle name="Normal 2 2 2 3 3 3 5 2" xfId="23219"/>
    <cellStyle name="Normal 2 2 2 3 3 3 6" xfId="9336"/>
    <cellStyle name="Normal 2 2 2 3 3 3 6 2" xfId="24939"/>
    <cellStyle name="Normal 2 2 2 3 3 3 7" xfId="16291"/>
    <cellStyle name="Normal 2 2 2 3 3 4" xfId="1068"/>
    <cellStyle name="Normal 2 2 2 3 3 4 2" xfId="2798"/>
    <cellStyle name="Normal 2 2 2 3 3 4 2 2" xfId="6239"/>
    <cellStyle name="Normal 2 2 2 3 3 4 2 2 2" xfId="14941"/>
    <cellStyle name="Normal 2 2 2 3 3 4 2 2 2 2" xfId="30527"/>
    <cellStyle name="Normal 2 2 2 3 3 4 2 2 3" xfId="21879"/>
    <cellStyle name="Normal 2 2 2 3 3 4 2 3" xfId="11500"/>
    <cellStyle name="Normal 2 2 2 3 3 4 2 3 2" xfId="27088"/>
    <cellStyle name="Normal 2 2 2 3 3 4 2 4" xfId="18440"/>
    <cellStyle name="Normal 2 2 2 3 3 4 3" xfId="4520"/>
    <cellStyle name="Normal 2 2 2 3 3 4 3 2" xfId="13222"/>
    <cellStyle name="Normal 2 2 2 3 3 4 3 2 2" xfId="28808"/>
    <cellStyle name="Normal 2 2 2 3 3 4 3 3" xfId="20160"/>
    <cellStyle name="Normal 2 2 2 3 3 4 4" xfId="8019"/>
    <cellStyle name="Normal 2 2 2 3 3 4 4 2" xfId="23649"/>
    <cellStyle name="Normal 2 2 2 3 3 4 5" xfId="9770"/>
    <cellStyle name="Normal 2 2 2 3 3 4 5 2" xfId="25369"/>
    <cellStyle name="Normal 2 2 2 3 3 4 6" xfId="16721"/>
    <cellStyle name="Normal 2 2 2 3 3 5" xfId="1937"/>
    <cellStyle name="Normal 2 2 2 3 3 5 2" xfId="5379"/>
    <cellStyle name="Normal 2 2 2 3 3 5 2 2" xfId="14081"/>
    <cellStyle name="Normal 2 2 2 3 3 5 2 2 2" xfId="29667"/>
    <cellStyle name="Normal 2 2 2 3 3 5 2 3" xfId="21019"/>
    <cellStyle name="Normal 2 2 2 3 3 5 3" xfId="10639"/>
    <cellStyle name="Normal 2 2 2 3 3 5 3 2" xfId="26228"/>
    <cellStyle name="Normal 2 2 2 3 3 5 4" xfId="17580"/>
    <cellStyle name="Normal 2 2 2 3 3 6" xfId="3660"/>
    <cellStyle name="Normal 2 2 2 3 3 6 2" xfId="12362"/>
    <cellStyle name="Normal 2 2 2 3 3 6 2 2" xfId="27948"/>
    <cellStyle name="Normal 2 2 2 3 3 6 3" xfId="19300"/>
    <cellStyle name="Normal 2 2 2 3 3 7" xfId="7159"/>
    <cellStyle name="Normal 2 2 2 3 3 7 2" xfId="22789"/>
    <cellStyle name="Normal 2 2 2 3 3 8" xfId="8886"/>
    <cellStyle name="Normal 2 2 2 3 3 8 2" xfId="24509"/>
    <cellStyle name="Normal 2 2 2 3 3 9" xfId="15861"/>
    <cellStyle name="Normal 2 2 2 3 4" xfId="312"/>
    <cellStyle name="Normal 2 2 2 3 4 2" xfId="744"/>
    <cellStyle name="Normal 2 2 2 3 4 2 2" xfId="1607"/>
    <cellStyle name="Normal 2 2 2 3 4 2 2 2" xfId="3337"/>
    <cellStyle name="Normal 2 2 2 3 4 2 2 2 2" xfId="6778"/>
    <cellStyle name="Normal 2 2 2 3 4 2 2 2 2 2" xfId="15480"/>
    <cellStyle name="Normal 2 2 2 3 4 2 2 2 2 2 2" xfId="31066"/>
    <cellStyle name="Normal 2 2 2 3 4 2 2 2 2 3" xfId="22418"/>
    <cellStyle name="Normal 2 2 2 3 4 2 2 2 3" xfId="12039"/>
    <cellStyle name="Normal 2 2 2 3 4 2 2 2 3 2" xfId="27627"/>
    <cellStyle name="Normal 2 2 2 3 4 2 2 2 4" xfId="18979"/>
    <cellStyle name="Normal 2 2 2 3 4 2 2 3" xfId="5059"/>
    <cellStyle name="Normal 2 2 2 3 4 2 2 3 2" xfId="13761"/>
    <cellStyle name="Normal 2 2 2 3 4 2 2 3 2 2" xfId="29347"/>
    <cellStyle name="Normal 2 2 2 3 4 2 2 3 3" xfId="20699"/>
    <cellStyle name="Normal 2 2 2 3 4 2 2 4" xfId="8558"/>
    <cellStyle name="Normal 2 2 2 3 4 2 2 4 2" xfId="24188"/>
    <cellStyle name="Normal 2 2 2 3 4 2 2 5" xfId="10309"/>
    <cellStyle name="Normal 2 2 2 3 4 2 2 5 2" xfId="25908"/>
    <cellStyle name="Normal 2 2 2 3 4 2 2 6" xfId="17260"/>
    <cellStyle name="Normal 2 2 2 3 4 2 3" xfId="2477"/>
    <cellStyle name="Normal 2 2 2 3 4 2 3 2" xfId="5918"/>
    <cellStyle name="Normal 2 2 2 3 4 2 3 2 2" xfId="14620"/>
    <cellStyle name="Normal 2 2 2 3 4 2 3 2 2 2" xfId="30206"/>
    <cellStyle name="Normal 2 2 2 3 4 2 3 2 3" xfId="21558"/>
    <cellStyle name="Normal 2 2 2 3 4 2 3 3" xfId="11179"/>
    <cellStyle name="Normal 2 2 2 3 4 2 3 3 2" xfId="26767"/>
    <cellStyle name="Normal 2 2 2 3 4 2 3 4" xfId="18119"/>
    <cellStyle name="Normal 2 2 2 3 4 2 4" xfId="4199"/>
    <cellStyle name="Normal 2 2 2 3 4 2 4 2" xfId="12901"/>
    <cellStyle name="Normal 2 2 2 3 4 2 4 2 2" xfId="28487"/>
    <cellStyle name="Normal 2 2 2 3 4 2 4 3" xfId="19839"/>
    <cellStyle name="Normal 2 2 2 3 4 2 5" xfId="7698"/>
    <cellStyle name="Normal 2 2 2 3 4 2 5 2" xfId="23328"/>
    <cellStyle name="Normal 2 2 2 3 4 2 6" xfId="9446"/>
    <cellStyle name="Normal 2 2 2 3 4 2 6 2" xfId="25048"/>
    <cellStyle name="Normal 2 2 2 3 4 2 7" xfId="16400"/>
    <cellStyle name="Normal 2 2 2 3 4 3" xfId="1177"/>
    <cellStyle name="Normal 2 2 2 3 4 3 2" xfId="2907"/>
    <cellStyle name="Normal 2 2 2 3 4 3 2 2" xfId="6348"/>
    <cellStyle name="Normal 2 2 2 3 4 3 2 2 2" xfId="15050"/>
    <cellStyle name="Normal 2 2 2 3 4 3 2 2 2 2" xfId="30636"/>
    <cellStyle name="Normal 2 2 2 3 4 3 2 2 3" xfId="21988"/>
    <cellStyle name="Normal 2 2 2 3 4 3 2 3" xfId="11609"/>
    <cellStyle name="Normal 2 2 2 3 4 3 2 3 2" xfId="27197"/>
    <cellStyle name="Normal 2 2 2 3 4 3 2 4" xfId="18549"/>
    <cellStyle name="Normal 2 2 2 3 4 3 3" xfId="4629"/>
    <cellStyle name="Normal 2 2 2 3 4 3 3 2" xfId="13331"/>
    <cellStyle name="Normal 2 2 2 3 4 3 3 2 2" xfId="28917"/>
    <cellStyle name="Normal 2 2 2 3 4 3 3 3" xfId="20269"/>
    <cellStyle name="Normal 2 2 2 3 4 3 4" xfId="8128"/>
    <cellStyle name="Normal 2 2 2 3 4 3 4 2" xfId="23758"/>
    <cellStyle name="Normal 2 2 2 3 4 3 5" xfId="9879"/>
    <cellStyle name="Normal 2 2 2 3 4 3 5 2" xfId="25478"/>
    <cellStyle name="Normal 2 2 2 3 4 3 6" xfId="16830"/>
    <cellStyle name="Normal 2 2 2 3 4 4" xfId="2047"/>
    <cellStyle name="Normal 2 2 2 3 4 4 2" xfId="5488"/>
    <cellStyle name="Normal 2 2 2 3 4 4 2 2" xfId="14190"/>
    <cellStyle name="Normal 2 2 2 3 4 4 2 2 2" xfId="29776"/>
    <cellStyle name="Normal 2 2 2 3 4 4 2 3" xfId="21128"/>
    <cellStyle name="Normal 2 2 2 3 4 4 3" xfId="10749"/>
    <cellStyle name="Normal 2 2 2 3 4 4 3 2" xfId="26337"/>
    <cellStyle name="Normal 2 2 2 3 4 4 4" xfId="17689"/>
    <cellStyle name="Normal 2 2 2 3 4 5" xfId="3769"/>
    <cellStyle name="Normal 2 2 2 3 4 5 2" xfId="12471"/>
    <cellStyle name="Normal 2 2 2 3 4 5 2 2" xfId="28057"/>
    <cellStyle name="Normal 2 2 2 3 4 5 3" xfId="19409"/>
    <cellStyle name="Normal 2 2 2 3 4 6" xfId="7268"/>
    <cellStyle name="Normal 2 2 2 3 4 6 2" xfId="22898"/>
    <cellStyle name="Normal 2 2 2 3 4 7" xfId="9014"/>
    <cellStyle name="Normal 2 2 2 3 4 7 2" xfId="24618"/>
    <cellStyle name="Normal 2 2 2 3 4 8" xfId="15970"/>
    <cellStyle name="Normal 2 2 2 3 5" xfId="528"/>
    <cellStyle name="Normal 2 2 2 3 5 2" xfId="1392"/>
    <cellStyle name="Normal 2 2 2 3 5 2 2" xfId="3122"/>
    <cellStyle name="Normal 2 2 2 3 5 2 2 2" xfId="6563"/>
    <cellStyle name="Normal 2 2 2 3 5 2 2 2 2" xfId="15265"/>
    <cellStyle name="Normal 2 2 2 3 5 2 2 2 2 2" xfId="30851"/>
    <cellStyle name="Normal 2 2 2 3 5 2 2 2 3" xfId="22203"/>
    <cellStyle name="Normal 2 2 2 3 5 2 2 3" xfId="11824"/>
    <cellStyle name="Normal 2 2 2 3 5 2 2 3 2" xfId="27412"/>
    <cellStyle name="Normal 2 2 2 3 5 2 2 4" xfId="18764"/>
    <cellStyle name="Normal 2 2 2 3 5 2 3" xfId="4844"/>
    <cellStyle name="Normal 2 2 2 3 5 2 3 2" xfId="13546"/>
    <cellStyle name="Normal 2 2 2 3 5 2 3 2 2" xfId="29132"/>
    <cellStyle name="Normal 2 2 2 3 5 2 3 3" xfId="20484"/>
    <cellStyle name="Normal 2 2 2 3 5 2 4" xfId="8343"/>
    <cellStyle name="Normal 2 2 2 3 5 2 4 2" xfId="23973"/>
    <cellStyle name="Normal 2 2 2 3 5 2 5" xfId="10094"/>
    <cellStyle name="Normal 2 2 2 3 5 2 5 2" xfId="25693"/>
    <cellStyle name="Normal 2 2 2 3 5 2 6" xfId="17045"/>
    <cellStyle name="Normal 2 2 2 3 5 3" xfId="2262"/>
    <cellStyle name="Normal 2 2 2 3 5 3 2" xfId="5703"/>
    <cellStyle name="Normal 2 2 2 3 5 3 2 2" xfId="14405"/>
    <cellStyle name="Normal 2 2 2 3 5 3 2 2 2" xfId="29991"/>
    <cellStyle name="Normal 2 2 2 3 5 3 2 3" xfId="21343"/>
    <cellStyle name="Normal 2 2 2 3 5 3 3" xfId="10964"/>
    <cellStyle name="Normal 2 2 2 3 5 3 3 2" xfId="26552"/>
    <cellStyle name="Normal 2 2 2 3 5 3 4" xfId="17904"/>
    <cellStyle name="Normal 2 2 2 3 5 4" xfId="3984"/>
    <cellStyle name="Normal 2 2 2 3 5 4 2" xfId="12686"/>
    <cellStyle name="Normal 2 2 2 3 5 4 2 2" xfId="28272"/>
    <cellStyle name="Normal 2 2 2 3 5 4 3" xfId="19624"/>
    <cellStyle name="Normal 2 2 2 3 5 5" xfId="7483"/>
    <cellStyle name="Normal 2 2 2 3 5 5 2" xfId="23113"/>
    <cellStyle name="Normal 2 2 2 3 5 6" xfId="9230"/>
    <cellStyle name="Normal 2 2 2 3 5 6 2" xfId="24833"/>
    <cellStyle name="Normal 2 2 2 3 5 7" xfId="16185"/>
    <cellStyle name="Normal 2 2 2 3 6" xfId="962"/>
    <cellStyle name="Normal 2 2 2 3 6 2" xfId="2692"/>
    <cellStyle name="Normal 2 2 2 3 6 2 2" xfId="6133"/>
    <cellStyle name="Normal 2 2 2 3 6 2 2 2" xfId="14835"/>
    <cellStyle name="Normal 2 2 2 3 6 2 2 2 2" xfId="30421"/>
    <cellStyle name="Normal 2 2 2 3 6 2 2 3" xfId="21773"/>
    <cellStyle name="Normal 2 2 2 3 6 2 3" xfId="11394"/>
    <cellStyle name="Normal 2 2 2 3 6 2 3 2" xfId="26982"/>
    <cellStyle name="Normal 2 2 2 3 6 2 4" xfId="18334"/>
    <cellStyle name="Normal 2 2 2 3 6 3" xfId="4414"/>
    <cellStyle name="Normal 2 2 2 3 6 3 2" xfId="13116"/>
    <cellStyle name="Normal 2 2 2 3 6 3 2 2" xfId="28702"/>
    <cellStyle name="Normal 2 2 2 3 6 3 3" xfId="20054"/>
    <cellStyle name="Normal 2 2 2 3 6 4" xfId="7913"/>
    <cellStyle name="Normal 2 2 2 3 6 4 2" xfId="23543"/>
    <cellStyle name="Normal 2 2 2 3 6 5" xfId="9664"/>
    <cellStyle name="Normal 2 2 2 3 6 5 2" xfId="25263"/>
    <cellStyle name="Normal 2 2 2 3 6 6" xfId="16615"/>
    <cellStyle name="Normal 2 2 2 3 7" xfId="1831"/>
    <cellStyle name="Normal 2 2 2 3 7 2" xfId="5273"/>
    <cellStyle name="Normal 2 2 2 3 7 2 2" xfId="13975"/>
    <cellStyle name="Normal 2 2 2 3 7 2 2 2" xfId="29561"/>
    <cellStyle name="Normal 2 2 2 3 7 2 3" xfId="20913"/>
    <cellStyle name="Normal 2 2 2 3 7 3" xfId="10533"/>
    <cellStyle name="Normal 2 2 2 3 7 3 2" xfId="26122"/>
    <cellStyle name="Normal 2 2 2 3 7 4" xfId="17474"/>
    <cellStyle name="Normal 2 2 2 3 8" xfId="3554"/>
    <cellStyle name="Normal 2 2 2 3 8 2" xfId="12256"/>
    <cellStyle name="Normal 2 2 2 3 8 2 2" xfId="27842"/>
    <cellStyle name="Normal 2 2 2 3 8 3" xfId="19194"/>
    <cellStyle name="Normal 2 2 2 3 9" xfId="6999"/>
    <cellStyle name="Normal 2 2 2 3 9 2" xfId="15700"/>
    <cellStyle name="Normal 2 2 2 3 9 2 2" xfId="31281"/>
    <cellStyle name="Normal 2 2 2 3 9 3" xfId="22633"/>
    <cellStyle name="Normal 2 2 2 4" xfId="82"/>
    <cellStyle name="Normal 2 2 2 4 10" xfId="15782"/>
    <cellStyle name="Normal 2 2 2 4 2" xfId="196"/>
    <cellStyle name="Normal 2 2 2 4 2 2" xfId="445"/>
    <cellStyle name="Normal 2 2 2 4 2 2 2" xfId="877"/>
    <cellStyle name="Normal 2 2 2 4 2 2 2 2" xfId="1740"/>
    <cellStyle name="Normal 2 2 2 4 2 2 2 2 2" xfId="3470"/>
    <cellStyle name="Normal 2 2 2 4 2 2 2 2 2 2" xfId="6911"/>
    <cellStyle name="Normal 2 2 2 4 2 2 2 2 2 2 2" xfId="15613"/>
    <cellStyle name="Normal 2 2 2 4 2 2 2 2 2 2 2 2" xfId="31199"/>
    <cellStyle name="Normal 2 2 2 4 2 2 2 2 2 2 3" xfId="22551"/>
    <cellStyle name="Normal 2 2 2 4 2 2 2 2 2 3" xfId="12172"/>
    <cellStyle name="Normal 2 2 2 4 2 2 2 2 2 3 2" xfId="27760"/>
    <cellStyle name="Normal 2 2 2 4 2 2 2 2 2 4" xfId="19112"/>
    <cellStyle name="Normal 2 2 2 4 2 2 2 2 3" xfId="5192"/>
    <cellStyle name="Normal 2 2 2 4 2 2 2 2 3 2" xfId="13894"/>
    <cellStyle name="Normal 2 2 2 4 2 2 2 2 3 2 2" xfId="29480"/>
    <cellStyle name="Normal 2 2 2 4 2 2 2 2 3 3" xfId="20832"/>
    <cellStyle name="Normal 2 2 2 4 2 2 2 2 4" xfId="8691"/>
    <cellStyle name="Normal 2 2 2 4 2 2 2 2 4 2" xfId="24321"/>
    <cellStyle name="Normal 2 2 2 4 2 2 2 2 5" xfId="10442"/>
    <cellStyle name="Normal 2 2 2 4 2 2 2 2 5 2" xfId="26041"/>
    <cellStyle name="Normal 2 2 2 4 2 2 2 2 6" xfId="17393"/>
    <cellStyle name="Normal 2 2 2 4 2 2 2 3" xfId="2610"/>
    <cellStyle name="Normal 2 2 2 4 2 2 2 3 2" xfId="6051"/>
    <cellStyle name="Normal 2 2 2 4 2 2 2 3 2 2" xfId="14753"/>
    <cellStyle name="Normal 2 2 2 4 2 2 2 3 2 2 2" xfId="30339"/>
    <cellStyle name="Normal 2 2 2 4 2 2 2 3 2 3" xfId="21691"/>
    <cellStyle name="Normal 2 2 2 4 2 2 2 3 3" xfId="11312"/>
    <cellStyle name="Normal 2 2 2 4 2 2 2 3 3 2" xfId="26900"/>
    <cellStyle name="Normal 2 2 2 4 2 2 2 3 4" xfId="18252"/>
    <cellStyle name="Normal 2 2 2 4 2 2 2 4" xfId="4332"/>
    <cellStyle name="Normal 2 2 2 4 2 2 2 4 2" xfId="13034"/>
    <cellStyle name="Normal 2 2 2 4 2 2 2 4 2 2" xfId="28620"/>
    <cellStyle name="Normal 2 2 2 4 2 2 2 4 3" xfId="19972"/>
    <cellStyle name="Normal 2 2 2 4 2 2 2 5" xfId="7831"/>
    <cellStyle name="Normal 2 2 2 4 2 2 2 5 2" xfId="23461"/>
    <cellStyle name="Normal 2 2 2 4 2 2 2 6" xfId="9579"/>
    <cellStyle name="Normal 2 2 2 4 2 2 2 6 2" xfId="25181"/>
    <cellStyle name="Normal 2 2 2 4 2 2 2 7" xfId="16533"/>
    <cellStyle name="Normal 2 2 2 4 2 2 3" xfId="1310"/>
    <cellStyle name="Normal 2 2 2 4 2 2 3 2" xfId="3040"/>
    <cellStyle name="Normal 2 2 2 4 2 2 3 2 2" xfId="6481"/>
    <cellStyle name="Normal 2 2 2 4 2 2 3 2 2 2" xfId="15183"/>
    <cellStyle name="Normal 2 2 2 4 2 2 3 2 2 2 2" xfId="30769"/>
    <cellStyle name="Normal 2 2 2 4 2 2 3 2 2 3" xfId="22121"/>
    <cellStyle name="Normal 2 2 2 4 2 2 3 2 3" xfId="11742"/>
    <cellStyle name="Normal 2 2 2 4 2 2 3 2 3 2" xfId="27330"/>
    <cellStyle name="Normal 2 2 2 4 2 2 3 2 4" xfId="18682"/>
    <cellStyle name="Normal 2 2 2 4 2 2 3 3" xfId="4762"/>
    <cellStyle name="Normal 2 2 2 4 2 2 3 3 2" xfId="13464"/>
    <cellStyle name="Normal 2 2 2 4 2 2 3 3 2 2" xfId="29050"/>
    <cellStyle name="Normal 2 2 2 4 2 2 3 3 3" xfId="20402"/>
    <cellStyle name="Normal 2 2 2 4 2 2 3 4" xfId="8261"/>
    <cellStyle name="Normal 2 2 2 4 2 2 3 4 2" xfId="23891"/>
    <cellStyle name="Normal 2 2 2 4 2 2 3 5" xfId="10012"/>
    <cellStyle name="Normal 2 2 2 4 2 2 3 5 2" xfId="25611"/>
    <cellStyle name="Normal 2 2 2 4 2 2 3 6" xfId="16963"/>
    <cellStyle name="Normal 2 2 2 4 2 2 4" xfId="2180"/>
    <cellStyle name="Normal 2 2 2 4 2 2 4 2" xfId="5621"/>
    <cellStyle name="Normal 2 2 2 4 2 2 4 2 2" xfId="14323"/>
    <cellStyle name="Normal 2 2 2 4 2 2 4 2 2 2" xfId="29909"/>
    <cellStyle name="Normal 2 2 2 4 2 2 4 2 3" xfId="21261"/>
    <cellStyle name="Normal 2 2 2 4 2 2 4 3" xfId="10882"/>
    <cellStyle name="Normal 2 2 2 4 2 2 4 3 2" xfId="26470"/>
    <cellStyle name="Normal 2 2 2 4 2 2 4 4" xfId="17822"/>
    <cellStyle name="Normal 2 2 2 4 2 2 5" xfId="3902"/>
    <cellStyle name="Normal 2 2 2 4 2 2 5 2" xfId="12604"/>
    <cellStyle name="Normal 2 2 2 4 2 2 5 2 2" xfId="28190"/>
    <cellStyle name="Normal 2 2 2 4 2 2 5 3" xfId="19542"/>
    <cellStyle name="Normal 2 2 2 4 2 2 6" xfId="7401"/>
    <cellStyle name="Normal 2 2 2 4 2 2 6 2" xfId="23031"/>
    <cellStyle name="Normal 2 2 2 4 2 2 7" xfId="9147"/>
    <cellStyle name="Normal 2 2 2 4 2 2 7 2" xfId="24751"/>
    <cellStyle name="Normal 2 2 2 4 2 2 8" xfId="16103"/>
    <cellStyle name="Normal 2 2 2 4 2 3" xfId="661"/>
    <cellStyle name="Normal 2 2 2 4 2 3 2" xfId="1525"/>
    <cellStyle name="Normal 2 2 2 4 2 3 2 2" xfId="3255"/>
    <cellStyle name="Normal 2 2 2 4 2 3 2 2 2" xfId="6696"/>
    <cellStyle name="Normal 2 2 2 4 2 3 2 2 2 2" xfId="15398"/>
    <cellStyle name="Normal 2 2 2 4 2 3 2 2 2 2 2" xfId="30984"/>
    <cellStyle name="Normal 2 2 2 4 2 3 2 2 2 3" xfId="22336"/>
    <cellStyle name="Normal 2 2 2 4 2 3 2 2 3" xfId="11957"/>
    <cellStyle name="Normal 2 2 2 4 2 3 2 2 3 2" xfId="27545"/>
    <cellStyle name="Normal 2 2 2 4 2 3 2 2 4" xfId="18897"/>
    <cellStyle name="Normal 2 2 2 4 2 3 2 3" xfId="4977"/>
    <cellStyle name="Normal 2 2 2 4 2 3 2 3 2" xfId="13679"/>
    <cellStyle name="Normal 2 2 2 4 2 3 2 3 2 2" xfId="29265"/>
    <cellStyle name="Normal 2 2 2 4 2 3 2 3 3" xfId="20617"/>
    <cellStyle name="Normal 2 2 2 4 2 3 2 4" xfId="8476"/>
    <cellStyle name="Normal 2 2 2 4 2 3 2 4 2" xfId="24106"/>
    <cellStyle name="Normal 2 2 2 4 2 3 2 5" xfId="10227"/>
    <cellStyle name="Normal 2 2 2 4 2 3 2 5 2" xfId="25826"/>
    <cellStyle name="Normal 2 2 2 4 2 3 2 6" xfId="17178"/>
    <cellStyle name="Normal 2 2 2 4 2 3 3" xfId="2395"/>
    <cellStyle name="Normal 2 2 2 4 2 3 3 2" xfId="5836"/>
    <cellStyle name="Normal 2 2 2 4 2 3 3 2 2" xfId="14538"/>
    <cellStyle name="Normal 2 2 2 4 2 3 3 2 2 2" xfId="30124"/>
    <cellStyle name="Normal 2 2 2 4 2 3 3 2 3" xfId="21476"/>
    <cellStyle name="Normal 2 2 2 4 2 3 3 3" xfId="11097"/>
    <cellStyle name="Normal 2 2 2 4 2 3 3 3 2" xfId="26685"/>
    <cellStyle name="Normal 2 2 2 4 2 3 3 4" xfId="18037"/>
    <cellStyle name="Normal 2 2 2 4 2 3 4" xfId="4117"/>
    <cellStyle name="Normal 2 2 2 4 2 3 4 2" xfId="12819"/>
    <cellStyle name="Normal 2 2 2 4 2 3 4 2 2" xfId="28405"/>
    <cellStyle name="Normal 2 2 2 4 2 3 4 3" xfId="19757"/>
    <cellStyle name="Normal 2 2 2 4 2 3 5" xfId="7616"/>
    <cellStyle name="Normal 2 2 2 4 2 3 5 2" xfId="23246"/>
    <cellStyle name="Normal 2 2 2 4 2 3 6" xfId="9363"/>
    <cellStyle name="Normal 2 2 2 4 2 3 6 2" xfId="24966"/>
    <cellStyle name="Normal 2 2 2 4 2 3 7" xfId="16318"/>
    <cellStyle name="Normal 2 2 2 4 2 4" xfId="1095"/>
    <cellStyle name="Normal 2 2 2 4 2 4 2" xfId="2825"/>
    <cellStyle name="Normal 2 2 2 4 2 4 2 2" xfId="6266"/>
    <cellStyle name="Normal 2 2 2 4 2 4 2 2 2" xfId="14968"/>
    <cellStyle name="Normal 2 2 2 4 2 4 2 2 2 2" xfId="30554"/>
    <cellStyle name="Normal 2 2 2 4 2 4 2 2 3" xfId="21906"/>
    <cellStyle name="Normal 2 2 2 4 2 4 2 3" xfId="11527"/>
    <cellStyle name="Normal 2 2 2 4 2 4 2 3 2" xfId="27115"/>
    <cellStyle name="Normal 2 2 2 4 2 4 2 4" xfId="18467"/>
    <cellStyle name="Normal 2 2 2 4 2 4 3" xfId="4547"/>
    <cellStyle name="Normal 2 2 2 4 2 4 3 2" xfId="13249"/>
    <cellStyle name="Normal 2 2 2 4 2 4 3 2 2" xfId="28835"/>
    <cellStyle name="Normal 2 2 2 4 2 4 3 3" xfId="20187"/>
    <cellStyle name="Normal 2 2 2 4 2 4 4" xfId="8046"/>
    <cellStyle name="Normal 2 2 2 4 2 4 4 2" xfId="23676"/>
    <cellStyle name="Normal 2 2 2 4 2 4 5" xfId="9797"/>
    <cellStyle name="Normal 2 2 2 4 2 4 5 2" xfId="25396"/>
    <cellStyle name="Normal 2 2 2 4 2 4 6" xfId="16748"/>
    <cellStyle name="Normal 2 2 2 4 2 5" xfId="1964"/>
    <cellStyle name="Normal 2 2 2 4 2 5 2" xfId="5406"/>
    <cellStyle name="Normal 2 2 2 4 2 5 2 2" xfId="14108"/>
    <cellStyle name="Normal 2 2 2 4 2 5 2 2 2" xfId="29694"/>
    <cellStyle name="Normal 2 2 2 4 2 5 2 3" xfId="21046"/>
    <cellStyle name="Normal 2 2 2 4 2 5 3" xfId="10666"/>
    <cellStyle name="Normal 2 2 2 4 2 5 3 2" xfId="26255"/>
    <cellStyle name="Normal 2 2 2 4 2 5 4" xfId="17607"/>
    <cellStyle name="Normal 2 2 2 4 2 6" xfId="3687"/>
    <cellStyle name="Normal 2 2 2 4 2 6 2" xfId="12389"/>
    <cellStyle name="Normal 2 2 2 4 2 6 2 2" xfId="27975"/>
    <cellStyle name="Normal 2 2 2 4 2 6 3" xfId="19327"/>
    <cellStyle name="Normal 2 2 2 4 2 7" xfId="7186"/>
    <cellStyle name="Normal 2 2 2 4 2 7 2" xfId="22816"/>
    <cellStyle name="Normal 2 2 2 4 2 8" xfId="8913"/>
    <cellStyle name="Normal 2 2 2 4 2 8 2" xfId="24536"/>
    <cellStyle name="Normal 2 2 2 4 2 9" xfId="15888"/>
    <cellStyle name="Normal 2 2 2 4 3" xfId="339"/>
    <cellStyle name="Normal 2 2 2 4 3 2" xfId="771"/>
    <cellStyle name="Normal 2 2 2 4 3 2 2" xfId="1634"/>
    <cellStyle name="Normal 2 2 2 4 3 2 2 2" xfId="3364"/>
    <cellStyle name="Normal 2 2 2 4 3 2 2 2 2" xfId="6805"/>
    <cellStyle name="Normal 2 2 2 4 3 2 2 2 2 2" xfId="15507"/>
    <cellStyle name="Normal 2 2 2 4 3 2 2 2 2 2 2" xfId="31093"/>
    <cellStyle name="Normal 2 2 2 4 3 2 2 2 2 3" xfId="22445"/>
    <cellStyle name="Normal 2 2 2 4 3 2 2 2 3" xfId="12066"/>
    <cellStyle name="Normal 2 2 2 4 3 2 2 2 3 2" xfId="27654"/>
    <cellStyle name="Normal 2 2 2 4 3 2 2 2 4" xfId="19006"/>
    <cellStyle name="Normal 2 2 2 4 3 2 2 3" xfId="5086"/>
    <cellStyle name="Normal 2 2 2 4 3 2 2 3 2" xfId="13788"/>
    <cellStyle name="Normal 2 2 2 4 3 2 2 3 2 2" xfId="29374"/>
    <cellStyle name="Normal 2 2 2 4 3 2 2 3 3" xfId="20726"/>
    <cellStyle name="Normal 2 2 2 4 3 2 2 4" xfId="8585"/>
    <cellStyle name="Normal 2 2 2 4 3 2 2 4 2" xfId="24215"/>
    <cellStyle name="Normal 2 2 2 4 3 2 2 5" xfId="10336"/>
    <cellStyle name="Normal 2 2 2 4 3 2 2 5 2" xfId="25935"/>
    <cellStyle name="Normal 2 2 2 4 3 2 2 6" xfId="17287"/>
    <cellStyle name="Normal 2 2 2 4 3 2 3" xfId="2504"/>
    <cellStyle name="Normal 2 2 2 4 3 2 3 2" xfId="5945"/>
    <cellStyle name="Normal 2 2 2 4 3 2 3 2 2" xfId="14647"/>
    <cellStyle name="Normal 2 2 2 4 3 2 3 2 2 2" xfId="30233"/>
    <cellStyle name="Normal 2 2 2 4 3 2 3 2 3" xfId="21585"/>
    <cellStyle name="Normal 2 2 2 4 3 2 3 3" xfId="11206"/>
    <cellStyle name="Normal 2 2 2 4 3 2 3 3 2" xfId="26794"/>
    <cellStyle name="Normal 2 2 2 4 3 2 3 4" xfId="18146"/>
    <cellStyle name="Normal 2 2 2 4 3 2 4" xfId="4226"/>
    <cellStyle name="Normal 2 2 2 4 3 2 4 2" xfId="12928"/>
    <cellStyle name="Normal 2 2 2 4 3 2 4 2 2" xfId="28514"/>
    <cellStyle name="Normal 2 2 2 4 3 2 4 3" xfId="19866"/>
    <cellStyle name="Normal 2 2 2 4 3 2 5" xfId="7725"/>
    <cellStyle name="Normal 2 2 2 4 3 2 5 2" xfId="23355"/>
    <cellStyle name="Normal 2 2 2 4 3 2 6" xfId="9473"/>
    <cellStyle name="Normal 2 2 2 4 3 2 6 2" xfId="25075"/>
    <cellStyle name="Normal 2 2 2 4 3 2 7" xfId="16427"/>
    <cellStyle name="Normal 2 2 2 4 3 3" xfId="1204"/>
    <cellStyle name="Normal 2 2 2 4 3 3 2" xfId="2934"/>
    <cellStyle name="Normal 2 2 2 4 3 3 2 2" xfId="6375"/>
    <cellStyle name="Normal 2 2 2 4 3 3 2 2 2" xfId="15077"/>
    <cellStyle name="Normal 2 2 2 4 3 3 2 2 2 2" xfId="30663"/>
    <cellStyle name="Normal 2 2 2 4 3 3 2 2 3" xfId="22015"/>
    <cellStyle name="Normal 2 2 2 4 3 3 2 3" xfId="11636"/>
    <cellStyle name="Normal 2 2 2 4 3 3 2 3 2" xfId="27224"/>
    <cellStyle name="Normal 2 2 2 4 3 3 2 4" xfId="18576"/>
    <cellStyle name="Normal 2 2 2 4 3 3 3" xfId="4656"/>
    <cellStyle name="Normal 2 2 2 4 3 3 3 2" xfId="13358"/>
    <cellStyle name="Normal 2 2 2 4 3 3 3 2 2" xfId="28944"/>
    <cellStyle name="Normal 2 2 2 4 3 3 3 3" xfId="20296"/>
    <cellStyle name="Normal 2 2 2 4 3 3 4" xfId="8155"/>
    <cellStyle name="Normal 2 2 2 4 3 3 4 2" xfId="23785"/>
    <cellStyle name="Normal 2 2 2 4 3 3 5" xfId="9906"/>
    <cellStyle name="Normal 2 2 2 4 3 3 5 2" xfId="25505"/>
    <cellStyle name="Normal 2 2 2 4 3 3 6" xfId="16857"/>
    <cellStyle name="Normal 2 2 2 4 3 4" xfId="2074"/>
    <cellStyle name="Normal 2 2 2 4 3 4 2" xfId="5515"/>
    <cellStyle name="Normal 2 2 2 4 3 4 2 2" xfId="14217"/>
    <cellStyle name="Normal 2 2 2 4 3 4 2 2 2" xfId="29803"/>
    <cellStyle name="Normal 2 2 2 4 3 4 2 3" xfId="21155"/>
    <cellStyle name="Normal 2 2 2 4 3 4 3" xfId="10776"/>
    <cellStyle name="Normal 2 2 2 4 3 4 3 2" xfId="26364"/>
    <cellStyle name="Normal 2 2 2 4 3 4 4" xfId="17716"/>
    <cellStyle name="Normal 2 2 2 4 3 5" xfId="3796"/>
    <cellStyle name="Normal 2 2 2 4 3 5 2" xfId="12498"/>
    <cellStyle name="Normal 2 2 2 4 3 5 2 2" xfId="28084"/>
    <cellStyle name="Normal 2 2 2 4 3 5 3" xfId="19436"/>
    <cellStyle name="Normal 2 2 2 4 3 6" xfId="7295"/>
    <cellStyle name="Normal 2 2 2 4 3 6 2" xfId="22925"/>
    <cellStyle name="Normal 2 2 2 4 3 7" xfId="9041"/>
    <cellStyle name="Normal 2 2 2 4 3 7 2" xfId="24645"/>
    <cellStyle name="Normal 2 2 2 4 3 8" xfId="15997"/>
    <cellStyle name="Normal 2 2 2 4 4" xfId="555"/>
    <cellStyle name="Normal 2 2 2 4 4 2" xfId="1419"/>
    <cellStyle name="Normal 2 2 2 4 4 2 2" xfId="3149"/>
    <cellStyle name="Normal 2 2 2 4 4 2 2 2" xfId="6590"/>
    <cellStyle name="Normal 2 2 2 4 4 2 2 2 2" xfId="15292"/>
    <cellStyle name="Normal 2 2 2 4 4 2 2 2 2 2" xfId="30878"/>
    <cellStyle name="Normal 2 2 2 4 4 2 2 2 3" xfId="22230"/>
    <cellStyle name="Normal 2 2 2 4 4 2 2 3" xfId="11851"/>
    <cellStyle name="Normal 2 2 2 4 4 2 2 3 2" xfId="27439"/>
    <cellStyle name="Normal 2 2 2 4 4 2 2 4" xfId="18791"/>
    <cellStyle name="Normal 2 2 2 4 4 2 3" xfId="4871"/>
    <cellStyle name="Normal 2 2 2 4 4 2 3 2" xfId="13573"/>
    <cellStyle name="Normal 2 2 2 4 4 2 3 2 2" xfId="29159"/>
    <cellStyle name="Normal 2 2 2 4 4 2 3 3" xfId="20511"/>
    <cellStyle name="Normal 2 2 2 4 4 2 4" xfId="8370"/>
    <cellStyle name="Normal 2 2 2 4 4 2 4 2" xfId="24000"/>
    <cellStyle name="Normal 2 2 2 4 4 2 5" xfId="10121"/>
    <cellStyle name="Normal 2 2 2 4 4 2 5 2" xfId="25720"/>
    <cellStyle name="Normal 2 2 2 4 4 2 6" xfId="17072"/>
    <cellStyle name="Normal 2 2 2 4 4 3" xfId="2289"/>
    <cellStyle name="Normal 2 2 2 4 4 3 2" xfId="5730"/>
    <cellStyle name="Normal 2 2 2 4 4 3 2 2" xfId="14432"/>
    <cellStyle name="Normal 2 2 2 4 4 3 2 2 2" xfId="30018"/>
    <cellStyle name="Normal 2 2 2 4 4 3 2 3" xfId="21370"/>
    <cellStyle name="Normal 2 2 2 4 4 3 3" xfId="10991"/>
    <cellStyle name="Normal 2 2 2 4 4 3 3 2" xfId="26579"/>
    <cellStyle name="Normal 2 2 2 4 4 3 4" xfId="17931"/>
    <cellStyle name="Normal 2 2 2 4 4 4" xfId="4011"/>
    <cellStyle name="Normal 2 2 2 4 4 4 2" xfId="12713"/>
    <cellStyle name="Normal 2 2 2 4 4 4 2 2" xfId="28299"/>
    <cellStyle name="Normal 2 2 2 4 4 4 3" xfId="19651"/>
    <cellStyle name="Normal 2 2 2 4 4 5" xfId="7510"/>
    <cellStyle name="Normal 2 2 2 4 4 5 2" xfId="23140"/>
    <cellStyle name="Normal 2 2 2 4 4 6" xfId="9257"/>
    <cellStyle name="Normal 2 2 2 4 4 6 2" xfId="24860"/>
    <cellStyle name="Normal 2 2 2 4 4 7" xfId="16212"/>
    <cellStyle name="Normal 2 2 2 4 5" xfId="989"/>
    <cellStyle name="Normal 2 2 2 4 5 2" xfId="2719"/>
    <cellStyle name="Normal 2 2 2 4 5 2 2" xfId="6160"/>
    <cellStyle name="Normal 2 2 2 4 5 2 2 2" xfId="14862"/>
    <cellStyle name="Normal 2 2 2 4 5 2 2 2 2" xfId="30448"/>
    <cellStyle name="Normal 2 2 2 4 5 2 2 3" xfId="21800"/>
    <cellStyle name="Normal 2 2 2 4 5 2 3" xfId="11421"/>
    <cellStyle name="Normal 2 2 2 4 5 2 3 2" xfId="27009"/>
    <cellStyle name="Normal 2 2 2 4 5 2 4" xfId="18361"/>
    <cellStyle name="Normal 2 2 2 4 5 3" xfId="4441"/>
    <cellStyle name="Normal 2 2 2 4 5 3 2" xfId="13143"/>
    <cellStyle name="Normal 2 2 2 4 5 3 2 2" xfId="28729"/>
    <cellStyle name="Normal 2 2 2 4 5 3 3" xfId="20081"/>
    <cellStyle name="Normal 2 2 2 4 5 4" xfId="7940"/>
    <cellStyle name="Normal 2 2 2 4 5 4 2" xfId="23570"/>
    <cellStyle name="Normal 2 2 2 4 5 5" xfId="9691"/>
    <cellStyle name="Normal 2 2 2 4 5 5 2" xfId="25290"/>
    <cellStyle name="Normal 2 2 2 4 5 6" xfId="16642"/>
    <cellStyle name="Normal 2 2 2 4 6" xfId="1858"/>
    <cellStyle name="Normal 2 2 2 4 6 2" xfId="5300"/>
    <cellStyle name="Normal 2 2 2 4 6 2 2" xfId="14002"/>
    <cellStyle name="Normal 2 2 2 4 6 2 2 2" xfId="29588"/>
    <cellStyle name="Normal 2 2 2 4 6 2 3" xfId="20940"/>
    <cellStyle name="Normal 2 2 2 4 6 3" xfId="10560"/>
    <cellStyle name="Normal 2 2 2 4 6 3 2" xfId="26149"/>
    <cellStyle name="Normal 2 2 2 4 6 4" xfId="17501"/>
    <cellStyle name="Normal 2 2 2 4 7" xfId="3581"/>
    <cellStyle name="Normal 2 2 2 4 7 2" xfId="12283"/>
    <cellStyle name="Normal 2 2 2 4 7 2 2" xfId="27869"/>
    <cellStyle name="Normal 2 2 2 4 7 3" xfId="19221"/>
    <cellStyle name="Normal 2 2 2 4 8" xfId="7080"/>
    <cellStyle name="Normal 2 2 2 4 8 2" xfId="22710"/>
    <cellStyle name="Normal 2 2 2 4 9" xfId="8802"/>
    <cellStyle name="Normal 2 2 2 4 9 2" xfId="24430"/>
    <cellStyle name="Normal 2 2 2 5" xfId="140"/>
    <cellStyle name="Normal 2 2 2 5 2" xfId="392"/>
    <cellStyle name="Normal 2 2 2 5 2 2" xfId="824"/>
    <cellStyle name="Normal 2 2 2 5 2 2 2" xfId="1687"/>
    <cellStyle name="Normal 2 2 2 5 2 2 2 2" xfId="3417"/>
    <cellStyle name="Normal 2 2 2 5 2 2 2 2 2" xfId="6858"/>
    <cellStyle name="Normal 2 2 2 5 2 2 2 2 2 2" xfId="15560"/>
    <cellStyle name="Normal 2 2 2 5 2 2 2 2 2 2 2" xfId="31146"/>
    <cellStyle name="Normal 2 2 2 5 2 2 2 2 2 3" xfId="22498"/>
    <cellStyle name="Normal 2 2 2 5 2 2 2 2 3" xfId="12119"/>
    <cellStyle name="Normal 2 2 2 5 2 2 2 2 3 2" xfId="27707"/>
    <cellStyle name="Normal 2 2 2 5 2 2 2 2 4" xfId="19059"/>
    <cellStyle name="Normal 2 2 2 5 2 2 2 3" xfId="5139"/>
    <cellStyle name="Normal 2 2 2 5 2 2 2 3 2" xfId="13841"/>
    <cellStyle name="Normal 2 2 2 5 2 2 2 3 2 2" xfId="29427"/>
    <cellStyle name="Normal 2 2 2 5 2 2 2 3 3" xfId="20779"/>
    <cellStyle name="Normal 2 2 2 5 2 2 2 4" xfId="8638"/>
    <cellStyle name="Normal 2 2 2 5 2 2 2 4 2" xfId="24268"/>
    <cellStyle name="Normal 2 2 2 5 2 2 2 5" xfId="10389"/>
    <cellStyle name="Normal 2 2 2 5 2 2 2 5 2" xfId="25988"/>
    <cellStyle name="Normal 2 2 2 5 2 2 2 6" xfId="17340"/>
    <cellStyle name="Normal 2 2 2 5 2 2 3" xfId="2557"/>
    <cellStyle name="Normal 2 2 2 5 2 2 3 2" xfId="5998"/>
    <cellStyle name="Normal 2 2 2 5 2 2 3 2 2" xfId="14700"/>
    <cellStyle name="Normal 2 2 2 5 2 2 3 2 2 2" xfId="30286"/>
    <cellStyle name="Normal 2 2 2 5 2 2 3 2 3" xfId="21638"/>
    <cellStyle name="Normal 2 2 2 5 2 2 3 3" xfId="11259"/>
    <cellStyle name="Normal 2 2 2 5 2 2 3 3 2" xfId="26847"/>
    <cellStyle name="Normal 2 2 2 5 2 2 3 4" xfId="18199"/>
    <cellStyle name="Normal 2 2 2 5 2 2 4" xfId="4279"/>
    <cellStyle name="Normal 2 2 2 5 2 2 4 2" xfId="12981"/>
    <cellStyle name="Normal 2 2 2 5 2 2 4 2 2" xfId="28567"/>
    <cellStyle name="Normal 2 2 2 5 2 2 4 3" xfId="19919"/>
    <cellStyle name="Normal 2 2 2 5 2 2 5" xfId="7778"/>
    <cellStyle name="Normal 2 2 2 5 2 2 5 2" xfId="23408"/>
    <cellStyle name="Normal 2 2 2 5 2 2 6" xfId="9526"/>
    <cellStyle name="Normal 2 2 2 5 2 2 6 2" xfId="25128"/>
    <cellStyle name="Normal 2 2 2 5 2 2 7" xfId="16480"/>
    <cellStyle name="Normal 2 2 2 5 2 3" xfId="1257"/>
    <cellStyle name="Normal 2 2 2 5 2 3 2" xfId="2987"/>
    <cellStyle name="Normal 2 2 2 5 2 3 2 2" xfId="6428"/>
    <cellStyle name="Normal 2 2 2 5 2 3 2 2 2" xfId="15130"/>
    <cellStyle name="Normal 2 2 2 5 2 3 2 2 2 2" xfId="30716"/>
    <cellStyle name="Normal 2 2 2 5 2 3 2 2 3" xfId="22068"/>
    <cellStyle name="Normal 2 2 2 5 2 3 2 3" xfId="11689"/>
    <cellStyle name="Normal 2 2 2 5 2 3 2 3 2" xfId="27277"/>
    <cellStyle name="Normal 2 2 2 5 2 3 2 4" xfId="18629"/>
    <cellStyle name="Normal 2 2 2 5 2 3 3" xfId="4709"/>
    <cellStyle name="Normal 2 2 2 5 2 3 3 2" xfId="13411"/>
    <cellStyle name="Normal 2 2 2 5 2 3 3 2 2" xfId="28997"/>
    <cellStyle name="Normal 2 2 2 5 2 3 3 3" xfId="20349"/>
    <cellStyle name="Normal 2 2 2 5 2 3 4" xfId="8208"/>
    <cellStyle name="Normal 2 2 2 5 2 3 4 2" xfId="23838"/>
    <cellStyle name="Normal 2 2 2 5 2 3 5" xfId="9959"/>
    <cellStyle name="Normal 2 2 2 5 2 3 5 2" xfId="25558"/>
    <cellStyle name="Normal 2 2 2 5 2 3 6" xfId="16910"/>
    <cellStyle name="Normal 2 2 2 5 2 4" xfId="2127"/>
    <cellStyle name="Normal 2 2 2 5 2 4 2" xfId="5568"/>
    <cellStyle name="Normal 2 2 2 5 2 4 2 2" xfId="14270"/>
    <cellStyle name="Normal 2 2 2 5 2 4 2 2 2" xfId="29856"/>
    <cellStyle name="Normal 2 2 2 5 2 4 2 3" xfId="21208"/>
    <cellStyle name="Normal 2 2 2 5 2 4 3" xfId="10829"/>
    <cellStyle name="Normal 2 2 2 5 2 4 3 2" xfId="26417"/>
    <cellStyle name="Normal 2 2 2 5 2 4 4" xfId="17769"/>
    <cellStyle name="Normal 2 2 2 5 2 5" xfId="3849"/>
    <cellStyle name="Normal 2 2 2 5 2 5 2" xfId="12551"/>
    <cellStyle name="Normal 2 2 2 5 2 5 2 2" xfId="28137"/>
    <cellStyle name="Normal 2 2 2 5 2 5 3" xfId="19489"/>
    <cellStyle name="Normal 2 2 2 5 2 6" xfId="7348"/>
    <cellStyle name="Normal 2 2 2 5 2 6 2" xfId="22978"/>
    <cellStyle name="Normal 2 2 2 5 2 7" xfId="9094"/>
    <cellStyle name="Normal 2 2 2 5 2 7 2" xfId="24698"/>
    <cellStyle name="Normal 2 2 2 5 2 8" xfId="16050"/>
    <cellStyle name="Normal 2 2 2 5 3" xfId="608"/>
    <cellStyle name="Normal 2 2 2 5 3 2" xfId="1472"/>
    <cellStyle name="Normal 2 2 2 5 3 2 2" xfId="3202"/>
    <cellStyle name="Normal 2 2 2 5 3 2 2 2" xfId="6643"/>
    <cellStyle name="Normal 2 2 2 5 3 2 2 2 2" xfId="15345"/>
    <cellStyle name="Normal 2 2 2 5 3 2 2 2 2 2" xfId="30931"/>
    <cellStyle name="Normal 2 2 2 5 3 2 2 2 3" xfId="22283"/>
    <cellStyle name="Normal 2 2 2 5 3 2 2 3" xfId="11904"/>
    <cellStyle name="Normal 2 2 2 5 3 2 2 3 2" xfId="27492"/>
    <cellStyle name="Normal 2 2 2 5 3 2 2 4" xfId="18844"/>
    <cellStyle name="Normal 2 2 2 5 3 2 3" xfId="4924"/>
    <cellStyle name="Normal 2 2 2 5 3 2 3 2" xfId="13626"/>
    <cellStyle name="Normal 2 2 2 5 3 2 3 2 2" xfId="29212"/>
    <cellStyle name="Normal 2 2 2 5 3 2 3 3" xfId="20564"/>
    <cellStyle name="Normal 2 2 2 5 3 2 4" xfId="8423"/>
    <cellStyle name="Normal 2 2 2 5 3 2 4 2" xfId="24053"/>
    <cellStyle name="Normal 2 2 2 5 3 2 5" xfId="10174"/>
    <cellStyle name="Normal 2 2 2 5 3 2 5 2" xfId="25773"/>
    <cellStyle name="Normal 2 2 2 5 3 2 6" xfId="17125"/>
    <cellStyle name="Normal 2 2 2 5 3 3" xfId="2342"/>
    <cellStyle name="Normal 2 2 2 5 3 3 2" xfId="5783"/>
    <cellStyle name="Normal 2 2 2 5 3 3 2 2" xfId="14485"/>
    <cellStyle name="Normal 2 2 2 5 3 3 2 2 2" xfId="30071"/>
    <cellStyle name="Normal 2 2 2 5 3 3 2 3" xfId="21423"/>
    <cellStyle name="Normal 2 2 2 5 3 3 3" xfId="11044"/>
    <cellStyle name="Normal 2 2 2 5 3 3 3 2" xfId="26632"/>
    <cellStyle name="Normal 2 2 2 5 3 3 4" xfId="17984"/>
    <cellStyle name="Normal 2 2 2 5 3 4" xfId="4064"/>
    <cellStyle name="Normal 2 2 2 5 3 4 2" xfId="12766"/>
    <cellStyle name="Normal 2 2 2 5 3 4 2 2" xfId="28352"/>
    <cellStyle name="Normal 2 2 2 5 3 4 3" xfId="19704"/>
    <cellStyle name="Normal 2 2 2 5 3 5" xfId="7563"/>
    <cellStyle name="Normal 2 2 2 5 3 5 2" xfId="23193"/>
    <cellStyle name="Normal 2 2 2 5 3 6" xfId="9310"/>
    <cellStyle name="Normal 2 2 2 5 3 6 2" xfId="24913"/>
    <cellStyle name="Normal 2 2 2 5 3 7" xfId="16265"/>
    <cellStyle name="Normal 2 2 2 5 4" xfId="1042"/>
    <cellStyle name="Normal 2 2 2 5 4 2" xfId="2772"/>
    <cellStyle name="Normal 2 2 2 5 4 2 2" xfId="6213"/>
    <cellStyle name="Normal 2 2 2 5 4 2 2 2" xfId="14915"/>
    <cellStyle name="Normal 2 2 2 5 4 2 2 2 2" xfId="30501"/>
    <cellStyle name="Normal 2 2 2 5 4 2 2 3" xfId="21853"/>
    <cellStyle name="Normal 2 2 2 5 4 2 3" xfId="11474"/>
    <cellStyle name="Normal 2 2 2 5 4 2 3 2" xfId="27062"/>
    <cellStyle name="Normal 2 2 2 5 4 2 4" xfId="18414"/>
    <cellStyle name="Normal 2 2 2 5 4 3" xfId="4494"/>
    <cellStyle name="Normal 2 2 2 5 4 3 2" xfId="13196"/>
    <cellStyle name="Normal 2 2 2 5 4 3 2 2" xfId="28782"/>
    <cellStyle name="Normal 2 2 2 5 4 3 3" xfId="20134"/>
    <cellStyle name="Normal 2 2 2 5 4 4" xfId="7993"/>
    <cellStyle name="Normal 2 2 2 5 4 4 2" xfId="23623"/>
    <cellStyle name="Normal 2 2 2 5 4 5" xfId="9744"/>
    <cellStyle name="Normal 2 2 2 5 4 5 2" xfId="25343"/>
    <cellStyle name="Normal 2 2 2 5 4 6" xfId="16695"/>
    <cellStyle name="Normal 2 2 2 5 5" xfId="1911"/>
    <cellStyle name="Normal 2 2 2 5 5 2" xfId="5353"/>
    <cellStyle name="Normal 2 2 2 5 5 2 2" xfId="14055"/>
    <cellStyle name="Normal 2 2 2 5 5 2 2 2" xfId="29641"/>
    <cellStyle name="Normal 2 2 2 5 5 2 3" xfId="20993"/>
    <cellStyle name="Normal 2 2 2 5 5 3" xfId="10613"/>
    <cellStyle name="Normal 2 2 2 5 5 3 2" xfId="26202"/>
    <cellStyle name="Normal 2 2 2 5 5 4" xfId="17554"/>
    <cellStyle name="Normal 2 2 2 5 6" xfId="3634"/>
    <cellStyle name="Normal 2 2 2 5 6 2" xfId="12336"/>
    <cellStyle name="Normal 2 2 2 5 6 2 2" xfId="27922"/>
    <cellStyle name="Normal 2 2 2 5 6 3" xfId="19274"/>
    <cellStyle name="Normal 2 2 2 5 7" xfId="7133"/>
    <cellStyle name="Normal 2 2 2 5 7 2" xfId="22763"/>
    <cellStyle name="Normal 2 2 2 5 8" xfId="8860"/>
    <cellStyle name="Normal 2 2 2 5 8 2" xfId="24483"/>
    <cellStyle name="Normal 2 2 2 5 9" xfId="15835"/>
    <cellStyle name="Normal 2 2 2 6" xfId="286"/>
    <cellStyle name="Normal 2 2 2 6 2" xfId="718"/>
    <cellStyle name="Normal 2 2 2 6 2 2" xfId="1581"/>
    <cellStyle name="Normal 2 2 2 6 2 2 2" xfId="3311"/>
    <cellStyle name="Normal 2 2 2 6 2 2 2 2" xfId="6752"/>
    <cellStyle name="Normal 2 2 2 6 2 2 2 2 2" xfId="15454"/>
    <cellStyle name="Normal 2 2 2 6 2 2 2 2 2 2" xfId="31040"/>
    <cellStyle name="Normal 2 2 2 6 2 2 2 2 3" xfId="22392"/>
    <cellStyle name="Normal 2 2 2 6 2 2 2 3" xfId="12013"/>
    <cellStyle name="Normal 2 2 2 6 2 2 2 3 2" xfId="27601"/>
    <cellStyle name="Normal 2 2 2 6 2 2 2 4" xfId="18953"/>
    <cellStyle name="Normal 2 2 2 6 2 2 3" xfId="5033"/>
    <cellStyle name="Normal 2 2 2 6 2 2 3 2" xfId="13735"/>
    <cellStyle name="Normal 2 2 2 6 2 2 3 2 2" xfId="29321"/>
    <cellStyle name="Normal 2 2 2 6 2 2 3 3" xfId="20673"/>
    <cellStyle name="Normal 2 2 2 6 2 2 4" xfId="8532"/>
    <cellStyle name="Normal 2 2 2 6 2 2 4 2" xfId="24162"/>
    <cellStyle name="Normal 2 2 2 6 2 2 5" xfId="10283"/>
    <cellStyle name="Normal 2 2 2 6 2 2 5 2" xfId="25882"/>
    <cellStyle name="Normal 2 2 2 6 2 2 6" xfId="17234"/>
    <cellStyle name="Normal 2 2 2 6 2 3" xfId="2451"/>
    <cellStyle name="Normal 2 2 2 6 2 3 2" xfId="5892"/>
    <cellStyle name="Normal 2 2 2 6 2 3 2 2" xfId="14594"/>
    <cellStyle name="Normal 2 2 2 6 2 3 2 2 2" xfId="30180"/>
    <cellStyle name="Normal 2 2 2 6 2 3 2 3" xfId="21532"/>
    <cellStyle name="Normal 2 2 2 6 2 3 3" xfId="11153"/>
    <cellStyle name="Normal 2 2 2 6 2 3 3 2" xfId="26741"/>
    <cellStyle name="Normal 2 2 2 6 2 3 4" xfId="18093"/>
    <cellStyle name="Normal 2 2 2 6 2 4" xfId="4173"/>
    <cellStyle name="Normal 2 2 2 6 2 4 2" xfId="12875"/>
    <cellStyle name="Normal 2 2 2 6 2 4 2 2" xfId="28461"/>
    <cellStyle name="Normal 2 2 2 6 2 4 3" xfId="19813"/>
    <cellStyle name="Normal 2 2 2 6 2 5" xfId="7672"/>
    <cellStyle name="Normal 2 2 2 6 2 5 2" xfId="23302"/>
    <cellStyle name="Normal 2 2 2 6 2 6" xfId="9420"/>
    <cellStyle name="Normal 2 2 2 6 2 6 2" xfId="25022"/>
    <cellStyle name="Normal 2 2 2 6 2 7" xfId="16374"/>
    <cellStyle name="Normal 2 2 2 6 3" xfId="1151"/>
    <cellStyle name="Normal 2 2 2 6 3 2" xfId="2881"/>
    <cellStyle name="Normal 2 2 2 6 3 2 2" xfId="6322"/>
    <cellStyle name="Normal 2 2 2 6 3 2 2 2" xfId="15024"/>
    <cellStyle name="Normal 2 2 2 6 3 2 2 2 2" xfId="30610"/>
    <cellStyle name="Normal 2 2 2 6 3 2 2 3" xfId="21962"/>
    <cellStyle name="Normal 2 2 2 6 3 2 3" xfId="11583"/>
    <cellStyle name="Normal 2 2 2 6 3 2 3 2" xfId="27171"/>
    <cellStyle name="Normal 2 2 2 6 3 2 4" xfId="18523"/>
    <cellStyle name="Normal 2 2 2 6 3 3" xfId="4603"/>
    <cellStyle name="Normal 2 2 2 6 3 3 2" xfId="13305"/>
    <cellStyle name="Normal 2 2 2 6 3 3 2 2" xfId="28891"/>
    <cellStyle name="Normal 2 2 2 6 3 3 3" xfId="20243"/>
    <cellStyle name="Normal 2 2 2 6 3 4" xfId="8102"/>
    <cellStyle name="Normal 2 2 2 6 3 4 2" xfId="23732"/>
    <cellStyle name="Normal 2 2 2 6 3 5" xfId="9853"/>
    <cellStyle name="Normal 2 2 2 6 3 5 2" xfId="25452"/>
    <cellStyle name="Normal 2 2 2 6 3 6" xfId="16804"/>
    <cellStyle name="Normal 2 2 2 6 4" xfId="2021"/>
    <cellStyle name="Normal 2 2 2 6 4 2" xfId="5462"/>
    <cellStyle name="Normal 2 2 2 6 4 2 2" xfId="14164"/>
    <cellStyle name="Normal 2 2 2 6 4 2 2 2" xfId="29750"/>
    <cellStyle name="Normal 2 2 2 6 4 2 3" xfId="21102"/>
    <cellStyle name="Normal 2 2 2 6 4 3" xfId="10723"/>
    <cellStyle name="Normal 2 2 2 6 4 3 2" xfId="26311"/>
    <cellStyle name="Normal 2 2 2 6 4 4" xfId="17663"/>
    <cellStyle name="Normal 2 2 2 6 5" xfId="3743"/>
    <cellStyle name="Normal 2 2 2 6 5 2" xfId="12445"/>
    <cellStyle name="Normal 2 2 2 6 5 2 2" xfId="28031"/>
    <cellStyle name="Normal 2 2 2 6 5 3" xfId="19383"/>
    <cellStyle name="Normal 2 2 2 6 6" xfId="7242"/>
    <cellStyle name="Normal 2 2 2 6 6 2" xfId="22872"/>
    <cellStyle name="Normal 2 2 2 6 7" xfId="8988"/>
    <cellStyle name="Normal 2 2 2 6 7 2" xfId="24592"/>
    <cellStyle name="Normal 2 2 2 6 8" xfId="15944"/>
    <cellStyle name="Normal 2 2 2 7" xfId="502"/>
    <cellStyle name="Normal 2 2 2 7 2" xfId="1366"/>
    <cellStyle name="Normal 2 2 2 7 2 2" xfId="3096"/>
    <cellStyle name="Normal 2 2 2 7 2 2 2" xfId="6537"/>
    <cellStyle name="Normal 2 2 2 7 2 2 2 2" xfId="15239"/>
    <cellStyle name="Normal 2 2 2 7 2 2 2 2 2" xfId="30825"/>
    <cellStyle name="Normal 2 2 2 7 2 2 2 3" xfId="22177"/>
    <cellStyle name="Normal 2 2 2 7 2 2 3" xfId="11798"/>
    <cellStyle name="Normal 2 2 2 7 2 2 3 2" xfId="27386"/>
    <cellStyle name="Normal 2 2 2 7 2 2 4" xfId="18738"/>
    <cellStyle name="Normal 2 2 2 7 2 3" xfId="4818"/>
    <cellStyle name="Normal 2 2 2 7 2 3 2" xfId="13520"/>
    <cellStyle name="Normal 2 2 2 7 2 3 2 2" xfId="29106"/>
    <cellStyle name="Normal 2 2 2 7 2 3 3" xfId="20458"/>
    <cellStyle name="Normal 2 2 2 7 2 4" xfId="8317"/>
    <cellStyle name="Normal 2 2 2 7 2 4 2" xfId="23947"/>
    <cellStyle name="Normal 2 2 2 7 2 5" xfId="10068"/>
    <cellStyle name="Normal 2 2 2 7 2 5 2" xfId="25667"/>
    <cellStyle name="Normal 2 2 2 7 2 6" xfId="17019"/>
    <cellStyle name="Normal 2 2 2 7 3" xfId="2236"/>
    <cellStyle name="Normal 2 2 2 7 3 2" xfId="5677"/>
    <cellStyle name="Normal 2 2 2 7 3 2 2" xfId="14379"/>
    <cellStyle name="Normal 2 2 2 7 3 2 2 2" xfId="29965"/>
    <cellStyle name="Normal 2 2 2 7 3 2 3" xfId="21317"/>
    <cellStyle name="Normal 2 2 2 7 3 3" xfId="10938"/>
    <cellStyle name="Normal 2 2 2 7 3 3 2" xfId="26526"/>
    <cellStyle name="Normal 2 2 2 7 3 4" xfId="17878"/>
    <cellStyle name="Normal 2 2 2 7 4" xfId="3958"/>
    <cellStyle name="Normal 2 2 2 7 4 2" xfId="12660"/>
    <cellStyle name="Normal 2 2 2 7 4 2 2" xfId="28246"/>
    <cellStyle name="Normal 2 2 2 7 4 3" xfId="19598"/>
    <cellStyle name="Normal 2 2 2 7 5" xfId="7457"/>
    <cellStyle name="Normal 2 2 2 7 5 2" xfId="23087"/>
    <cellStyle name="Normal 2 2 2 7 6" xfId="9204"/>
    <cellStyle name="Normal 2 2 2 7 6 2" xfId="24807"/>
    <cellStyle name="Normal 2 2 2 7 7" xfId="16159"/>
    <cellStyle name="Normal 2 2 2 8" xfId="936"/>
    <cellStyle name="Normal 2 2 2 8 2" xfId="2666"/>
    <cellStyle name="Normal 2 2 2 8 2 2" xfId="6107"/>
    <cellStyle name="Normal 2 2 2 8 2 2 2" xfId="14809"/>
    <cellStyle name="Normal 2 2 2 8 2 2 2 2" xfId="30395"/>
    <cellStyle name="Normal 2 2 2 8 2 2 3" xfId="21747"/>
    <cellStyle name="Normal 2 2 2 8 2 3" xfId="11368"/>
    <cellStyle name="Normal 2 2 2 8 2 3 2" xfId="26956"/>
    <cellStyle name="Normal 2 2 2 8 2 4" xfId="18308"/>
    <cellStyle name="Normal 2 2 2 8 3" xfId="4388"/>
    <cellStyle name="Normal 2 2 2 8 3 2" xfId="13090"/>
    <cellStyle name="Normal 2 2 2 8 3 2 2" xfId="28676"/>
    <cellStyle name="Normal 2 2 2 8 3 3" xfId="20028"/>
    <cellStyle name="Normal 2 2 2 8 4" xfId="7887"/>
    <cellStyle name="Normal 2 2 2 8 4 2" xfId="23517"/>
    <cellStyle name="Normal 2 2 2 8 5" xfId="9638"/>
    <cellStyle name="Normal 2 2 2 8 5 2" xfId="25237"/>
    <cellStyle name="Normal 2 2 2 8 6" xfId="16589"/>
    <cellStyle name="Normal 2 2 2 9" xfId="1805"/>
    <cellStyle name="Normal 2 2 2 9 2" xfId="5247"/>
    <cellStyle name="Normal 2 2 2 9 2 2" xfId="13949"/>
    <cellStyle name="Normal 2 2 2 9 2 2 2" xfId="29535"/>
    <cellStyle name="Normal 2 2 2 9 2 3" xfId="20887"/>
    <cellStyle name="Normal 2 2 2 9 3" xfId="10507"/>
    <cellStyle name="Normal 2 2 2 9 3 2" xfId="26096"/>
    <cellStyle name="Normal 2 2 2 9 4" xfId="17448"/>
    <cellStyle name="Normal 2 2 20" xfId="31316"/>
    <cellStyle name="Normal 2 2 21" xfId="31494"/>
    <cellStyle name="Normal 2 2 22" xfId="31491"/>
    <cellStyle name="Normal 2 2 3" xfId="29"/>
    <cellStyle name="Normal 2 2 3 10" xfId="6980"/>
    <cellStyle name="Normal 2 2 3 10 2" xfId="15681"/>
    <cellStyle name="Normal 2 2 3 10 2 2" xfId="31262"/>
    <cellStyle name="Normal 2 2 3 10 3" xfId="22614"/>
    <cellStyle name="Normal 2 2 3 11" xfId="7035"/>
    <cellStyle name="Normal 2 2 3 11 2" xfId="22665"/>
    <cellStyle name="Normal 2 2 3 12" xfId="8755"/>
    <cellStyle name="Normal 2 2 3 12 2" xfId="24384"/>
    <cellStyle name="Normal 2 2 3 13" xfId="15736"/>
    <cellStyle name="Normal 2 2 3 2" xfId="61"/>
    <cellStyle name="Normal 2 2 3 2 10" xfId="7060"/>
    <cellStyle name="Normal 2 2 3 2 10 2" xfId="22690"/>
    <cellStyle name="Normal 2 2 3 2 11" xfId="8781"/>
    <cellStyle name="Normal 2 2 3 2 11 2" xfId="24410"/>
    <cellStyle name="Normal 2 2 3 2 12" xfId="15762"/>
    <cellStyle name="Normal 2 2 3 2 2" xfId="115"/>
    <cellStyle name="Normal 2 2 3 2 2 10" xfId="15815"/>
    <cellStyle name="Normal 2 2 3 2 2 2" xfId="229"/>
    <cellStyle name="Normal 2 2 3 2 2 2 2" xfId="478"/>
    <cellStyle name="Normal 2 2 3 2 2 2 2 2" xfId="910"/>
    <cellStyle name="Normal 2 2 3 2 2 2 2 2 2" xfId="1773"/>
    <cellStyle name="Normal 2 2 3 2 2 2 2 2 2 2" xfId="3503"/>
    <cellStyle name="Normal 2 2 3 2 2 2 2 2 2 2 2" xfId="6944"/>
    <cellStyle name="Normal 2 2 3 2 2 2 2 2 2 2 2 2" xfId="15646"/>
    <cellStyle name="Normal 2 2 3 2 2 2 2 2 2 2 2 2 2" xfId="31232"/>
    <cellStyle name="Normal 2 2 3 2 2 2 2 2 2 2 2 3" xfId="22584"/>
    <cellStyle name="Normal 2 2 3 2 2 2 2 2 2 2 3" xfId="12205"/>
    <cellStyle name="Normal 2 2 3 2 2 2 2 2 2 2 3 2" xfId="27793"/>
    <cellStyle name="Normal 2 2 3 2 2 2 2 2 2 2 4" xfId="19145"/>
    <cellStyle name="Normal 2 2 3 2 2 2 2 2 2 3" xfId="5225"/>
    <cellStyle name="Normal 2 2 3 2 2 2 2 2 2 3 2" xfId="13927"/>
    <cellStyle name="Normal 2 2 3 2 2 2 2 2 2 3 2 2" xfId="29513"/>
    <cellStyle name="Normal 2 2 3 2 2 2 2 2 2 3 3" xfId="20865"/>
    <cellStyle name="Normal 2 2 3 2 2 2 2 2 2 4" xfId="8724"/>
    <cellStyle name="Normal 2 2 3 2 2 2 2 2 2 4 2" xfId="24354"/>
    <cellStyle name="Normal 2 2 3 2 2 2 2 2 2 5" xfId="10475"/>
    <cellStyle name="Normal 2 2 3 2 2 2 2 2 2 5 2" xfId="26074"/>
    <cellStyle name="Normal 2 2 3 2 2 2 2 2 2 6" xfId="17426"/>
    <cellStyle name="Normal 2 2 3 2 2 2 2 2 3" xfId="2643"/>
    <cellStyle name="Normal 2 2 3 2 2 2 2 2 3 2" xfId="6084"/>
    <cellStyle name="Normal 2 2 3 2 2 2 2 2 3 2 2" xfId="14786"/>
    <cellStyle name="Normal 2 2 3 2 2 2 2 2 3 2 2 2" xfId="30372"/>
    <cellStyle name="Normal 2 2 3 2 2 2 2 2 3 2 3" xfId="21724"/>
    <cellStyle name="Normal 2 2 3 2 2 2 2 2 3 3" xfId="11345"/>
    <cellStyle name="Normal 2 2 3 2 2 2 2 2 3 3 2" xfId="26933"/>
    <cellStyle name="Normal 2 2 3 2 2 2 2 2 3 4" xfId="18285"/>
    <cellStyle name="Normal 2 2 3 2 2 2 2 2 4" xfId="4365"/>
    <cellStyle name="Normal 2 2 3 2 2 2 2 2 4 2" xfId="13067"/>
    <cellStyle name="Normal 2 2 3 2 2 2 2 2 4 2 2" xfId="28653"/>
    <cellStyle name="Normal 2 2 3 2 2 2 2 2 4 3" xfId="20005"/>
    <cellStyle name="Normal 2 2 3 2 2 2 2 2 5" xfId="7864"/>
    <cellStyle name="Normal 2 2 3 2 2 2 2 2 5 2" xfId="23494"/>
    <cellStyle name="Normal 2 2 3 2 2 2 2 2 6" xfId="9612"/>
    <cellStyle name="Normal 2 2 3 2 2 2 2 2 6 2" xfId="25214"/>
    <cellStyle name="Normal 2 2 3 2 2 2 2 2 7" xfId="16566"/>
    <cellStyle name="Normal 2 2 3 2 2 2 2 3" xfId="1343"/>
    <cellStyle name="Normal 2 2 3 2 2 2 2 3 2" xfId="3073"/>
    <cellStyle name="Normal 2 2 3 2 2 2 2 3 2 2" xfId="6514"/>
    <cellStyle name="Normal 2 2 3 2 2 2 2 3 2 2 2" xfId="15216"/>
    <cellStyle name="Normal 2 2 3 2 2 2 2 3 2 2 2 2" xfId="30802"/>
    <cellStyle name="Normal 2 2 3 2 2 2 2 3 2 2 3" xfId="22154"/>
    <cellStyle name="Normal 2 2 3 2 2 2 2 3 2 3" xfId="11775"/>
    <cellStyle name="Normal 2 2 3 2 2 2 2 3 2 3 2" xfId="27363"/>
    <cellStyle name="Normal 2 2 3 2 2 2 2 3 2 4" xfId="18715"/>
    <cellStyle name="Normal 2 2 3 2 2 2 2 3 3" xfId="4795"/>
    <cellStyle name="Normal 2 2 3 2 2 2 2 3 3 2" xfId="13497"/>
    <cellStyle name="Normal 2 2 3 2 2 2 2 3 3 2 2" xfId="29083"/>
    <cellStyle name="Normal 2 2 3 2 2 2 2 3 3 3" xfId="20435"/>
    <cellStyle name="Normal 2 2 3 2 2 2 2 3 4" xfId="8294"/>
    <cellStyle name="Normal 2 2 3 2 2 2 2 3 4 2" xfId="23924"/>
    <cellStyle name="Normal 2 2 3 2 2 2 2 3 5" xfId="10045"/>
    <cellStyle name="Normal 2 2 3 2 2 2 2 3 5 2" xfId="25644"/>
    <cellStyle name="Normal 2 2 3 2 2 2 2 3 6" xfId="16996"/>
    <cellStyle name="Normal 2 2 3 2 2 2 2 4" xfId="2213"/>
    <cellStyle name="Normal 2 2 3 2 2 2 2 4 2" xfId="5654"/>
    <cellStyle name="Normal 2 2 3 2 2 2 2 4 2 2" xfId="14356"/>
    <cellStyle name="Normal 2 2 3 2 2 2 2 4 2 2 2" xfId="29942"/>
    <cellStyle name="Normal 2 2 3 2 2 2 2 4 2 3" xfId="21294"/>
    <cellStyle name="Normal 2 2 3 2 2 2 2 4 3" xfId="10915"/>
    <cellStyle name="Normal 2 2 3 2 2 2 2 4 3 2" xfId="26503"/>
    <cellStyle name="Normal 2 2 3 2 2 2 2 4 4" xfId="17855"/>
    <cellStyle name="Normal 2 2 3 2 2 2 2 5" xfId="3935"/>
    <cellStyle name="Normal 2 2 3 2 2 2 2 5 2" xfId="12637"/>
    <cellStyle name="Normal 2 2 3 2 2 2 2 5 2 2" xfId="28223"/>
    <cellStyle name="Normal 2 2 3 2 2 2 2 5 3" xfId="19575"/>
    <cellStyle name="Normal 2 2 3 2 2 2 2 6" xfId="7434"/>
    <cellStyle name="Normal 2 2 3 2 2 2 2 6 2" xfId="23064"/>
    <cellStyle name="Normal 2 2 3 2 2 2 2 7" xfId="9180"/>
    <cellStyle name="Normal 2 2 3 2 2 2 2 7 2" xfId="24784"/>
    <cellStyle name="Normal 2 2 3 2 2 2 2 8" xfId="16136"/>
    <cellStyle name="Normal 2 2 3 2 2 2 3" xfId="694"/>
    <cellStyle name="Normal 2 2 3 2 2 2 3 2" xfId="1558"/>
    <cellStyle name="Normal 2 2 3 2 2 2 3 2 2" xfId="3288"/>
    <cellStyle name="Normal 2 2 3 2 2 2 3 2 2 2" xfId="6729"/>
    <cellStyle name="Normal 2 2 3 2 2 2 3 2 2 2 2" xfId="15431"/>
    <cellStyle name="Normal 2 2 3 2 2 2 3 2 2 2 2 2" xfId="31017"/>
    <cellStyle name="Normal 2 2 3 2 2 2 3 2 2 2 3" xfId="22369"/>
    <cellStyle name="Normal 2 2 3 2 2 2 3 2 2 3" xfId="11990"/>
    <cellStyle name="Normal 2 2 3 2 2 2 3 2 2 3 2" xfId="27578"/>
    <cellStyle name="Normal 2 2 3 2 2 2 3 2 2 4" xfId="18930"/>
    <cellStyle name="Normal 2 2 3 2 2 2 3 2 3" xfId="5010"/>
    <cellStyle name="Normal 2 2 3 2 2 2 3 2 3 2" xfId="13712"/>
    <cellStyle name="Normal 2 2 3 2 2 2 3 2 3 2 2" xfId="29298"/>
    <cellStyle name="Normal 2 2 3 2 2 2 3 2 3 3" xfId="20650"/>
    <cellStyle name="Normal 2 2 3 2 2 2 3 2 4" xfId="8509"/>
    <cellStyle name="Normal 2 2 3 2 2 2 3 2 4 2" xfId="24139"/>
    <cellStyle name="Normal 2 2 3 2 2 2 3 2 5" xfId="10260"/>
    <cellStyle name="Normal 2 2 3 2 2 2 3 2 5 2" xfId="25859"/>
    <cellStyle name="Normal 2 2 3 2 2 2 3 2 6" xfId="17211"/>
    <cellStyle name="Normal 2 2 3 2 2 2 3 3" xfId="2428"/>
    <cellStyle name="Normal 2 2 3 2 2 2 3 3 2" xfId="5869"/>
    <cellStyle name="Normal 2 2 3 2 2 2 3 3 2 2" xfId="14571"/>
    <cellStyle name="Normal 2 2 3 2 2 2 3 3 2 2 2" xfId="30157"/>
    <cellStyle name="Normal 2 2 3 2 2 2 3 3 2 3" xfId="21509"/>
    <cellStyle name="Normal 2 2 3 2 2 2 3 3 3" xfId="11130"/>
    <cellStyle name="Normal 2 2 3 2 2 2 3 3 3 2" xfId="26718"/>
    <cellStyle name="Normal 2 2 3 2 2 2 3 3 4" xfId="18070"/>
    <cellStyle name="Normal 2 2 3 2 2 2 3 4" xfId="4150"/>
    <cellStyle name="Normal 2 2 3 2 2 2 3 4 2" xfId="12852"/>
    <cellStyle name="Normal 2 2 3 2 2 2 3 4 2 2" xfId="28438"/>
    <cellStyle name="Normal 2 2 3 2 2 2 3 4 3" xfId="19790"/>
    <cellStyle name="Normal 2 2 3 2 2 2 3 5" xfId="7649"/>
    <cellStyle name="Normal 2 2 3 2 2 2 3 5 2" xfId="23279"/>
    <cellStyle name="Normal 2 2 3 2 2 2 3 6" xfId="9396"/>
    <cellStyle name="Normal 2 2 3 2 2 2 3 6 2" xfId="24999"/>
    <cellStyle name="Normal 2 2 3 2 2 2 3 7" xfId="16351"/>
    <cellStyle name="Normal 2 2 3 2 2 2 4" xfId="1128"/>
    <cellStyle name="Normal 2 2 3 2 2 2 4 2" xfId="2858"/>
    <cellStyle name="Normal 2 2 3 2 2 2 4 2 2" xfId="6299"/>
    <cellStyle name="Normal 2 2 3 2 2 2 4 2 2 2" xfId="15001"/>
    <cellStyle name="Normal 2 2 3 2 2 2 4 2 2 2 2" xfId="30587"/>
    <cellStyle name="Normal 2 2 3 2 2 2 4 2 2 3" xfId="21939"/>
    <cellStyle name="Normal 2 2 3 2 2 2 4 2 3" xfId="11560"/>
    <cellStyle name="Normal 2 2 3 2 2 2 4 2 3 2" xfId="27148"/>
    <cellStyle name="Normal 2 2 3 2 2 2 4 2 4" xfId="18500"/>
    <cellStyle name="Normal 2 2 3 2 2 2 4 3" xfId="4580"/>
    <cellStyle name="Normal 2 2 3 2 2 2 4 3 2" xfId="13282"/>
    <cellStyle name="Normal 2 2 3 2 2 2 4 3 2 2" xfId="28868"/>
    <cellStyle name="Normal 2 2 3 2 2 2 4 3 3" xfId="20220"/>
    <cellStyle name="Normal 2 2 3 2 2 2 4 4" xfId="8079"/>
    <cellStyle name="Normal 2 2 3 2 2 2 4 4 2" xfId="23709"/>
    <cellStyle name="Normal 2 2 3 2 2 2 4 5" xfId="9830"/>
    <cellStyle name="Normal 2 2 3 2 2 2 4 5 2" xfId="25429"/>
    <cellStyle name="Normal 2 2 3 2 2 2 4 6" xfId="16781"/>
    <cellStyle name="Normal 2 2 3 2 2 2 5" xfId="1997"/>
    <cellStyle name="Normal 2 2 3 2 2 2 5 2" xfId="5439"/>
    <cellStyle name="Normal 2 2 3 2 2 2 5 2 2" xfId="14141"/>
    <cellStyle name="Normal 2 2 3 2 2 2 5 2 2 2" xfId="29727"/>
    <cellStyle name="Normal 2 2 3 2 2 2 5 2 3" xfId="21079"/>
    <cellStyle name="Normal 2 2 3 2 2 2 5 3" xfId="10699"/>
    <cellStyle name="Normal 2 2 3 2 2 2 5 3 2" xfId="26288"/>
    <cellStyle name="Normal 2 2 3 2 2 2 5 4" xfId="17640"/>
    <cellStyle name="Normal 2 2 3 2 2 2 6" xfId="3720"/>
    <cellStyle name="Normal 2 2 3 2 2 2 6 2" xfId="12422"/>
    <cellStyle name="Normal 2 2 3 2 2 2 6 2 2" xfId="28008"/>
    <cellStyle name="Normal 2 2 3 2 2 2 6 3" xfId="19360"/>
    <cellStyle name="Normal 2 2 3 2 2 2 7" xfId="7219"/>
    <cellStyle name="Normal 2 2 3 2 2 2 7 2" xfId="22849"/>
    <cellStyle name="Normal 2 2 3 2 2 2 8" xfId="8946"/>
    <cellStyle name="Normal 2 2 3 2 2 2 8 2" xfId="24569"/>
    <cellStyle name="Normal 2 2 3 2 2 2 9" xfId="15921"/>
    <cellStyle name="Normal 2 2 3 2 2 3" xfId="372"/>
    <cellStyle name="Normal 2 2 3 2 2 3 2" xfId="804"/>
    <cellStyle name="Normal 2 2 3 2 2 3 2 2" xfId="1667"/>
    <cellStyle name="Normal 2 2 3 2 2 3 2 2 2" xfId="3397"/>
    <cellStyle name="Normal 2 2 3 2 2 3 2 2 2 2" xfId="6838"/>
    <cellStyle name="Normal 2 2 3 2 2 3 2 2 2 2 2" xfId="15540"/>
    <cellStyle name="Normal 2 2 3 2 2 3 2 2 2 2 2 2" xfId="31126"/>
    <cellStyle name="Normal 2 2 3 2 2 3 2 2 2 2 3" xfId="22478"/>
    <cellStyle name="Normal 2 2 3 2 2 3 2 2 2 3" xfId="12099"/>
    <cellStyle name="Normal 2 2 3 2 2 3 2 2 2 3 2" xfId="27687"/>
    <cellStyle name="Normal 2 2 3 2 2 3 2 2 2 4" xfId="19039"/>
    <cellStyle name="Normal 2 2 3 2 2 3 2 2 3" xfId="5119"/>
    <cellStyle name="Normal 2 2 3 2 2 3 2 2 3 2" xfId="13821"/>
    <cellStyle name="Normal 2 2 3 2 2 3 2 2 3 2 2" xfId="29407"/>
    <cellStyle name="Normal 2 2 3 2 2 3 2 2 3 3" xfId="20759"/>
    <cellStyle name="Normal 2 2 3 2 2 3 2 2 4" xfId="8618"/>
    <cellStyle name="Normal 2 2 3 2 2 3 2 2 4 2" xfId="24248"/>
    <cellStyle name="Normal 2 2 3 2 2 3 2 2 5" xfId="10369"/>
    <cellStyle name="Normal 2 2 3 2 2 3 2 2 5 2" xfId="25968"/>
    <cellStyle name="Normal 2 2 3 2 2 3 2 2 6" xfId="17320"/>
    <cellStyle name="Normal 2 2 3 2 2 3 2 3" xfId="2537"/>
    <cellStyle name="Normal 2 2 3 2 2 3 2 3 2" xfId="5978"/>
    <cellStyle name="Normal 2 2 3 2 2 3 2 3 2 2" xfId="14680"/>
    <cellStyle name="Normal 2 2 3 2 2 3 2 3 2 2 2" xfId="30266"/>
    <cellStyle name="Normal 2 2 3 2 2 3 2 3 2 3" xfId="21618"/>
    <cellStyle name="Normal 2 2 3 2 2 3 2 3 3" xfId="11239"/>
    <cellStyle name="Normal 2 2 3 2 2 3 2 3 3 2" xfId="26827"/>
    <cellStyle name="Normal 2 2 3 2 2 3 2 3 4" xfId="18179"/>
    <cellStyle name="Normal 2 2 3 2 2 3 2 4" xfId="4259"/>
    <cellStyle name="Normal 2 2 3 2 2 3 2 4 2" xfId="12961"/>
    <cellStyle name="Normal 2 2 3 2 2 3 2 4 2 2" xfId="28547"/>
    <cellStyle name="Normal 2 2 3 2 2 3 2 4 3" xfId="19899"/>
    <cellStyle name="Normal 2 2 3 2 2 3 2 5" xfId="7758"/>
    <cellStyle name="Normal 2 2 3 2 2 3 2 5 2" xfId="23388"/>
    <cellStyle name="Normal 2 2 3 2 2 3 2 6" xfId="9506"/>
    <cellStyle name="Normal 2 2 3 2 2 3 2 6 2" xfId="25108"/>
    <cellStyle name="Normal 2 2 3 2 2 3 2 7" xfId="16460"/>
    <cellStyle name="Normal 2 2 3 2 2 3 3" xfId="1237"/>
    <cellStyle name="Normal 2 2 3 2 2 3 3 2" xfId="2967"/>
    <cellStyle name="Normal 2 2 3 2 2 3 3 2 2" xfId="6408"/>
    <cellStyle name="Normal 2 2 3 2 2 3 3 2 2 2" xfId="15110"/>
    <cellStyle name="Normal 2 2 3 2 2 3 3 2 2 2 2" xfId="30696"/>
    <cellStyle name="Normal 2 2 3 2 2 3 3 2 2 3" xfId="22048"/>
    <cellStyle name="Normal 2 2 3 2 2 3 3 2 3" xfId="11669"/>
    <cellStyle name="Normal 2 2 3 2 2 3 3 2 3 2" xfId="27257"/>
    <cellStyle name="Normal 2 2 3 2 2 3 3 2 4" xfId="18609"/>
    <cellStyle name="Normal 2 2 3 2 2 3 3 3" xfId="4689"/>
    <cellStyle name="Normal 2 2 3 2 2 3 3 3 2" xfId="13391"/>
    <cellStyle name="Normal 2 2 3 2 2 3 3 3 2 2" xfId="28977"/>
    <cellStyle name="Normal 2 2 3 2 2 3 3 3 3" xfId="20329"/>
    <cellStyle name="Normal 2 2 3 2 2 3 3 4" xfId="8188"/>
    <cellStyle name="Normal 2 2 3 2 2 3 3 4 2" xfId="23818"/>
    <cellStyle name="Normal 2 2 3 2 2 3 3 5" xfId="9939"/>
    <cellStyle name="Normal 2 2 3 2 2 3 3 5 2" xfId="25538"/>
    <cellStyle name="Normal 2 2 3 2 2 3 3 6" xfId="16890"/>
    <cellStyle name="Normal 2 2 3 2 2 3 4" xfId="2107"/>
    <cellStyle name="Normal 2 2 3 2 2 3 4 2" xfId="5548"/>
    <cellStyle name="Normal 2 2 3 2 2 3 4 2 2" xfId="14250"/>
    <cellStyle name="Normal 2 2 3 2 2 3 4 2 2 2" xfId="29836"/>
    <cellStyle name="Normal 2 2 3 2 2 3 4 2 3" xfId="21188"/>
    <cellStyle name="Normal 2 2 3 2 2 3 4 3" xfId="10809"/>
    <cellStyle name="Normal 2 2 3 2 2 3 4 3 2" xfId="26397"/>
    <cellStyle name="Normal 2 2 3 2 2 3 4 4" xfId="17749"/>
    <cellStyle name="Normal 2 2 3 2 2 3 5" xfId="3829"/>
    <cellStyle name="Normal 2 2 3 2 2 3 5 2" xfId="12531"/>
    <cellStyle name="Normal 2 2 3 2 2 3 5 2 2" xfId="28117"/>
    <cellStyle name="Normal 2 2 3 2 2 3 5 3" xfId="19469"/>
    <cellStyle name="Normal 2 2 3 2 2 3 6" xfId="7328"/>
    <cellStyle name="Normal 2 2 3 2 2 3 6 2" xfId="22958"/>
    <cellStyle name="Normal 2 2 3 2 2 3 7" xfId="9074"/>
    <cellStyle name="Normal 2 2 3 2 2 3 7 2" xfId="24678"/>
    <cellStyle name="Normal 2 2 3 2 2 3 8" xfId="16030"/>
    <cellStyle name="Normal 2 2 3 2 2 4" xfId="588"/>
    <cellStyle name="Normal 2 2 3 2 2 4 2" xfId="1452"/>
    <cellStyle name="Normal 2 2 3 2 2 4 2 2" xfId="3182"/>
    <cellStyle name="Normal 2 2 3 2 2 4 2 2 2" xfId="6623"/>
    <cellStyle name="Normal 2 2 3 2 2 4 2 2 2 2" xfId="15325"/>
    <cellStyle name="Normal 2 2 3 2 2 4 2 2 2 2 2" xfId="30911"/>
    <cellStyle name="Normal 2 2 3 2 2 4 2 2 2 3" xfId="22263"/>
    <cellStyle name="Normal 2 2 3 2 2 4 2 2 3" xfId="11884"/>
    <cellStyle name="Normal 2 2 3 2 2 4 2 2 3 2" xfId="27472"/>
    <cellStyle name="Normal 2 2 3 2 2 4 2 2 4" xfId="18824"/>
    <cellStyle name="Normal 2 2 3 2 2 4 2 3" xfId="4904"/>
    <cellStyle name="Normal 2 2 3 2 2 4 2 3 2" xfId="13606"/>
    <cellStyle name="Normal 2 2 3 2 2 4 2 3 2 2" xfId="29192"/>
    <cellStyle name="Normal 2 2 3 2 2 4 2 3 3" xfId="20544"/>
    <cellStyle name="Normal 2 2 3 2 2 4 2 4" xfId="8403"/>
    <cellStyle name="Normal 2 2 3 2 2 4 2 4 2" xfId="24033"/>
    <cellStyle name="Normal 2 2 3 2 2 4 2 5" xfId="10154"/>
    <cellStyle name="Normal 2 2 3 2 2 4 2 5 2" xfId="25753"/>
    <cellStyle name="Normal 2 2 3 2 2 4 2 6" xfId="17105"/>
    <cellStyle name="Normal 2 2 3 2 2 4 3" xfId="2322"/>
    <cellStyle name="Normal 2 2 3 2 2 4 3 2" xfId="5763"/>
    <cellStyle name="Normal 2 2 3 2 2 4 3 2 2" xfId="14465"/>
    <cellStyle name="Normal 2 2 3 2 2 4 3 2 2 2" xfId="30051"/>
    <cellStyle name="Normal 2 2 3 2 2 4 3 2 3" xfId="21403"/>
    <cellStyle name="Normal 2 2 3 2 2 4 3 3" xfId="11024"/>
    <cellStyle name="Normal 2 2 3 2 2 4 3 3 2" xfId="26612"/>
    <cellStyle name="Normal 2 2 3 2 2 4 3 4" xfId="17964"/>
    <cellStyle name="Normal 2 2 3 2 2 4 4" xfId="4044"/>
    <cellStyle name="Normal 2 2 3 2 2 4 4 2" xfId="12746"/>
    <cellStyle name="Normal 2 2 3 2 2 4 4 2 2" xfId="28332"/>
    <cellStyle name="Normal 2 2 3 2 2 4 4 3" xfId="19684"/>
    <cellStyle name="Normal 2 2 3 2 2 4 5" xfId="7543"/>
    <cellStyle name="Normal 2 2 3 2 2 4 5 2" xfId="23173"/>
    <cellStyle name="Normal 2 2 3 2 2 4 6" xfId="9290"/>
    <cellStyle name="Normal 2 2 3 2 2 4 6 2" xfId="24893"/>
    <cellStyle name="Normal 2 2 3 2 2 4 7" xfId="16245"/>
    <cellStyle name="Normal 2 2 3 2 2 5" xfId="1022"/>
    <cellStyle name="Normal 2 2 3 2 2 5 2" xfId="2752"/>
    <cellStyle name="Normal 2 2 3 2 2 5 2 2" xfId="6193"/>
    <cellStyle name="Normal 2 2 3 2 2 5 2 2 2" xfId="14895"/>
    <cellStyle name="Normal 2 2 3 2 2 5 2 2 2 2" xfId="30481"/>
    <cellStyle name="Normal 2 2 3 2 2 5 2 2 3" xfId="21833"/>
    <cellStyle name="Normal 2 2 3 2 2 5 2 3" xfId="11454"/>
    <cellStyle name="Normal 2 2 3 2 2 5 2 3 2" xfId="27042"/>
    <cellStyle name="Normal 2 2 3 2 2 5 2 4" xfId="18394"/>
    <cellStyle name="Normal 2 2 3 2 2 5 3" xfId="4474"/>
    <cellStyle name="Normal 2 2 3 2 2 5 3 2" xfId="13176"/>
    <cellStyle name="Normal 2 2 3 2 2 5 3 2 2" xfId="28762"/>
    <cellStyle name="Normal 2 2 3 2 2 5 3 3" xfId="20114"/>
    <cellStyle name="Normal 2 2 3 2 2 5 4" xfId="7973"/>
    <cellStyle name="Normal 2 2 3 2 2 5 4 2" xfId="23603"/>
    <cellStyle name="Normal 2 2 3 2 2 5 5" xfId="9724"/>
    <cellStyle name="Normal 2 2 3 2 2 5 5 2" xfId="25323"/>
    <cellStyle name="Normal 2 2 3 2 2 5 6" xfId="16675"/>
    <cellStyle name="Normal 2 2 3 2 2 6" xfId="1891"/>
    <cellStyle name="Normal 2 2 3 2 2 6 2" xfId="5333"/>
    <cellStyle name="Normal 2 2 3 2 2 6 2 2" xfId="14035"/>
    <cellStyle name="Normal 2 2 3 2 2 6 2 2 2" xfId="29621"/>
    <cellStyle name="Normal 2 2 3 2 2 6 2 3" xfId="20973"/>
    <cellStyle name="Normal 2 2 3 2 2 6 3" xfId="10593"/>
    <cellStyle name="Normal 2 2 3 2 2 6 3 2" xfId="26182"/>
    <cellStyle name="Normal 2 2 3 2 2 6 4" xfId="17534"/>
    <cellStyle name="Normal 2 2 3 2 2 7" xfId="3614"/>
    <cellStyle name="Normal 2 2 3 2 2 7 2" xfId="12316"/>
    <cellStyle name="Normal 2 2 3 2 2 7 2 2" xfId="27902"/>
    <cellStyle name="Normal 2 2 3 2 2 7 3" xfId="19254"/>
    <cellStyle name="Normal 2 2 3 2 2 8" xfId="7113"/>
    <cellStyle name="Normal 2 2 3 2 2 8 2" xfId="22743"/>
    <cellStyle name="Normal 2 2 3 2 2 9" xfId="8835"/>
    <cellStyle name="Normal 2 2 3 2 2 9 2" xfId="24463"/>
    <cellStyle name="Normal 2 2 3 2 3" xfId="176"/>
    <cellStyle name="Normal 2 2 3 2 3 2" xfId="425"/>
    <cellStyle name="Normal 2 2 3 2 3 2 2" xfId="857"/>
    <cellStyle name="Normal 2 2 3 2 3 2 2 2" xfId="1720"/>
    <cellStyle name="Normal 2 2 3 2 3 2 2 2 2" xfId="3450"/>
    <cellStyle name="Normal 2 2 3 2 3 2 2 2 2 2" xfId="6891"/>
    <cellStyle name="Normal 2 2 3 2 3 2 2 2 2 2 2" xfId="15593"/>
    <cellStyle name="Normal 2 2 3 2 3 2 2 2 2 2 2 2" xfId="31179"/>
    <cellStyle name="Normal 2 2 3 2 3 2 2 2 2 2 3" xfId="22531"/>
    <cellStyle name="Normal 2 2 3 2 3 2 2 2 2 3" xfId="12152"/>
    <cellStyle name="Normal 2 2 3 2 3 2 2 2 2 3 2" xfId="27740"/>
    <cellStyle name="Normal 2 2 3 2 3 2 2 2 2 4" xfId="19092"/>
    <cellStyle name="Normal 2 2 3 2 3 2 2 2 3" xfId="5172"/>
    <cellStyle name="Normal 2 2 3 2 3 2 2 2 3 2" xfId="13874"/>
    <cellStyle name="Normal 2 2 3 2 3 2 2 2 3 2 2" xfId="29460"/>
    <cellStyle name="Normal 2 2 3 2 3 2 2 2 3 3" xfId="20812"/>
    <cellStyle name="Normal 2 2 3 2 3 2 2 2 4" xfId="8671"/>
    <cellStyle name="Normal 2 2 3 2 3 2 2 2 4 2" xfId="24301"/>
    <cellStyle name="Normal 2 2 3 2 3 2 2 2 5" xfId="10422"/>
    <cellStyle name="Normal 2 2 3 2 3 2 2 2 5 2" xfId="26021"/>
    <cellStyle name="Normal 2 2 3 2 3 2 2 2 6" xfId="17373"/>
    <cellStyle name="Normal 2 2 3 2 3 2 2 3" xfId="2590"/>
    <cellStyle name="Normal 2 2 3 2 3 2 2 3 2" xfId="6031"/>
    <cellStyle name="Normal 2 2 3 2 3 2 2 3 2 2" xfId="14733"/>
    <cellStyle name="Normal 2 2 3 2 3 2 2 3 2 2 2" xfId="30319"/>
    <cellStyle name="Normal 2 2 3 2 3 2 2 3 2 3" xfId="21671"/>
    <cellStyle name="Normal 2 2 3 2 3 2 2 3 3" xfId="11292"/>
    <cellStyle name="Normal 2 2 3 2 3 2 2 3 3 2" xfId="26880"/>
    <cellStyle name="Normal 2 2 3 2 3 2 2 3 4" xfId="18232"/>
    <cellStyle name="Normal 2 2 3 2 3 2 2 4" xfId="4312"/>
    <cellStyle name="Normal 2 2 3 2 3 2 2 4 2" xfId="13014"/>
    <cellStyle name="Normal 2 2 3 2 3 2 2 4 2 2" xfId="28600"/>
    <cellStyle name="Normal 2 2 3 2 3 2 2 4 3" xfId="19952"/>
    <cellStyle name="Normal 2 2 3 2 3 2 2 5" xfId="7811"/>
    <cellStyle name="Normal 2 2 3 2 3 2 2 5 2" xfId="23441"/>
    <cellStyle name="Normal 2 2 3 2 3 2 2 6" xfId="9559"/>
    <cellStyle name="Normal 2 2 3 2 3 2 2 6 2" xfId="25161"/>
    <cellStyle name="Normal 2 2 3 2 3 2 2 7" xfId="16513"/>
    <cellStyle name="Normal 2 2 3 2 3 2 3" xfId="1290"/>
    <cellStyle name="Normal 2 2 3 2 3 2 3 2" xfId="3020"/>
    <cellStyle name="Normal 2 2 3 2 3 2 3 2 2" xfId="6461"/>
    <cellStyle name="Normal 2 2 3 2 3 2 3 2 2 2" xfId="15163"/>
    <cellStyle name="Normal 2 2 3 2 3 2 3 2 2 2 2" xfId="30749"/>
    <cellStyle name="Normal 2 2 3 2 3 2 3 2 2 3" xfId="22101"/>
    <cellStyle name="Normal 2 2 3 2 3 2 3 2 3" xfId="11722"/>
    <cellStyle name="Normal 2 2 3 2 3 2 3 2 3 2" xfId="27310"/>
    <cellStyle name="Normal 2 2 3 2 3 2 3 2 4" xfId="18662"/>
    <cellStyle name="Normal 2 2 3 2 3 2 3 3" xfId="4742"/>
    <cellStyle name="Normal 2 2 3 2 3 2 3 3 2" xfId="13444"/>
    <cellStyle name="Normal 2 2 3 2 3 2 3 3 2 2" xfId="29030"/>
    <cellStyle name="Normal 2 2 3 2 3 2 3 3 3" xfId="20382"/>
    <cellStyle name="Normal 2 2 3 2 3 2 3 4" xfId="8241"/>
    <cellStyle name="Normal 2 2 3 2 3 2 3 4 2" xfId="23871"/>
    <cellStyle name="Normal 2 2 3 2 3 2 3 5" xfId="9992"/>
    <cellStyle name="Normal 2 2 3 2 3 2 3 5 2" xfId="25591"/>
    <cellStyle name="Normal 2 2 3 2 3 2 3 6" xfId="16943"/>
    <cellStyle name="Normal 2 2 3 2 3 2 4" xfId="2160"/>
    <cellStyle name="Normal 2 2 3 2 3 2 4 2" xfId="5601"/>
    <cellStyle name="Normal 2 2 3 2 3 2 4 2 2" xfId="14303"/>
    <cellStyle name="Normal 2 2 3 2 3 2 4 2 2 2" xfId="29889"/>
    <cellStyle name="Normal 2 2 3 2 3 2 4 2 3" xfId="21241"/>
    <cellStyle name="Normal 2 2 3 2 3 2 4 3" xfId="10862"/>
    <cellStyle name="Normal 2 2 3 2 3 2 4 3 2" xfId="26450"/>
    <cellStyle name="Normal 2 2 3 2 3 2 4 4" xfId="17802"/>
    <cellStyle name="Normal 2 2 3 2 3 2 5" xfId="3882"/>
    <cellStyle name="Normal 2 2 3 2 3 2 5 2" xfId="12584"/>
    <cellStyle name="Normal 2 2 3 2 3 2 5 2 2" xfId="28170"/>
    <cellStyle name="Normal 2 2 3 2 3 2 5 3" xfId="19522"/>
    <cellStyle name="Normal 2 2 3 2 3 2 6" xfId="7381"/>
    <cellStyle name="Normal 2 2 3 2 3 2 6 2" xfId="23011"/>
    <cellStyle name="Normal 2 2 3 2 3 2 7" xfId="9127"/>
    <cellStyle name="Normal 2 2 3 2 3 2 7 2" xfId="24731"/>
    <cellStyle name="Normal 2 2 3 2 3 2 8" xfId="16083"/>
    <cellStyle name="Normal 2 2 3 2 3 3" xfId="641"/>
    <cellStyle name="Normal 2 2 3 2 3 3 2" xfId="1505"/>
    <cellStyle name="Normal 2 2 3 2 3 3 2 2" xfId="3235"/>
    <cellStyle name="Normal 2 2 3 2 3 3 2 2 2" xfId="6676"/>
    <cellStyle name="Normal 2 2 3 2 3 3 2 2 2 2" xfId="15378"/>
    <cellStyle name="Normal 2 2 3 2 3 3 2 2 2 2 2" xfId="30964"/>
    <cellStyle name="Normal 2 2 3 2 3 3 2 2 2 3" xfId="22316"/>
    <cellStyle name="Normal 2 2 3 2 3 3 2 2 3" xfId="11937"/>
    <cellStyle name="Normal 2 2 3 2 3 3 2 2 3 2" xfId="27525"/>
    <cellStyle name="Normal 2 2 3 2 3 3 2 2 4" xfId="18877"/>
    <cellStyle name="Normal 2 2 3 2 3 3 2 3" xfId="4957"/>
    <cellStyle name="Normal 2 2 3 2 3 3 2 3 2" xfId="13659"/>
    <cellStyle name="Normal 2 2 3 2 3 3 2 3 2 2" xfId="29245"/>
    <cellStyle name="Normal 2 2 3 2 3 3 2 3 3" xfId="20597"/>
    <cellStyle name="Normal 2 2 3 2 3 3 2 4" xfId="8456"/>
    <cellStyle name="Normal 2 2 3 2 3 3 2 4 2" xfId="24086"/>
    <cellStyle name="Normal 2 2 3 2 3 3 2 5" xfId="10207"/>
    <cellStyle name="Normal 2 2 3 2 3 3 2 5 2" xfId="25806"/>
    <cellStyle name="Normal 2 2 3 2 3 3 2 6" xfId="17158"/>
    <cellStyle name="Normal 2 2 3 2 3 3 3" xfId="2375"/>
    <cellStyle name="Normal 2 2 3 2 3 3 3 2" xfId="5816"/>
    <cellStyle name="Normal 2 2 3 2 3 3 3 2 2" xfId="14518"/>
    <cellStyle name="Normal 2 2 3 2 3 3 3 2 2 2" xfId="30104"/>
    <cellStyle name="Normal 2 2 3 2 3 3 3 2 3" xfId="21456"/>
    <cellStyle name="Normal 2 2 3 2 3 3 3 3" xfId="11077"/>
    <cellStyle name="Normal 2 2 3 2 3 3 3 3 2" xfId="26665"/>
    <cellStyle name="Normal 2 2 3 2 3 3 3 4" xfId="18017"/>
    <cellStyle name="Normal 2 2 3 2 3 3 4" xfId="4097"/>
    <cellStyle name="Normal 2 2 3 2 3 3 4 2" xfId="12799"/>
    <cellStyle name="Normal 2 2 3 2 3 3 4 2 2" xfId="28385"/>
    <cellStyle name="Normal 2 2 3 2 3 3 4 3" xfId="19737"/>
    <cellStyle name="Normal 2 2 3 2 3 3 5" xfId="7596"/>
    <cellStyle name="Normal 2 2 3 2 3 3 5 2" xfId="23226"/>
    <cellStyle name="Normal 2 2 3 2 3 3 6" xfId="9343"/>
    <cellStyle name="Normal 2 2 3 2 3 3 6 2" xfId="24946"/>
    <cellStyle name="Normal 2 2 3 2 3 3 7" xfId="16298"/>
    <cellStyle name="Normal 2 2 3 2 3 4" xfId="1075"/>
    <cellStyle name="Normal 2 2 3 2 3 4 2" xfId="2805"/>
    <cellStyle name="Normal 2 2 3 2 3 4 2 2" xfId="6246"/>
    <cellStyle name="Normal 2 2 3 2 3 4 2 2 2" xfId="14948"/>
    <cellStyle name="Normal 2 2 3 2 3 4 2 2 2 2" xfId="30534"/>
    <cellStyle name="Normal 2 2 3 2 3 4 2 2 3" xfId="21886"/>
    <cellStyle name="Normal 2 2 3 2 3 4 2 3" xfId="11507"/>
    <cellStyle name="Normal 2 2 3 2 3 4 2 3 2" xfId="27095"/>
    <cellStyle name="Normal 2 2 3 2 3 4 2 4" xfId="18447"/>
    <cellStyle name="Normal 2 2 3 2 3 4 3" xfId="4527"/>
    <cellStyle name="Normal 2 2 3 2 3 4 3 2" xfId="13229"/>
    <cellStyle name="Normal 2 2 3 2 3 4 3 2 2" xfId="28815"/>
    <cellStyle name="Normal 2 2 3 2 3 4 3 3" xfId="20167"/>
    <cellStyle name="Normal 2 2 3 2 3 4 4" xfId="8026"/>
    <cellStyle name="Normal 2 2 3 2 3 4 4 2" xfId="23656"/>
    <cellStyle name="Normal 2 2 3 2 3 4 5" xfId="9777"/>
    <cellStyle name="Normal 2 2 3 2 3 4 5 2" xfId="25376"/>
    <cellStyle name="Normal 2 2 3 2 3 4 6" xfId="16728"/>
    <cellStyle name="Normal 2 2 3 2 3 5" xfId="1944"/>
    <cellStyle name="Normal 2 2 3 2 3 5 2" xfId="5386"/>
    <cellStyle name="Normal 2 2 3 2 3 5 2 2" xfId="14088"/>
    <cellStyle name="Normal 2 2 3 2 3 5 2 2 2" xfId="29674"/>
    <cellStyle name="Normal 2 2 3 2 3 5 2 3" xfId="21026"/>
    <cellStyle name="Normal 2 2 3 2 3 5 3" xfId="10646"/>
    <cellStyle name="Normal 2 2 3 2 3 5 3 2" xfId="26235"/>
    <cellStyle name="Normal 2 2 3 2 3 5 4" xfId="17587"/>
    <cellStyle name="Normal 2 2 3 2 3 6" xfId="3667"/>
    <cellStyle name="Normal 2 2 3 2 3 6 2" xfId="12369"/>
    <cellStyle name="Normal 2 2 3 2 3 6 2 2" xfId="27955"/>
    <cellStyle name="Normal 2 2 3 2 3 6 3" xfId="19307"/>
    <cellStyle name="Normal 2 2 3 2 3 7" xfId="7166"/>
    <cellStyle name="Normal 2 2 3 2 3 7 2" xfId="22796"/>
    <cellStyle name="Normal 2 2 3 2 3 8" xfId="8893"/>
    <cellStyle name="Normal 2 2 3 2 3 8 2" xfId="24516"/>
    <cellStyle name="Normal 2 2 3 2 3 9" xfId="15868"/>
    <cellStyle name="Normal 2 2 3 2 4" xfId="319"/>
    <cellStyle name="Normal 2 2 3 2 4 2" xfId="751"/>
    <cellStyle name="Normal 2 2 3 2 4 2 2" xfId="1614"/>
    <cellStyle name="Normal 2 2 3 2 4 2 2 2" xfId="3344"/>
    <cellStyle name="Normal 2 2 3 2 4 2 2 2 2" xfId="6785"/>
    <cellStyle name="Normal 2 2 3 2 4 2 2 2 2 2" xfId="15487"/>
    <cellStyle name="Normal 2 2 3 2 4 2 2 2 2 2 2" xfId="31073"/>
    <cellStyle name="Normal 2 2 3 2 4 2 2 2 2 3" xfId="22425"/>
    <cellStyle name="Normal 2 2 3 2 4 2 2 2 3" xfId="12046"/>
    <cellStyle name="Normal 2 2 3 2 4 2 2 2 3 2" xfId="27634"/>
    <cellStyle name="Normal 2 2 3 2 4 2 2 2 4" xfId="18986"/>
    <cellStyle name="Normal 2 2 3 2 4 2 2 3" xfId="5066"/>
    <cellStyle name="Normal 2 2 3 2 4 2 2 3 2" xfId="13768"/>
    <cellStyle name="Normal 2 2 3 2 4 2 2 3 2 2" xfId="29354"/>
    <cellStyle name="Normal 2 2 3 2 4 2 2 3 3" xfId="20706"/>
    <cellStyle name="Normal 2 2 3 2 4 2 2 4" xfId="8565"/>
    <cellStyle name="Normal 2 2 3 2 4 2 2 4 2" xfId="24195"/>
    <cellStyle name="Normal 2 2 3 2 4 2 2 5" xfId="10316"/>
    <cellStyle name="Normal 2 2 3 2 4 2 2 5 2" xfId="25915"/>
    <cellStyle name="Normal 2 2 3 2 4 2 2 6" xfId="17267"/>
    <cellStyle name="Normal 2 2 3 2 4 2 3" xfId="2484"/>
    <cellStyle name="Normal 2 2 3 2 4 2 3 2" xfId="5925"/>
    <cellStyle name="Normal 2 2 3 2 4 2 3 2 2" xfId="14627"/>
    <cellStyle name="Normal 2 2 3 2 4 2 3 2 2 2" xfId="30213"/>
    <cellStyle name="Normal 2 2 3 2 4 2 3 2 3" xfId="21565"/>
    <cellStyle name="Normal 2 2 3 2 4 2 3 3" xfId="11186"/>
    <cellStyle name="Normal 2 2 3 2 4 2 3 3 2" xfId="26774"/>
    <cellStyle name="Normal 2 2 3 2 4 2 3 4" xfId="18126"/>
    <cellStyle name="Normal 2 2 3 2 4 2 4" xfId="4206"/>
    <cellStyle name="Normal 2 2 3 2 4 2 4 2" xfId="12908"/>
    <cellStyle name="Normal 2 2 3 2 4 2 4 2 2" xfId="28494"/>
    <cellStyle name="Normal 2 2 3 2 4 2 4 3" xfId="19846"/>
    <cellStyle name="Normal 2 2 3 2 4 2 5" xfId="7705"/>
    <cellStyle name="Normal 2 2 3 2 4 2 5 2" xfId="23335"/>
    <cellStyle name="Normal 2 2 3 2 4 2 6" xfId="9453"/>
    <cellStyle name="Normal 2 2 3 2 4 2 6 2" xfId="25055"/>
    <cellStyle name="Normal 2 2 3 2 4 2 7" xfId="16407"/>
    <cellStyle name="Normal 2 2 3 2 4 3" xfId="1184"/>
    <cellStyle name="Normal 2 2 3 2 4 3 2" xfId="2914"/>
    <cellStyle name="Normal 2 2 3 2 4 3 2 2" xfId="6355"/>
    <cellStyle name="Normal 2 2 3 2 4 3 2 2 2" xfId="15057"/>
    <cellStyle name="Normal 2 2 3 2 4 3 2 2 2 2" xfId="30643"/>
    <cellStyle name="Normal 2 2 3 2 4 3 2 2 3" xfId="21995"/>
    <cellStyle name="Normal 2 2 3 2 4 3 2 3" xfId="11616"/>
    <cellStyle name="Normal 2 2 3 2 4 3 2 3 2" xfId="27204"/>
    <cellStyle name="Normal 2 2 3 2 4 3 2 4" xfId="18556"/>
    <cellStyle name="Normal 2 2 3 2 4 3 3" xfId="4636"/>
    <cellStyle name="Normal 2 2 3 2 4 3 3 2" xfId="13338"/>
    <cellStyle name="Normal 2 2 3 2 4 3 3 2 2" xfId="28924"/>
    <cellStyle name="Normal 2 2 3 2 4 3 3 3" xfId="20276"/>
    <cellStyle name="Normal 2 2 3 2 4 3 4" xfId="8135"/>
    <cellStyle name="Normal 2 2 3 2 4 3 4 2" xfId="23765"/>
    <cellStyle name="Normal 2 2 3 2 4 3 5" xfId="9886"/>
    <cellStyle name="Normal 2 2 3 2 4 3 5 2" xfId="25485"/>
    <cellStyle name="Normal 2 2 3 2 4 3 6" xfId="16837"/>
    <cellStyle name="Normal 2 2 3 2 4 4" xfId="2054"/>
    <cellStyle name="Normal 2 2 3 2 4 4 2" xfId="5495"/>
    <cellStyle name="Normal 2 2 3 2 4 4 2 2" xfId="14197"/>
    <cellStyle name="Normal 2 2 3 2 4 4 2 2 2" xfId="29783"/>
    <cellStyle name="Normal 2 2 3 2 4 4 2 3" xfId="21135"/>
    <cellStyle name="Normal 2 2 3 2 4 4 3" xfId="10756"/>
    <cellStyle name="Normal 2 2 3 2 4 4 3 2" xfId="26344"/>
    <cellStyle name="Normal 2 2 3 2 4 4 4" xfId="17696"/>
    <cellStyle name="Normal 2 2 3 2 4 5" xfId="3776"/>
    <cellStyle name="Normal 2 2 3 2 4 5 2" xfId="12478"/>
    <cellStyle name="Normal 2 2 3 2 4 5 2 2" xfId="28064"/>
    <cellStyle name="Normal 2 2 3 2 4 5 3" xfId="19416"/>
    <cellStyle name="Normal 2 2 3 2 4 6" xfId="7275"/>
    <cellStyle name="Normal 2 2 3 2 4 6 2" xfId="22905"/>
    <cellStyle name="Normal 2 2 3 2 4 7" xfId="9021"/>
    <cellStyle name="Normal 2 2 3 2 4 7 2" xfId="24625"/>
    <cellStyle name="Normal 2 2 3 2 4 8" xfId="15977"/>
    <cellStyle name="Normal 2 2 3 2 5" xfId="535"/>
    <cellStyle name="Normal 2 2 3 2 5 2" xfId="1399"/>
    <cellStyle name="Normal 2 2 3 2 5 2 2" xfId="3129"/>
    <cellStyle name="Normal 2 2 3 2 5 2 2 2" xfId="6570"/>
    <cellStyle name="Normal 2 2 3 2 5 2 2 2 2" xfId="15272"/>
    <cellStyle name="Normal 2 2 3 2 5 2 2 2 2 2" xfId="30858"/>
    <cellStyle name="Normal 2 2 3 2 5 2 2 2 3" xfId="22210"/>
    <cellStyle name="Normal 2 2 3 2 5 2 2 3" xfId="11831"/>
    <cellStyle name="Normal 2 2 3 2 5 2 2 3 2" xfId="27419"/>
    <cellStyle name="Normal 2 2 3 2 5 2 2 4" xfId="18771"/>
    <cellStyle name="Normal 2 2 3 2 5 2 3" xfId="4851"/>
    <cellStyle name="Normal 2 2 3 2 5 2 3 2" xfId="13553"/>
    <cellStyle name="Normal 2 2 3 2 5 2 3 2 2" xfId="29139"/>
    <cellStyle name="Normal 2 2 3 2 5 2 3 3" xfId="20491"/>
    <cellStyle name="Normal 2 2 3 2 5 2 4" xfId="8350"/>
    <cellStyle name="Normal 2 2 3 2 5 2 4 2" xfId="23980"/>
    <cellStyle name="Normal 2 2 3 2 5 2 5" xfId="10101"/>
    <cellStyle name="Normal 2 2 3 2 5 2 5 2" xfId="25700"/>
    <cellStyle name="Normal 2 2 3 2 5 2 6" xfId="17052"/>
    <cellStyle name="Normal 2 2 3 2 5 3" xfId="2269"/>
    <cellStyle name="Normal 2 2 3 2 5 3 2" xfId="5710"/>
    <cellStyle name="Normal 2 2 3 2 5 3 2 2" xfId="14412"/>
    <cellStyle name="Normal 2 2 3 2 5 3 2 2 2" xfId="29998"/>
    <cellStyle name="Normal 2 2 3 2 5 3 2 3" xfId="21350"/>
    <cellStyle name="Normal 2 2 3 2 5 3 3" xfId="10971"/>
    <cellStyle name="Normal 2 2 3 2 5 3 3 2" xfId="26559"/>
    <cellStyle name="Normal 2 2 3 2 5 3 4" xfId="17911"/>
    <cellStyle name="Normal 2 2 3 2 5 4" xfId="3991"/>
    <cellStyle name="Normal 2 2 3 2 5 4 2" xfId="12693"/>
    <cellStyle name="Normal 2 2 3 2 5 4 2 2" xfId="28279"/>
    <cellStyle name="Normal 2 2 3 2 5 4 3" xfId="19631"/>
    <cellStyle name="Normal 2 2 3 2 5 5" xfId="7490"/>
    <cellStyle name="Normal 2 2 3 2 5 5 2" xfId="23120"/>
    <cellStyle name="Normal 2 2 3 2 5 6" xfId="9237"/>
    <cellStyle name="Normal 2 2 3 2 5 6 2" xfId="24840"/>
    <cellStyle name="Normal 2 2 3 2 5 7" xfId="16192"/>
    <cellStyle name="Normal 2 2 3 2 6" xfId="969"/>
    <cellStyle name="Normal 2 2 3 2 6 2" xfId="2699"/>
    <cellStyle name="Normal 2 2 3 2 6 2 2" xfId="6140"/>
    <cellStyle name="Normal 2 2 3 2 6 2 2 2" xfId="14842"/>
    <cellStyle name="Normal 2 2 3 2 6 2 2 2 2" xfId="30428"/>
    <cellStyle name="Normal 2 2 3 2 6 2 2 3" xfId="21780"/>
    <cellStyle name="Normal 2 2 3 2 6 2 3" xfId="11401"/>
    <cellStyle name="Normal 2 2 3 2 6 2 3 2" xfId="26989"/>
    <cellStyle name="Normal 2 2 3 2 6 2 4" xfId="18341"/>
    <cellStyle name="Normal 2 2 3 2 6 3" xfId="4421"/>
    <cellStyle name="Normal 2 2 3 2 6 3 2" xfId="13123"/>
    <cellStyle name="Normal 2 2 3 2 6 3 2 2" xfId="28709"/>
    <cellStyle name="Normal 2 2 3 2 6 3 3" xfId="20061"/>
    <cellStyle name="Normal 2 2 3 2 6 4" xfId="7920"/>
    <cellStyle name="Normal 2 2 3 2 6 4 2" xfId="23550"/>
    <cellStyle name="Normal 2 2 3 2 6 5" xfId="9671"/>
    <cellStyle name="Normal 2 2 3 2 6 5 2" xfId="25270"/>
    <cellStyle name="Normal 2 2 3 2 6 6" xfId="16622"/>
    <cellStyle name="Normal 2 2 3 2 7" xfId="1838"/>
    <cellStyle name="Normal 2 2 3 2 7 2" xfId="5280"/>
    <cellStyle name="Normal 2 2 3 2 7 2 2" xfId="13982"/>
    <cellStyle name="Normal 2 2 3 2 7 2 2 2" xfId="29568"/>
    <cellStyle name="Normal 2 2 3 2 7 2 3" xfId="20920"/>
    <cellStyle name="Normal 2 2 3 2 7 3" xfId="10540"/>
    <cellStyle name="Normal 2 2 3 2 7 3 2" xfId="26129"/>
    <cellStyle name="Normal 2 2 3 2 7 4" xfId="17481"/>
    <cellStyle name="Normal 2 2 3 2 8" xfId="3561"/>
    <cellStyle name="Normal 2 2 3 2 8 2" xfId="12263"/>
    <cellStyle name="Normal 2 2 3 2 8 2 2" xfId="27849"/>
    <cellStyle name="Normal 2 2 3 2 8 3" xfId="19201"/>
    <cellStyle name="Normal 2 2 3 2 9" xfId="7006"/>
    <cellStyle name="Normal 2 2 3 2 9 2" xfId="15707"/>
    <cellStyle name="Normal 2 2 3 2 9 2 2" xfId="31288"/>
    <cellStyle name="Normal 2 2 3 2 9 3" xfId="22640"/>
    <cellStyle name="Normal 2 2 3 3" xfId="89"/>
    <cellStyle name="Normal 2 2 3 3 10" xfId="15789"/>
    <cellStyle name="Normal 2 2 3 3 2" xfId="203"/>
    <cellStyle name="Normal 2 2 3 3 2 2" xfId="452"/>
    <cellStyle name="Normal 2 2 3 3 2 2 2" xfId="884"/>
    <cellStyle name="Normal 2 2 3 3 2 2 2 2" xfId="1747"/>
    <cellStyle name="Normal 2 2 3 3 2 2 2 2 2" xfId="3477"/>
    <cellStyle name="Normal 2 2 3 3 2 2 2 2 2 2" xfId="6918"/>
    <cellStyle name="Normal 2 2 3 3 2 2 2 2 2 2 2" xfId="15620"/>
    <cellStyle name="Normal 2 2 3 3 2 2 2 2 2 2 2 2" xfId="31206"/>
    <cellStyle name="Normal 2 2 3 3 2 2 2 2 2 2 3" xfId="22558"/>
    <cellStyle name="Normal 2 2 3 3 2 2 2 2 2 3" xfId="12179"/>
    <cellStyle name="Normal 2 2 3 3 2 2 2 2 2 3 2" xfId="27767"/>
    <cellStyle name="Normal 2 2 3 3 2 2 2 2 2 4" xfId="19119"/>
    <cellStyle name="Normal 2 2 3 3 2 2 2 2 3" xfId="5199"/>
    <cellStyle name="Normal 2 2 3 3 2 2 2 2 3 2" xfId="13901"/>
    <cellStyle name="Normal 2 2 3 3 2 2 2 2 3 2 2" xfId="29487"/>
    <cellStyle name="Normal 2 2 3 3 2 2 2 2 3 3" xfId="20839"/>
    <cellStyle name="Normal 2 2 3 3 2 2 2 2 4" xfId="8698"/>
    <cellStyle name="Normal 2 2 3 3 2 2 2 2 4 2" xfId="24328"/>
    <cellStyle name="Normal 2 2 3 3 2 2 2 2 5" xfId="10449"/>
    <cellStyle name="Normal 2 2 3 3 2 2 2 2 5 2" xfId="26048"/>
    <cellStyle name="Normal 2 2 3 3 2 2 2 2 6" xfId="17400"/>
    <cellStyle name="Normal 2 2 3 3 2 2 2 3" xfId="2617"/>
    <cellStyle name="Normal 2 2 3 3 2 2 2 3 2" xfId="6058"/>
    <cellStyle name="Normal 2 2 3 3 2 2 2 3 2 2" xfId="14760"/>
    <cellStyle name="Normal 2 2 3 3 2 2 2 3 2 2 2" xfId="30346"/>
    <cellStyle name="Normal 2 2 3 3 2 2 2 3 2 3" xfId="21698"/>
    <cellStyle name="Normal 2 2 3 3 2 2 2 3 3" xfId="11319"/>
    <cellStyle name="Normal 2 2 3 3 2 2 2 3 3 2" xfId="26907"/>
    <cellStyle name="Normal 2 2 3 3 2 2 2 3 4" xfId="18259"/>
    <cellStyle name="Normal 2 2 3 3 2 2 2 4" xfId="4339"/>
    <cellStyle name="Normal 2 2 3 3 2 2 2 4 2" xfId="13041"/>
    <cellStyle name="Normal 2 2 3 3 2 2 2 4 2 2" xfId="28627"/>
    <cellStyle name="Normal 2 2 3 3 2 2 2 4 3" xfId="19979"/>
    <cellStyle name="Normal 2 2 3 3 2 2 2 5" xfId="7838"/>
    <cellStyle name="Normal 2 2 3 3 2 2 2 5 2" xfId="23468"/>
    <cellStyle name="Normal 2 2 3 3 2 2 2 6" xfId="9586"/>
    <cellStyle name="Normal 2 2 3 3 2 2 2 6 2" xfId="25188"/>
    <cellStyle name="Normal 2 2 3 3 2 2 2 7" xfId="16540"/>
    <cellStyle name="Normal 2 2 3 3 2 2 3" xfId="1317"/>
    <cellStyle name="Normal 2 2 3 3 2 2 3 2" xfId="3047"/>
    <cellStyle name="Normal 2 2 3 3 2 2 3 2 2" xfId="6488"/>
    <cellStyle name="Normal 2 2 3 3 2 2 3 2 2 2" xfId="15190"/>
    <cellStyle name="Normal 2 2 3 3 2 2 3 2 2 2 2" xfId="30776"/>
    <cellStyle name="Normal 2 2 3 3 2 2 3 2 2 3" xfId="22128"/>
    <cellStyle name="Normal 2 2 3 3 2 2 3 2 3" xfId="11749"/>
    <cellStyle name="Normal 2 2 3 3 2 2 3 2 3 2" xfId="27337"/>
    <cellStyle name="Normal 2 2 3 3 2 2 3 2 4" xfId="18689"/>
    <cellStyle name="Normal 2 2 3 3 2 2 3 3" xfId="4769"/>
    <cellStyle name="Normal 2 2 3 3 2 2 3 3 2" xfId="13471"/>
    <cellStyle name="Normal 2 2 3 3 2 2 3 3 2 2" xfId="29057"/>
    <cellStyle name="Normal 2 2 3 3 2 2 3 3 3" xfId="20409"/>
    <cellStyle name="Normal 2 2 3 3 2 2 3 4" xfId="8268"/>
    <cellStyle name="Normal 2 2 3 3 2 2 3 4 2" xfId="23898"/>
    <cellStyle name="Normal 2 2 3 3 2 2 3 5" xfId="10019"/>
    <cellStyle name="Normal 2 2 3 3 2 2 3 5 2" xfId="25618"/>
    <cellStyle name="Normal 2 2 3 3 2 2 3 6" xfId="16970"/>
    <cellStyle name="Normal 2 2 3 3 2 2 4" xfId="2187"/>
    <cellStyle name="Normal 2 2 3 3 2 2 4 2" xfId="5628"/>
    <cellStyle name="Normal 2 2 3 3 2 2 4 2 2" xfId="14330"/>
    <cellStyle name="Normal 2 2 3 3 2 2 4 2 2 2" xfId="29916"/>
    <cellStyle name="Normal 2 2 3 3 2 2 4 2 3" xfId="21268"/>
    <cellStyle name="Normal 2 2 3 3 2 2 4 3" xfId="10889"/>
    <cellStyle name="Normal 2 2 3 3 2 2 4 3 2" xfId="26477"/>
    <cellStyle name="Normal 2 2 3 3 2 2 4 4" xfId="17829"/>
    <cellStyle name="Normal 2 2 3 3 2 2 5" xfId="3909"/>
    <cellStyle name="Normal 2 2 3 3 2 2 5 2" xfId="12611"/>
    <cellStyle name="Normal 2 2 3 3 2 2 5 2 2" xfId="28197"/>
    <cellStyle name="Normal 2 2 3 3 2 2 5 3" xfId="19549"/>
    <cellStyle name="Normal 2 2 3 3 2 2 6" xfId="7408"/>
    <cellStyle name="Normal 2 2 3 3 2 2 6 2" xfId="23038"/>
    <cellStyle name="Normal 2 2 3 3 2 2 7" xfId="9154"/>
    <cellStyle name="Normal 2 2 3 3 2 2 7 2" xfId="24758"/>
    <cellStyle name="Normal 2 2 3 3 2 2 8" xfId="16110"/>
    <cellStyle name="Normal 2 2 3 3 2 3" xfId="668"/>
    <cellStyle name="Normal 2 2 3 3 2 3 2" xfId="1532"/>
    <cellStyle name="Normal 2 2 3 3 2 3 2 2" xfId="3262"/>
    <cellStyle name="Normal 2 2 3 3 2 3 2 2 2" xfId="6703"/>
    <cellStyle name="Normal 2 2 3 3 2 3 2 2 2 2" xfId="15405"/>
    <cellStyle name="Normal 2 2 3 3 2 3 2 2 2 2 2" xfId="30991"/>
    <cellStyle name="Normal 2 2 3 3 2 3 2 2 2 3" xfId="22343"/>
    <cellStyle name="Normal 2 2 3 3 2 3 2 2 3" xfId="11964"/>
    <cellStyle name="Normal 2 2 3 3 2 3 2 2 3 2" xfId="27552"/>
    <cellStyle name="Normal 2 2 3 3 2 3 2 2 4" xfId="18904"/>
    <cellStyle name="Normal 2 2 3 3 2 3 2 3" xfId="4984"/>
    <cellStyle name="Normal 2 2 3 3 2 3 2 3 2" xfId="13686"/>
    <cellStyle name="Normal 2 2 3 3 2 3 2 3 2 2" xfId="29272"/>
    <cellStyle name="Normal 2 2 3 3 2 3 2 3 3" xfId="20624"/>
    <cellStyle name="Normal 2 2 3 3 2 3 2 4" xfId="8483"/>
    <cellStyle name="Normal 2 2 3 3 2 3 2 4 2" xfId="24113"/>
    <cellStyle name="Normal 2 2 3 3 2 3 2 5" xfId="10234"/>
    <cellStyle name="Normal 2 2 3 3 2 3 2 5 2" xfId="25833"/>
    <cellStyle name="Normal 2 2 3 3 2 3 2 6" xfId="17185"/>
    <cellStyle name="Normal 2 2 3 3 2 3 3" xfId="2402"/>
    <cellStyle name="Normal 2 2 3 3 2 3 3 2" xfId="5843"/>
    <cellStyle name="Normal 2 2 3 3 2 3 3 2 2" xfId="14545"/>
    <cellStyle name="Normal 2 2 3 3 2 3 3 2 2 2" xfId="30131"/>
    <cellStyle name="Normal 2 2 3 3 2 3 3 2 3" xfId="21483"/>
    <cellStyle name="Normal 2 2 3 3 2 3 3 3" xfId="11104"/>
    <cellStyle name="Normal 2 2 3 3 2 3 3 3 2" xfId="26692"/>
    <cellStyle name="Normal 2 2 3 3 2 3 3 4" xfId="18044"/>
    <cellStyle name="Normal 2 2 3 3 2 3 4" xfId="4124"/>
    <cellStyle name="Normal 2 2 3 3 2 3 4 2" xfId="12826"/>
    <cellStyle name="Normal 2 2 3 3 2 3 4 2 2" xfId="28412"/>
    <cellStyle name="Normal 2 2 3 3 2 3 4 3" xfId="19764"/>
    <cellStyle name="Normal 2 2 3 3 2 3 5" xfId="7623"/>
    <cellStyle name="Normal 2 2 3 3 2 3 5 2" xfId="23253"/>
    <cellStyle name="Normal 2 2 3 3 2 3 6" xfId="9370"/>
    <cellStyle name="Normal 2 2 3 3 2 3 6 2" xfId="24973"/>
    <cellStyle name="Normal 2 2 3 3 2 3 7" xfId="16325"/>
    <cellStyle name="Normal 2 2 3 3 2 4" xfId="1102"/>
    <cellStyle name="Normal 2 2 3 3 2 4 2" xfId="2832"/>
    <cellStyle name="Normal 2 2 3 3 2 4 2 2" xfId="6273"/>
    <cellStyle name="Normal 2 2 3 3 2 4 2 2 2" xfId="14975"/>
    <cellStyle name="Normal 2 2 3 3 2 4 2 2 2 2" xfId="30561"/>
    <cellStyle name="Normal 2 2 3 3 2 4 2 2 3" xfId="21913"/>
    <cellStyle name="Normal 2 2 3 3 2 4 2 3" xfId="11534"/>
    <cellStyle name="Normal 2 2 3 3 2 4 2 3 2" xfId="27122"/>
    <cellStyle name="Normal 2 2 3 3 2 4 2 4" xfId="18474"/>
    <cellStyle name="Normal 2 2 3 3 2 4 3" xfId="4554"/>
    <cellStyle name="Normal 2 2 3 3 2 4 3 2" xfId="13256"/>
    <cellStyle name="Normal 2 2 3 3 2 4 3 2 2" xfId="28842"/>
    <cellStyle name="Normal 2 2 3 3 2 4 3 3" xfId="20194"/>
    <cellStyle name="Normal 2 2 3 3 2 4 4" xfId="8053"/>
    <cellStyle name="Normal 2 2 3 3 2 4 4 2" xfId="23683"/>
    <cellStyle name="Normal 2 2 3 3 2 4 5" xfId="9804"/>
    <cellStyle name="Normal 2 2 3 3 2 4 5 2" xfId="25403"/>
    <cellStyle name="Normal 2 2 3 3 2 4 6" xfId="16755"/>
    <cellStyle name="Normal 2 2 3 3 2 5" xfId="1971"/>
    <cellStyle name="Normal 2 2 3 3 2 5 2" xfId="5413"/>
    <cellStyle name="Normal 2 2 3 3 2 5 2 2" xfId="14115"/>
    <cellStyle name="Normal 2 2 3 3 2 5 2 2 2" xfId="29701"/>
    <cellStyle name="Normal 2 2 3 3 2 5 2 3" xfId="21053"/>
    <cellStyle name="Normal 2 2 3 3 2 5 3" xfId="10673"/>
    <cellStyle name="Normal 2 2 3 3 2 5 3 2" xfId="26262"/>
    <cellStyle name="Normal 2 2 3 3 2 5 4" xfId="17614"/>
    <cellStyle name="Normal 2 2 3 3 2 6" xfId="3694"/>
    <cellStyle name="Normal 2 2 3 3 2 6 2" xfId="12396"/>
    <cellStyle name="Normal 2 2 3 3 2 6 2 2" xfId="27982"/>
    <cellStyle name="Normal 2 2 3 3 2 6 3" xfId="19334"/>
    <cellStyle name="Normal 2 2 3 3 2 7" xfId="7193"/>
    <cellStyle name="Normal 2 2 3 3 2 7 2" xfId="22823"/>
    <cellStyle name="Normal 2 2 3 3 2 8" xfId="8920"/>
    <cellStyle name="Normal 2 2 3 3 2 8 2" xfId="24543"/>
    <cellStyle name="Normal 2 2 3 3 2 9" xfId="15895"/>
    <cellStyle name="Normal 2 2 3 3 3" xfId="346"/>
    <cellStyle name="Normal 2 2 3 3 3 2" xfId="778"/>
    <cellStyle name="Normal 2 2 3 3 3 2 2" xfId="1641"/>
    <cellStyle name="Normal 2 2 3 3 3 2 2 2" xfId="3371"/>
    <cellStyle name="Normal 2 2 3 3 3 2 2 2 2" xfId="6812"/>
    <cellStyle name="Normal 2 2 3 3 3 2 2 2 2 2" xfId="15514"/>
    <cellStyle name="Normal 2 2 3 3 3 2 2 2 2 2 2" xfId="31100"/>
    <cellStyle name="Normal 2 2 3 3 3 2 2 2 2 3" xfId="22452"/>
    <cellStyle name="Normal 2 2 3 3 3 2 2 2 3" xfId="12073"/>
    <cellStyle name="Normal 2 2 3 3 3 2 2 2 3 2" xfId="27661"/>
    <cellStyle name="Normal 2 2 3 3 3 2 2 2 4" xfId="19013"/>
    <cellStyle name="Normal 2 2 3 3 3 2 2 3" xfId="5093"/>
    <cellStyle name="Normal 2 2 3 3 3 2 2 3 2" xfId="13795"/>
    <cellStyle name="Normal 2 2 3 3 3 2 2 3 2 2" xfId="29381"/>
    <cellStyle name="Normal 2 2 3 3 3 2 2 3 3" xfId="20733"/>
    <cellStyle name="Normal 2 2 3 3 3 2 2 4" xfId="8592"/>
    <cellStyle name="Normal 2 2 3 3 3 2 2 4 2" xfId="24222"/>
    <cellStyle name="Normal 2 2 3 3 3 2 2 5" xfId="10343"/>
    <cellStyle name="Normal 2 2 3 3 3 2 2 5 2" xfId="25942"/>
    <cellStyle name="Normal 2 2 3 3 3 2 2 6" xfId="17294"/>
    <cellStyle name="Normal 2 2 3 3 3 2 3" xfId="2511"/>
    <cellStyle name="Normal 2 2 3 3 3 2 3 2" xfId="5952"/>
    <cellStyle name="Normal 2 2 3 3 3 2 3 2 2" xfId="14654"/>
    <cellStyle name="Normal 2 2 3 3 3 2 3 2 2 2" xfId="30240"/>
    <cellStyle name="Normal 2 2 3 3 3 2 3 2 3" xfId="21592"/>
    <cellStyle name="Normal 2 2 3 3 3 2 3 3" xfId="11213"/>
    <cellStyle name="Normal 2 2 3 3 3 2 3 3 2" xfId="26801"/>
    <cellStyle name="Normal 2 2 3 3 3 2 3 4" xfId="18153"/>
    <cellStyle name="Normal 2 2 3 3 3 2 4" xfId="4233"/>
    <cellStyle name="Normal 2 2 3 3 3 2 4 2" xfId="12935"/>
    <cellStyle name="Normal 2 2 3 3 3 2 4 2 2" xfId="28521"/>
    <cellStyle name="Normal 2 2 3 3 3 2 4 3" xfId="19873"/>
    <cellStyle name="Normal 2 2 3 3 3 2 5" xfId="7732"/>
    <cellStyle name="Normal 2 2 3 3 3 2 5 2" xfId="23362"/>
    <cellStyle name="Normal 2 2 3 3 3 2 6" xfId="9480"/>
    <cellStyle name="Normal 2 2 3 3 3 2 6 2" xfId="25082"/>
    <cellStyle name="Normal 2 2 3 3 3 2 7" xfId="16434"/>
    <cellStyle name="Normal 2 2 3 3 3 3" xfId="1211"/>
    <cellStyle name="Normal 2 2 3 3 3 3 2" xfId="2941"/>
    <cellStyle name="Normal 2 2 3 3 3 3 2 2" xfId="6382"/>
    <cellStyle name="Normal 2 2 3 3 3 3 2 2 2" xfId="15084"/>
    <cellStyle name="Normal 2 2 3 3 3 3 2 2 2 2" xfId="30670"/>
    <cellStyle name="Normal 2 2 3 3 3 3 2 2 3" xfId="22022"/>
    <cellStyle name="Normal 2 2 3 3 3 3 2 3" xfId="11643"/>
    <cellStyle name="Normal 2 2 3 3 3 3 2 3 2" xfId="27231"/>
    <cellStyle name="Normal 2 2 3 3 3 3 2 4" xfId="18583"/>
    <cellStyle name="Normal 2 2 3 3 3 3 3" xfId="4663"/>
    <cellStyle name="Normal 2 2 3 3 3 3 3 2" xfId="13365"/>
    <cellStyle name="Normal 2 2 3 3 3 3 3 2 2" xfId="28951"/>
    <cellStyle name="Normal 2 2 3 3 3 3 3 3" xfId="20303"/>
    <cellStyle name="Normal 2 2 3 3 3 3 4" xfId="8162"/>
    <cellStyle name="Normal 2 2 3 3 3 3 4 2" xfId="23792"/>
    <cellStyle name="Normal 2 2 3 3 3 3 5" xfId="9913"/>
    <cellStyle name="Normal 2 2 3 3 3 3 5 2" xfId="25512"/>
    <cellStyle name="Normal 2 2 3 3 3 3 6" xfId="16864"/>
    <cellStyle name="Normal 2 2 3 3 3 4" xfId="2081"/>
    <cellStyle name="Normal 2 2 3 3 3 4 2" xfId="5522"/>
    <cellStyle name="Normal 2 2 3 3 3 4 2 2" xfId="14224"/>
    <cellStyle name="Normal 2 2 3 3 3 4 2 2 2" xfId="29810"/>
    <cellStyle name="Normal 2 2 3 3 3 4 2 3" xfId="21162"/>
    <cellStyle name="Normal 2 2 3 3 3 4 3" xfId="10783"/>
    <cellStyle name="Normal 2 2 3 3 3 4 3 2" xfId="26371"/>
    <cellStyle name="Normal 2 2 3 3 3 4 4" xfId="17723"/>
    <cellStyle name="Normal 2 2 3 3 3 5" xfId="3803"/>
    <cellStyle name="Normal 2 2 3 3 3 5 2" xfId="12505"/>
    <cellStyle name="Normal 2 2 3 3 3 5 2 2" xfId="28091"/>
    <cellStyle name="Normal 2 2 3 3 3 5 3" xfId="19443"/>
    <cellStyle name="Normal 2 2 3 3 3 6" xfId="7302"/>
    <cellStyle name="Normal 2 2 3 3 3 6 2" xfId="22932"/>
    <cellStyle name="Normal 2 2 3 3 3 7" xfId="9048"/>
    <cellStyle name="Normal 2 2 3 3 3 7 2" xfId="24652"/>
    <cellStyle name="Normal 2 2 3 3 3 8" xfId="16004"/>
    <cellStyle name="Normal 2 2 3 3 4" xfId="562"/>
    <cellStyle name="Normal 2 2 3 3 4 2" xfId="1426"/>
    <cellStyle name="Normal 2 2 3 3 4 2 2" xfId="3156"/>
    <cellStyle name="Normal 2 2 3 3 4 2 2 2" xfId="6597"/>
    <cellStyle name="Normal 2 2 3 3 4 2 2 2 2" xfId="15299"/>
    <cellStyle name="Normal 2 2 3 3 4 2 2 2 2 2" xfId="30885"/>
    <cellStyle name="Normal 2 2 3 3 4 2 2 2 3" xfId="22237"/>
    <cellStyle name="Normal 2 2 3 3 4 2 2 3" xfId="11858"/>
    <cellStyle name="Normal 2 2 3 3 4 2 2 3 2" xfId="27446"/>
    <cellStyle name="Normal 2 2 3 3 4 2 2 4" xfId="18798"/>
    <cellStyle name="Normal 2 2 3 3 4 2 3" xfId="4878"/>
    <cellStyle name="Normal 2 2 3 3 4 2 3 2" xfId="13580"/>
    <cellStyle name="Normal 2 2 3 3 4 2 3 2 2" xfId="29166"/>
    <cellStyle name="Normal 2 2 3 3 4 2 3 3" xfId="20518"/>
    <cellStyle name="Normal 2 2 3 3 4 2 4" xfId="8377"/>
    <cellStyle name="Normal 2 2 3 3 4 2 4 2" xfId="24007"/>
    <cellStyle name="Normal 2 2 3 3 4 2 5" xfId="10128"/>
    <cellStyle name="Normal 2 2 3 3 4 2 5 2" xfId="25727"/>
    <cellStyle name="Normal 2 2 3 3 4 2 6" xfId="17079"/>
    <cellStyle name="Normal 2 2 3 3 4 3" xfId="2296"/>
    <cellStyle name="Normal 2 2 3 3 4 3 2" xfId="5737"/>
    <cellStyle name="Normal 2 2 3 3 4 3 2 2" xfId="14439"/>
    <cellStyle name="Normal 2 2 3 3 4 3 2 2 2" xfId="30025"/>
    <cellStyle name="Normal 2 2 3 3 4 3 2 3" xfId="21377"/>
    <cellStyle name="Normal 2 2 3 3 4 3 3" xfId="10998"/>
    <cellStyle name="Normal 2 2 3 3 4 3 3 2" xfId="26586"/>
    <cellStyle name="Normal 2 2 3 3 4 3 4" xfId="17938"/>
    <cellStyle name="Normal 2 2 3 3 4 4" xfId="4018"/>
    <cellStyle name="Normal 2 2 3 3 4 4 2" xfId="12720"/>
    <cellStyle name="Normal 2 2 3 3 4 4 2 2" xfId="28306"/>
    <cellStyle name="Normal 2 2 3 3 4 4 3" xfId="19658"/>
    <cellStyle name="Normal 2 2 3 3 4 5" xfId="7517"/>
    <cellStyle name="Normal 2 2 3 3 4 5 2" xfId="23147"/>
    <cellStyle name="Normal 2 2 3 3 4 6" xfId="9264"/>
    <cellStyle name="Normal 2 2 3 3 4 6 2" xfId="24867"/>
    <cellStyle name="Normal 2 2 3 3 4 7" xfId="16219"/>
    <cellStyle name="Normal 2 2 3 3 5" xfId="996"/>
    <cellStyle name="Normal 2 2 3 3 5 2" xfId="2726"/>
    <cellStyle name="Normal 2 2 3 3 5 2 2" xfId="6167"/>
    <cellStyle name="Normal 2 2 3 3 5 2 2 2" xfId="14869"/>
    <cellStyle name="Normal 2 2 3 3 5 2 2 2 2" xfId="30455"/>
    <cellStyle name="Normal 2 2 3 3 5 2 2 3" xfId="21807"/>
    <cellStyle name="Normal 2 2 3 3 5 2 3" xfId="11428"/>
    <cellStyle name="Normal 2 2 3 3 5 2 3 2" xfId="27016"/>
    <cellStyle name="Normal 2 2 3 3 5 2 4" xfId="18368"/>
    <cellStyle name="Normal 2 2 3 3 5 3" xfId="4448"/>
    <cellStyle name="Normal 2 2 3 3 5 3 2" xfId="13150"/>
    <cellStyle name="Normal 2 2 3 3 5 3 2 2" xfId="28736"/>
    <cellStyle name="Normal 2 2 3 3 5 3 3" xfId="20088"/>
    <cellStyle name="Normal 2 2 3 3 5 4" xfId="7947"/>
    <cellStyle name="Normal 2 2 3 3 5 4 2" xfId="23577"/>
    <cellStyle name="Normal 2 2 3 3 5 5" xfId="9698"/>
    <cellStyle name="Normal 2 2 3 3 5 5 2" xfId="25297"/>
    <cellStyle name="Normal 2 2 3 3 5 6" xfId="16649"/>
    <cellStyle name="Normal 2 2 3 3 6" xfId="1865"/>
    <cellStyle name="Normal 2 2 3 3 6 2" xfId="5307"/>
    <cellStyle name="Normal 2 2 3 3 6 2 2" xfId="14009"/>
    <cellStyle name="Normal 2 2 3 3 6 2 2 2" xfId="29595"/>
    <cellStyle name="Normal 2 2 3 3 6 2 3" xfId="20947"/>
    <cellStyle name="Normal 2 2 3 3 6 3" xfId="10567"/>
    <cellStyle name="Normal 2 2 3 3 6 3 2" xfId="26156"/>
    <cellStyle name="Normal 2 2 3 3 6 4" xfId="17508"/>
    <cellStyle name="Normal 2 2 3 3 7" xfId="3588"/>
    <cellStyle name="Normal 2 2 3 3 7 2" xfId="12290"/>
    <cellStyle name="Normal 2 2 3 3 7 2 2" xfId="27876"/>
    <cellStyle name="Normal 2 2 3 3 7 3" xfId="19228"/>
    <cellStyle name="Normal 2 2 3 3 8" xfId="7087"/>
    <cellStyle name="Normal 2 2 3 3 8 2" xfId="22717"/>
    <cellStyle name="Normal 2 2 3 3 9" xfId="8809"/>
    <cellStyle name="Normal 2 2 3 3 9 2" xfId="24437"/>
    <cellStyle name="Normal 2 2 3 4" xfId="147"/>
    <cellStyle name="Normal 2 2 3 4 2" xfId="399"/>
    <cellStyle name="Normal 2 2 3 4 2 2" xfId="831"/>
    <cellStyle name="Normal 2 2 3 4 2 2 2" xfId="1694"/>
    <cellStyle name="Normal 2 2 3 4 2 2 2 2" xfId="3424"/>
    <cellStyle name="Normal 2 2 3 4 2 2 2 2 2" xfId="6865"/>
    <cellStyle name="Normal 2 2 3 4 2 2 2 2 2 2" xfId="15567"/>
    <cellStyle name="Normal 2 2 3 4 2 2 2 2 2 2 2" xfId="31153"/>
    <cellStyle name="Normal 2 2 3 4 2 2 2 2 2 3" xfId="22505"/>
    <cellStyle name="Normal 2 2 3 4 2 2 2 2 3" xfId="12126"/>
    <cellStyle name="Normal 2 2 3 4 2 2 2 2 3 2" xfId="27714"/>
    <cellStyle name="Normal 2 2 3 4 2 2 2 2 4" xfId="19066"/>
    <cellStyle name="Normal 2 2 3 4 2 2 2 3" xfId="5146"/>
    <cellStyle name="Normal 2 2 3 4 2 2 2 3 2" xfId="13848"/>
    <cellStyle name="Normal 2 2 3 4 2 2 2 3 2 2" xfId="29434"/>
    <cellStyle name="Normal 2 2 3 4 2 2 2 3 3" xfId="20786"/>
    <cellStyle name="Normal 2 2 3 4 2 2 2 4" xfId="8645"/>
    <cellStyle name="Normal 2 2 3 4 2 2 2 4 2" xfId="24275"/>
    <cellStyle name="Normal 2 2 3 4 2 2 2 5" xfId="10396"/>
    <cellStyle name="Normal 2 2 3 4 2 2 2 5 2" xfId="25995"/>
    <cellStyle name="Normal 2 2 3 4 2 2 2 6" xfId="17347"/>
    <cellStyle name="Normal 2 2 3 4 2 2 3" xfId="2564"/>
    <cellStyle name="Normal 2 2 3 4 2 2 3 2" xfId="6005"/>
    <cellStyle name="Normal 2 2 3 4 2 2 3 2 2" xfId="14707"/>
    <cellStyle name="Normal 2 2 3 4 2 2 3 2 2 2" xfId="30293"/>
    <cellStyle name="Normal 2 2 3 4 2 2 3 2 3" xfId="21645"/>
    <cellStyle name="Normal 2 2 3 4 2 2 3 3" xfId="11266"/>
    <cellStyle name="Normal 2 2 3 4 2 2 3 3 2" xfId="26854"/>
    <cellStyle name="Normal 2 2 3 4 2 2 3 4" xfId="18206"/>
    <cellStyle name="Normal 2 2 3 4 2 2 4" xfId="4286"/>
    <cellStyle name="Normal 2 2 3 4 2 2 4 2" xfId="12988"/>
    <cellStyle name="Normal 2 2 3 4 2 2 4 2 2" xfId="28574"/>
    <cellStyle name="Normal 2 2 3 4 2 2 4 3" xfId="19926"/>
    <cellStyle name="Normal 2 2 3 4 2 2 5" xfId="7785"/>
    <cellStyle name="Normal 2 2 3 4 2 2 5 2" xfId="23415"/>
    <cellStyle name="Normal 2 2 3 4 2 2 6" xfId="9533"/>
    <cellStyle name="Normal 2 2 3 4 2 2 6 2" xfId="25135"/>
    <cellStyle name="Normal 2 2 3 4 2 2 7" xfId="16487"/>
    <cellStyle name="Normal 2 2 3 4 2 3" xfId="1264"/>
    <cellStyle name="Normal 2 2 3 4 2 3 2" xfId="2994"/>
    <cellStyle name="Normal 2 2 3 4 2 3 2 2" xfId="6435"/>
    <cellStyle name="Normal 2 2 3 4 2 3 2 2 2" xfId="15137"/>
    <cellStyle name="Normal 2 2 3 4 2 3 2 2 2 2" xfId="30723"/>
    <cellStyle name="Normal 2 2 3 4 2 3 2 2 3" xfId="22075"/>
    <cellStyle name="Normal 2 2 3 4 2 3 2 3" xfId="11696"/>
    <cellStyle name="Normal 2 2 3 4 2 3 2 3 2" xfId="27284"/>
    <cellStyle name="Normal 2 2 3 4 2 3 2 4" xfId="18636"/>
    <cellStyle name="Normal 2 2 3 4 2 3 3" xfId="4716"/>
    <cellStyle name="Normal 2 2 3 4 2 3 3 2" xfId="13418"/>
    <cellStyle name="Normal 2 2 3 4 2 3 3 2 2" xfId="29004"/>
    <cellStyle name="Normal 2 2 3 4 2 3 3 3" xfId="20356"/>
    <cellStyle name="Normal 2 2 3 4 2 3 4" xfId="8215"/>
    <cellStyle name="Normal 2 2 3 4 2 3 4 2" xfId="23845"/>
    <cellStyle name="Normal 2 2 3 4 2 3 5" xfId="9966"/>
    <cellStyle name="Normal 2 2 3 4 2 3 5 2" xfId="25565"/>
    <cellStyle name="Normal 2 2 3 4 2 3 6" xfId="16917"/>
    <cellStyle name="Normal 2 2 3 4 2 4" xfId="2134"/>
    <cellStyle name="Normal 2 2 3 4 2 4 2" xfId="5575"/>
    <cellStyle name="Normal 2 2 3 4 2 4 2 2" xfId="14277"/>
    <cellStyle name="Normal 2 2 3 4 2 4 2 2 2" xfId="29863"/>
    <cellStyle name="Normal 2 2 3 4 2 4 2 3" xfId="21215"/>
    <cellStyle name="Normal 2 2 3 4 2 4 3" xfId="10836"/>
    <cellStyle name="Normal 2 2 3 4 2 4 3 2" xfId="26424"/>
    <cellStyle name="Normal 2 2 3 4 2 4 4" xfId="17776"/>
    <cellStyle name="Normal 2 2 3 4 2 5" xfId="3856"/>
    <cellStyle name="Normal 2 2 3 4 2 5 2" xfId="12558"/>
    <cellStyle name="Normal 2 2 3 4 2 5 2 2" xfId="28144"/>
    <cellStyle name="Normal 2 2 3 4 2 5 3" xfId="19496"/>
    <cellStyle name="Normal 2 2 3 4 2 6" xfId="7355"/>
    <cellStyle name="Normal 2 2 3 4 2 6 2" xfId="22985"/>
    <cellStyle name="Normal 2 2 3 4 2 7" xfId="9101"/>
    <cellStyle name="Normal 2 2 3 4 2 7 2" xfId="24705"/>
    <cellStyle name="Normal 2 2 3 4 2 8" xfId="16057"/>
    <cellStyle name="Normal 2 2 3 4 3" xfId="615"/>
    <cellStyle name="Normal 2 2 3 4 3 2" xfId="1479"/>
    <cellStyle name="Normal 2 2 3 4 3 2 2" xfId="3209"/>
    <cellStyle name="Normal 2 2 3 4 3 2 2 2" xfId="6650"/>
    <cellStyle name="Normal 2 2 3 4 3 2 2 2 2" xfId="15352"/>
    <cellStyle name="Normal 2 2 3 4 3 2 2 2 2 2" xfId="30938"/>
    <cellStyle name="Normal 2 2 3 4 3 2 2 2 3" xfId="22290"/>
    <cellStyle name="Normal 2 2 3 4 3 2 2 3" xfId="11911"/>
    <cellStyle name="Normal 2 2 3 4 3 2 2 3 2" xfId="27499"/>
    <cellStyle name="Normal 2 2 3 4 3 2 2 4" xfId="18851"/>
    <cellStyle name="Normal 2 2 3 4 3 2 3" xfId="4931"/>
    <cellStyle name="Normal 2 2 3 4 3 2 3 2" xfId="13633"/>
    <cellStyle name="Normal 2 2 3 4 3 2 3 2 2" xfId="29219"/>
    <cellStyle name="Normal 2 2 3 4 3 2 3 3" xfId="20571"/>
    <cellStyle name="Normal 2 2 3 4 3 2 4" xfId="8430"/>
    <cellStyle name="Normal 2 2 3 4 3 2 4 2" xfId="24060"/>
    <cellStyle name="Normal 2 2 3 4 3 2 5" xfId="10181"/>
    <cellStyle name="Normal 2 2 3 4 3 2 5 2" xfId="25780"/>
    <cellStyle name="Normal 2 2 3 4 3 2 6" xfId="17132"/>
    <cellStyle name="Normal 2 2 3 4 3 3" xfId="2349"/>
    <cellStyle name="Normal 2 2 3 4 3 3 2" xfId="5790"/>
    <cellStyle name="Normal 2 2 3 4 3 3 2 2" xfId="14492"/>
    <cellStyle name="Normal 2 2 3 4 3 3 2 2 2" xfId="30078"/>
    <cellStyle name="Normal 2 2 3 4 3 3 2 3" xfId="21430"/>
    <cellStyle name="Normal 2 2 3 4 3 3 3" xfId="11051"/>
    <cellStyle name="Normal 2 2 3 4 3 3 3 2" xfId="26639"/>
    <cellStyle name="Normal 2 2 3 4 3 3 4" xfId="17991"/>
    <cellStyle name="Normal 2 2 3 4 3 4" xfId="4071"/>
    <cellStyle name="Normal 2 2 3 4 3 4 2" xfId="12773"/>
    <cellStyle name="Normal 2 2 3 4 3 4 2 2" xfId="28359"/>
    <cellStyle name="Normal 2 2 3 4 3 4 3" xfId="19711"/>
    <cellStyle name="Normal 2 2 3 4 3 5" xfId="7570"/>
    <cellStyle name="Normal 2 2 3 4 3 5 2" xfId="23200"/>
    <cellStyle name="Normal 2 2 3 4 3 6" xfId="9317"/>
    <cellStyle name="Normal 2 2 3 4 3 6 2" xfId="24920"/>
    <cellStyle name="Normal 2 2 3 4 3 7" xfId="16272"/>
    <cellStyle name="Normal 2 2 3 4 4" xfId="1049"/>
    <cellStyle name="Normal 2 2 3 4 4 2" xfId="2779"/>
    <cellStyle name="Normal 2 2 3 4 4 2 2" xfId="6220"/>
    <cellStyle name="Normal 2 2 3 4 4 2 2 2" xfId="14922"/>
    <cellStyle name="Normal 2 2 3 4 4 2 2 2 2" xfId="30508"/>
    <cellStyle name="Normal 2 2 3 4 4 2 2 3" xfId="21860"/>
    <cellStyle name="Normal 2 2 3 4 4 2 3" xfId="11481"/>
    <cellStyle name="Normal 2 2 3 4 4 2 3 2" xfId="27069"/>
    <cellStyle name="Normal 2 2 3 4 4 2 4" xfId="18421"/>
    <cellStyle name="Normal 2 2 3 4 4 3" xfId="4501"/>
    <cellStyle name="Normal 2 2 3 4 4 3 2" xfId="13203"/>
    <cellStyle name="Normal 2 2 3 4 4 3 2 2" xfId="28789"/>
    <cellStyle name="Normal 2 2 3 4 4 3 3" xfId="20141"/>
    <cellStyle name="Normal 2 2 3 4 4 4" xfId="8000"/>
    <cellStyle name="Normal 2 2 3 4 4 4 2" xfId="23630"/>
    <cellStyle name="Normal 2 2 3 4 4 5" xfId="9751"/>
    <cellStyle name="Normal 2 2 3 4 4 5 2" xfId="25350"/>
    <cellStyle name="Normal 2 2 3 4 4 6" xfId="16702"/>
    <cellStyle name="Normal 2 2 3 4 5" xfId="1918"/>
    <cellStyle name="Normal 2 2 3 4 5 2" xfId="5360"/>
    <cellStyle name="Normal 2 2 3 4 5 2 2" xfId="14062"/>
    <cellStyle name="Normal 2 2 3 4 5 2 2 2" xfId="29648"/>
    <cellStyle name="Normal 2 2 3 4 5 2 3" xfId="21000"/>
    <cellStyle name="Normal 2 2 3 4 5 3" xfId="10620"/>
    <cellStyle name="Normal 2 2 3 4 5 3 2" xfId="26209"/>
    <cellStyle name="Normal 2 2 3 4 5 4" xfId="17561"/>
    <cellStyle name="Normal 2 2 3 4 6" xfId="3641"/>
    <cellStyle name="Normal 2 2 3 4 6 2" xfId="12343"/>
    <cellStyle name="Normal 2 2 3 4 6 2 2" xfId="27929"/>
    <cellStyle name="Normal 2 2 3 4 6 3" xfId="19281"/>
    <cellStyle name="Normal 2 2 3 4 7" xfId="7140"/>
    <cellStyle name="Normal 2 2 3 4 7 2" xfId="22770"/>
    <cellStyle name="Normal 2 2 3 4 8" xfId="8867"/>
    <cellStyle name="Normal 2 2 3 4 8 2" xfId="24490"/>
    <cellStyle name="Normal 2 2 3 4 9" xfId="15842"/>
    <cellStyle name="Normal 2 2 3 5" xfId="293"/>
    <cellStyle name="Normal 2 2 3 5 2" xfId="725"/>
    <cellStyle name="Normal 2 2 3 5 2 2" xfId="1588"/>
    <cellStyle name="Normal 2 2 3 5 2 2 2" xfId="3318"/>
    <cellStyle name="Normal 2 2 3 5 2 2 2 2" xfId="6759"/>
    <cellStyle name="Normal 2 2 3 5 2 2 2 2 2" xfId="15461"/>
    <cellStyle name="Normal 2 2 3 5 2 2 2 2 2 2" xfId="31047"/>
    <cellStyle name="Normal 2 2 3 5 2 2 2 2 3" xfId="22399"/>
    <cellStyle name="Normal 2 2 3 5 2 2 2 3" xfId="12020"/>
    <cellStyle name="Normal 2 2 3 5 2 2 2 3 2" xfId="27608"/>
    <cellStyle name="Normal 2 2 3 5 2 2 2 4" xfId="18960"/>
    <cellStyle name="Normal 2 2 3 5 2 2 3" xfId="5040"/>
    <cellStyle name="Normal 2 2 3 5 2 2 3 2" xfId="13742"/>
    <cellStyle name="Normal 2 2 3 5 2 2 3 2 2" xfId="29328"/>
    <cellStyle name="Normal 2 2 3 5 2 2 3 3" xfId="20680"/>
    <cellStyle name="Normal 2 2 3 5 2 2 4" xfId="8539"/>
    <cellStyle name="Normal 2 2 3 5 2 2 4 2" xfId="24169"/>
    <cellStyle name="Normal 2 2 3 5 2 2 5" xfId="10290"/>
    <cellStyle name="Normal 2 2 3 5 2 2 5 2" xfId="25889"/>
    <cellStyle name="Normal 2 2 3 5 2 2 6" xfId="17241"/>
    <cellStyle name="Normal 2 2 3 5 2 3" xfId="2458"/>
    <cellStyle name="Normal 2 2 3 5 2 3 2" xfId="5899"/>
    <cellStyle name="Normal 2 2 3 5 2 3 2 2" xfId="14601"/>
    <cellStyle name="Normal 2 2 3 5 2 3 2 2 2" xfId="30187"/>
    <cellStyle name="Normal 2 2 3 5 2 3 2 3" xfId="21539"/>
    <cellStyle name="Normal 2 2 3 5 2 3 3" xfId="11160"/>
    <cellStyle name="Normal 2 2 3 5 2 3 3 2" xfId="26748"/>
    <cellStyle name="Normal 2 2 3 5 2 3 4" xfId="18100"/>
    <cellStyle name="Normal 2 2 3 5 2 4" xfId="4180"/>
    <cellStyle name="Normal 2 2 3 5 2 4 2" xfId="12882"/>
    <cellStyle name="Normal 2 2 3 5 2 4 2 2" xfId="28468"/>
    <cellStyle name="Normal 2 2 3 5 2 4 3" xfId="19820"/>
    <cellStyle name="Normal 2 2 3 5 2 5" xfId="7679"/>
    <cellStyle name="Normal 2 2 3 5 2 5 2" xfId="23309"/>
    <cellStyle name="Normal 2 2 3 5 2 6" xfId="9427"/>
    <cellStyle name="Normal 2 2 3 5 2 6 2" xfId="25029"/>
    <cellStyle name="Normal 2 2 3 5 2 7" xfId="16381"/>
    <cellStyle name="Normal 2 2 3 5 3" xfId="1158"/>
    <cellStyle name="Normal 2 2 3 5 3 2" xfId="2888"/>
    <cellStyle name="Normal 2 2 3 5 3 2 2" xfId="6329"/>
    <cellStyle name="Normal 2 2 3 5 3 2 2 2" xfId="15031"/>
    <cellStyle name="Normal 2 2 3 5 3 2 2 2 2" xfId="30617"/>
    <cellStyle name="Normal 2 2 3 5 3 2 2 3" xfId="21969"/>
    <cellStyle name="Normal 2 2 3 5 3 2 3" xfId="11590"/>
    <cellStyle name="Normal 2 2 3 5 3 2 3 2" xfId="27178"/>
    <cellStyle name="Normal 2 2 3 5 3 2 4" xfId="18530"/>
    <cellStyle name="Normal 2 2 3 5 3 3" xfId="4610"/>
    <cellStyle name="Normal 2 2 3 5 3 3 2" xfId="13312"/>
    <cellStyle name="Normal 2 2 3 5 3 3 2 2" xfId="28898"/>
    <cellStyle name="Normal 2 2 3 5 3 3 3" xfId="20250"/>
    <cellStyle name="Normal 2 2 3 5 3 4" xfId="8109"/>
    <cellStyle name="Normal 2 2 3 5 3 4 2" xfId="23739"/>
    <cellStyle name="Normal 2 2 3 5 3 5" xfId="9860"/>
    <cellStyle name="Normal 2 2 3 5 3 5 2" xfId="25459"/>
    <cellStyle name="Normal 2 2 3 5 3 6" xfId="16811"/>
    <cellStyle name="Normal 2 2 3 5 4" xfId="2028"/>
    <cellStyle name="Normal 2 2 3 5 4 2" xfId="5469"/>
    <cellStyle name="Normal 2 2 3 5 4 2 2" xfId="14171"/>
    <cellStyle name="Normal 2 2 3 5 4 2 2 2" xfId="29757"/>
    <cellStyle name="Normal 2 2 3 5 4 2 3" xfId="21109"/>
    <cellStyle name="Normal 2 2 3 5 4 3" xfId="10730"/>
    <cellStyle name="Normal 2 2 3 5 4 3 2" xfId="26318"/>
    <cellStyle name="Normal 2 2 3 5 4 4" xfId="17670"/>
    <cellStyle name="Normal 2 2 3 5 5" xfId="3750"/>
    <cellStyle name="Normal 2 2 3 5 5 2" xfId="12452"/>
    <cellStyle name="Normal 2 2 3 5 5 2 2" xfId="28038"/>
    <cellStyle name="Normal 2 2 3 5 5 3" xfId="19390"/>
    <cellStyle name="Normal 2 2 3 5 6" xfId="7249"/>
    <cellStyle name="Normal 2 2 3 5 6 2" xfId="22879"/>
    <cellStyle name="Normal 2 2 3 5 7" xfId="8995"/>
    <cellStyle name="Normal 2 2 3 5 7 2" xfId="24599"/>
    <cellStyle name="Normal 2 2 3 5 8" xfId="15951"/>
    <cellStyle name="Normal 2 2 3 6" xfId="509"/>
    <cellStyle name="Normal 2 2 3 6 2" xfId="1373"/>
    <cellStyle name="Normal 2 2 3 6 2 2" xfId="3103"/>
    <cellStyle name="Normal 2 2 3 6 2 2 2" xfId="6544"/>
    <cellStyle name="Normal 2 2 3 6 2 2 2 2" xfId="15246"/>
    <cellStyle name="Normal 2 2 3 6 2 2 2 2 2" xfId="30832"/>
    <cellStyle name="Normal 2 2 3 6 2 2 2 3" xfId="22184"/>
    <cellStyle name="Normal 2 2 3 6 2 2 3" xfId="11805"/>
    <cellStyle name="Normal 2 2 3 6 2 2 3 2" xfId="27393"/>
    <cellStyle name="Normal 2 2 3 6 2 2 4" xfId="18745"/>
    <cellStyle name="Normal 2 2 3 6 2 3" xfId="4825"/>
    <cellStyle name="Normal 2 2 3 6 2 3 2" xfId="13527"/>
    <cellStyle name="Normal 2 2 3 6 2 3 2 2" xfId="29113"/>
    <cellStyle name="Normal 2 2 3 6 2 3 3" xfId="20465"/>
    <cellStyle name="Normal 2 2 3 6 2 4" xfId="8324"/>
    <cellStyle name="Normal 2 2 3 6 2 4 2" xfId="23954"/>
    <cellStyle name="Normal 2 2 3 6 2 5" xfId="10075"/>
    <cellStyle name="Normal 2 2 3 6 2 5 2" xfId="25674"/>
    <cellStyle name="Normal 2 2 3 6 2 6" xfId="17026"/>
    <cellStyle name="Normal 2 2 3 6 3" xfId="2243"/>
    <cellStyle name="Normal 2 2 3 6 3 2" xfId="5684"/>
    <cellStyle name="Normal 2 2 3 6 3 2 2" xfId="14386"/>
    <cellStyle name="Normal 2 2 3 6 3 2 2 2" xfId="29972"/>
    <cellStyle name="Normal 2 2 3 6 3 2 3" xfId="21324"/>
    <cellStyle name="Normal 2 2 3 6 3 3" xfId="10945"/>
    <cellStyle name="Normal 2 2 3 6 3 3 2" xfId="26533"/>
    <cellStyle name="Normal 2 2 3 6 3 4" xfId="17885"/>
    <cellStyle name="Normal 2 2 3 6 4" xfId="3965"/>
    <cellStyle name="Normal 2 2 3 6 4 2" xfId="12667"/>
    <cellStyle name="Normal 2 2 3 6 4 2 2" xfId="28253"/>
    <cellStyle name="Normal 2 2 3 6 4 3" xfId="19605"/>
    <cellStyle name="Normal 2 2 3 6 5" xfId="7464"/>
    <cellStyle name="Normal 2 2 3 6 5 2" xfId="23094"/>
    <cellStyle name="Normal 2 2 3 6 6" xfId="9211"/>
    <cellStyle name="Normal 2 2 3 6 6 2" xfId="24814"/>
    <cellStyle name="Normal 2 2 3 6 7" xfId="16166"/>
    <cellStyle name="Normal 2 2 3 7" xfId="943"/>
    <cellStyle name="Normal 2 2 3 7 2" xfId="2673"/>
    <cellStyle name="Normal 2 2 3 7 2 2" xfId="6114"/>
    <cellStyle name="Normal 2 2 3 7 2 2 2" xfId="14816"/>
    <cellStyle name="Normal 2 2 3 7 2 2 2 2" xfId="30402"/>
    <cellStyle name="Normal 2 2 3 7 2 2 3" xfId="21754"/>
    <cellStyle name="Normal 2 2 3 7 2 3" xfId="11375"/>
    <cellStyle name="Normal 2 2 3 7 2 3 2" xfId="26963"/>
    <cellStyle name="Normal 2 2 3 7 2 4" xfId="18315"/>
    <cellStyle name="Normal 2 2 3 7 3" xfId="4395"/>
    <cellStyle name="Normal 2 2 3 7 3 2" xfId="13097"/>
    <cellStyle name="Normal 2 2 3 7 3 2 2" xfId="28683"/>
    <cellStyle name="Normal 2 2 3 7 3 3" xfId="20035"/>
    <cellStyle name="Normal 2 2 3 7 4" xfId="7894"/>
    <cellStyle name="Normal 2 2 3 7 4 2" xfId="23524"/>
    <cellStyle name="Normal 2 2 3 7 5" xfId="9645"/>
    <cellStyle name="Normal 2 2 3 7 5 2" xfId="25244"/>
    <cellStyle name="Normal 2 2 3 7 6" xfId="16596"/>
    <cellStyle name="Normal 2 2 3 8" xfId="1812"/>
    <cellStyle name="Normal 2 2 3 8 2" xfId="5254"/>
    <cellStyle name="Normal 2 2 3 8 2 2" xfId="13956"/>
    <cellStyle name="Normal 2 2 3 8 2 2 2" xfId="29542"/>
    <cellStyle name="Normal 2 2 3 8 2 3" xfId="20894"/>
    <cellStyle name="Normal 2 2 3 8 3" xfId="10514"/>
    <cellStyle name="Normal 2 2 3 8 3 2" xfId="26103"/>
    <cellStyle name="Normal 2 2 3 8 4" xfId="17455"/>
    <cellStyle name="Normal 2 2 3 9" xfId="3535"/>
    <cellStyle name="Normal 2 2 3 9 2" xfId="12237"/>
    <cellStyle name="Normal 2 2 3 9 2 2" xfId="27823"/>
    <cellStyle name="Normal 2 2 3 9 3" xfId="19175"/>
    <cellStyle name="Normal 2 2 4" xfId="48"/>
    <cellStyle name="Normal 2 2 4 10" xfId="7047"/>
    <cellStyle name="Normal 2 2 4 10 2" xfId="22677"/>
    <cellStyle name="Normal 2 2 4 11" xfId="8768"/>
    <cellStyle name="Normal 2 2 4 11 2" xfId="24397"/>
    <cellStyle name="Normal 2 2 4 12" xfId="15749"/>
    <cellStyle name="Normal 2 2 4 2" xfId="102"/>
    <cellStyle name="Normal 2 2 4 2 10" xfId="15802"/>
    <cellStyle name="Normal 2 2 4 2 2" xfId="216"/>
    <cellStyle name="Normal 2 2 4 2 2 2" xfId="465"/>
    <cellStyle name="Normal 2 2 4 2 2 2 2" xfId="897"/>
    <cellStyle name="Normal 2 2 4 2 2 2 2 2" xfId="1760"/>
    <cellStyle name="Normal 2 2 4 2 2 2 2 2 2" xfId="3490"/>
    <cellStyle name="Normal 2 2 4 2 2 2 2 2 2 2" xfId="6931"/>
    <cellStyle name="Normal 2 2 4 2 2 2 2 2 2 2 2" xfId="15633"/>
    <cellStyle name="Normal 2 2 4 2 2 2 2 2 2 2 2 2" xfId="31219"/>
    <cellStyle name="Normal 2 2 4 2 2 2 2 2 2 2 3" xfId="22571"/>
    <cellStyle name="Normal 2 2 4 2 2 2 2 2 2 3" xfId="12192"/>
    <cellStyle name="Normal 2 2 4 2 2 2 2 2 2 3 2" xfId="27780"/>
    <cellStyle name="Normal 2 2 4 2 2 2 2 2 2 4" xfId="19132"/>
    <cellStyle name="Normal 2 2 4 2 2 2 2 2 3" xfId="5212"/>
    <cellStyle name="Normal 2 2 4 2 2 2 2 2 3 2" xfId="13914"/>
    <cellStyle name="Normal 2 2 4 2 2 2 2 2 3 2 2" xfId="29500"/>
    <cellStyle name="Normal 2 2 4 2 2 2 2 2 3 3" xfId="20852"/>
    <cellStyle name="Normal 2 2 4 2 2 2 2 2 4" xfId="8711"/>
    <cellStyle name="Normal 2 2 4 2 2 2 2 2 4 2" xfId="24341"/>
    <cellStyle name="Normal 2 2 4 2 2 2 2 2 5" xfId="10462"/>
    <cellStyle name="Normal 2 2 4 2 2 2 2 2 5 2" xfId="26061"/>
    <cellStyle name="Normal 2 2 4 2 2 2 2 2 6" xfId="17413"/>
    <cellStyle name="Normal 2 2 4 2 2 2 2 3" xfId="2630"/>
    <cellStyle name="Normal 2 2 4 2 2 2 2 3 2" xfId="6071"/>
    <cellStyle name="Normal 2 2 4 2 2 2 2 3 2 2" xfId="14773"/>
    <cellStyle name="Normal 2 2 4 2 2 2 2 3 2 2 2" xfId="30359"/>
    <cellStyle name="Normal 2 2 4 2 2 2 2 3 2 3" xfId="21711"/>
    <cellStyle name="Normal 2 2 4 2 2 2 2 3 3" xfId="11332"/>
    <cellStyle name="Normal 2 2 4 2 2 2 2 3 3 2" xfId="26920"/>
    <cellStyle name="Normal 2 2 4 2 2 2 2 3 4" xfId="18272"/>
    <cellStyle name="Normal 2 2 4 2 2 2 2 4" xfId="4352"/>
    <cellStyle name="Normal 2 2 4 2 2 2 2 4 2" xfId="13054"/>
    <cellStyle name="Normal 2 2 4 2 2 2 2 4 2 2" xfId="28640"/>
    <cellStyle name="Normal 2 2 4 2 2 2 2 4 3" xfId="19992"/>
    <cellStyle name="Normal 2 2 4 2 2 2 2 5" xfId="7851"/>
    <cellStyle name="Normal 2 2 4 2 2 2 2 5 2" xfId="23481"/>
    <cellStyle name="Normal 2 2 4 2 2 2 2 6" xfId="9599"/>
    <cellStyle name="Normal 2 2 4 2 2 2 2 6 2" xfId="25201"/>
    <cellStyle name="Normal 2 2 4 2 2 2 2 7" xfId="16553"/>
    <cellStyle name="Normal 2 2 4 2 2 2 3" xfId="1330"/>
    <cellStyle name="Normal 2 2 4 2 2 2 3 2" xfId="3060"/>
    <cellStyle name="Normal 2 2 4 2 2 2 3 2 2" xfId="6501"/>
    <cellStyle name="Normal 2 2 4 2 2 2 3 2 2 2" xfId="15203"/>
    <cellStyle name="Normal 2 2 4 2 2 2 3 2 2 2 2" xfId="30789"/>
    <cellStyle name="Normal 2 2 4 2 2 2 3 2 2 3" xfId="22141"/>
    <cellStyle name="Normal 2 2 4 2 2 2 3 2 3" xfId="11762"/>
    <cellStyle name="Normal 2 2 4 2 2 2 3 2 3 2" xfId="27350"/>
    <cellStyle name="Normal 2 2 4 2 2 2 3 2 4" xfId="18702"/>
    <cellStyle name="Normal 2 2 4 2 2 2 3 3" xfId="4782"/>
    <cellStyle name="Normal 2 2 4 2 2 2 3 3 2" xfId="13484"/>
    <cellStyle name="Normal 2 2 4 2 2 2 3 3 2 2" xfId="29070"/>
    <cellStyle name="Normal 2 2 4 2 2 2 3 3 3" xfId="20422"/>
    <cellStyle name="Normal 2 2 4 2 2 2 3 4" xfId="8281"/>
    <cellStyle name="Normal 2 2 4 2 2 2 3 4 2" xfId="23911"/>
    <cellStyle name="Normal 2 2 4 2 2 2 3 5" xfId="10032"/>
    <cellStyle name="Normal 2 2 4 2 2 2 3 5 2" xfId="25631"/>
    <cellStyle name="Normal 2 2 4 2 2 2 3 6" xfId="16983"/>
    <cellStyle name="Normal 2 2 4 2 2 2 4" xfId="2200"/>
    <cellStyle name="Normal 2 2 4 2 2 2 4 2" xfId="5641"/>
    <cellStyle name="Normal 2 2 4 2 2 2 4 2 2" xfId="14343"/>
    <cellStyle name="Normal 2 2 4 2 2 2 4 2 2 2" xfId="29929"/>
    <cellStyle name="Normal 2 2 4 2 2 2 4 2 3" xfId="21281"/>
    <cellStyle name="Normal 2 2 4 2 2 2 4 3" xfId="10902"/>
    <cellStyle name="Normal 2 2 4 2 2 2 4 3 2" xfId="26490"/>
    <cellStyle name="Normal 2 2 4 2 2 2 4 4" xfId="17842"/>
    <cellStyle name="Normal 2 2 4 2 2 2 5" xfId="3922"/>
    <cellStyle name="Normal 2 2 4 2 2 2 5 2" xfId="12624"/>
    <cellStyle name="Normal 2 2 4 2 2 2 5 2 2" xfId="28210"/>
    <cellStyle name="Normal 2 2 4 2 2 2 5 3" xfId="19562"/>
    <cellStyle name="Normal 2 2 4 2 2 2 6" xfId="7421"/>
    <cellStyle name="Normal 2 2 4 2 2 2 6 2" xfId="23051"/>
    <cellStyle name="Normal 2 2 4 2 2 2 7" xfId="9167"/>
    <cellStyle name="Normal 2 2 4 2 2 2 7 2" xfId="24771"/>
    <cellStyle name="Normal 2 2 4 2 2 2 8" xfId="16123"/>
    <cellStyle name="Normal 2 2 4 2 2 3" xfId="681"/>
    <cellStyle name="Normal 2 2 4 2 2 3 2" xfId="1545"/>
    <cellStyle name="Normal 2 2 4 2 2 3 2 2" xfId="3275"/>
    <cellStyle name="Normal 2 2 4 2 2 3 2 2 2" xfId="6716"/>
    <cellStyle name="Normal 2 2 4 2 2 3 2 2 2 2" xfId="15418"/>
    <cellStyle name="Normal 2 2 4 2 2 3 2 2 2 2 2" xfId="31004"/>
    <cellStyle name="Normal 2 2 4 2 2 3 2 2 2 3" xfId="22356"/>
    <cellStyle name="Normal 2 2 4 2 2 3 2 2 3" xfId="11977"/>
    <cellStyle name="Normal 2 2 4 2 2 3 2 2 3 2" xfId="27565"/>
    <cellStyle name="Normal 2 2 4 2 2 3 2 2 4" xfId="18917"/>
    <cellStyle name="Normal 2 2 4 2 2 3 2 3" xfId="4997"/>
    <cellStyle name="Normal 2 2 4 2 2 3 2 3 2" xfId="13699"/>
    <cellStyle name="Normal 2 2 4 2 2 3 2 3 2 2" xfId="29285"/>
    <cellStyle name="Normal 2 2 4 2 2 3 2 3 3" xfId="20637"/>
    <cellStyle name="Normal 2 2 4 2 2 3 2 4" xfId="8496"/>
    <cellStyle name="Normal 2 2 4 2 2 3 2 4 2" xfId="24126"/>
    <cellStyle name="Normal 2 2 4 2 2 3 2 5" xfId="10247"/>
    <cellStyle name="Normal 2 2 4 2 2 3 2 5 2" xfId="25846"/>
    <cellStyle name="Normal 2 2 4 2 2 3 2 6" xfId="17198"/>
    <cellStyle name="Normal 2 2 4 2 2 3 3" xfId="2415"/>
    <cellStyle name="Normal 2 2 4 2 2 3 3 2" xfId="5856"/>
    <cellStyle name="Normal 2 2 4 2 2 3 3 2 2" xfId="14558"/>
    <cellStyle name="Normal 2 2 4 2 2 3 3 2 2 2" xfId="30144"/>
    <cellStyle name="Normal 2 2 4 2 2 3 3 2 3" xfId="21496"/>
    <cellStyle name="Normal 2 2 4 2 2 3 3 3" xfId="11117"/>
    <cellStyle name="Normal 2 2 4 2 2 3 3 3 2" xfId="26705"/>
    <cellStyle name="Normal 2 2 4 2 2 3 3 4" xfId="18057"/>
    <cellStyle name="Normal 2 2 4 2 2 3 4" xfId="4137"/>
    <cellStyle name="Normal 2 2 4 2 2 3 4 2" xfId="12839"/>
    <cellStyle name="Normal 2 2 4 2 2 3 4 2 2" xfId="28425"/>
    <cellStyle name="Normal 2 2 4 2 2 3 4 3" xfId="19777"/>
    <cellStyle name="Normal 2 2 4 2 2 3 5" xfId="7636"/>
    <cellStyle name="Normal 2 2 4 2 2 3 5 2" xfId="23266"/>
    <cellStyle name="Normal 2 2 4 2 2 3 6" xfId="9383"/>
    <cellStyle name="Normal 2 2 4 2 2 3 6 2" xfId="24986"/>
    <cellStyle name="Normal 2 2 4 2 2 3 7" xfId="16338"/>
    <cellStyle name="Normal 2 2 4 2 2 4" xfId="1115"/>
    <cellStyle name="Normal 2 2 4 2 2 4 2" xfId="2845"/>
    <cellStyle name="Normal 2 2 4 2 2 4 2 2" xfId="6286"/>
    <cellStyle name="Normal 2 2 4 2 2 4 2 2 2" xfId="14988"/>
    <cellStyle name="Normal 2 2 4 2 2 4 2 2 2 2" xfId="30574"/>
    <cellStyle name="Normal 2 2 4 2 2 4 2 2 3" xfId="21926"/>
    <cellStyle name="Normal 2 2 4 2 2 4 2 3" xfId="11547"/>
    <cellStyle name="Normal 2 2 4 2 2 4 2 3 2" xfId="27135"/>
    <cellStyle name="Normal 2 2 4 2 2 4 2 4" xfId="18487"/>
    <cellStyle name="Normal 2 2 4 2 2 4 3" xfId="4567"/>
    <cellStyle name="Normal 2 2 4 2 2 4 3 2" xfId="13269"/>
    <cellStyle name="Normal 2 2 4 2 2 4 3 2 2" xfId="28855"/>
    <cellStyle name="Normal 2 2 4 2 2 4 3 3" xfId="20207"/>
    <cellStyle name="Normal 2 2 4 2 2 4 4" xfId="8066"/>
    <cellStyle name="Normal 2 2 4 2 2 4 4 2" xfId="23696"/>
    <cellStyle name="Normal 2 2 4 2 2 4 5" xfId="9817"/>
    <cellStyle name="Normal 2 2 4 2 2 4 5 2" xfId="25416"/>
    <cellStyle name="Normal 2 2 4 2 2 4 6" xfId="16768"/>
    <cellStyle name="Normal 2 2 4 2 2 5" xfId="1984"/>
    <cellStyle name="Normal 2 2 4 2 2 5 2" xfId="5426"/>
    <cellStyle name="Normal 2 2 4 2 2 5 2 2" xfId="14128"/>
    <cellStyle name="Normal 2 2 4 2 2 5 2 2 2" xfId="29714"/>
    <cellStyle name="Normal 2 2 4 2 2 5 2 3" xfId="21066"/>
    <cellStyle name="Normal 2 2 4 2 2 5 3" xfId="10686"/>
    <cellStyle name="Normal 2 2 4 2 2 5 3 2" xfId="26275"/>
    <cellStyle name="Normal 2 2 4 2 2 5 4" xfId="17627"/>
    <cellStyle name="Normal 2 2 4 2 2 6" xfId="3707"/>
    <cellStyle name="Normal 2 2 4 2 2 6 2" xfId="12409"/>
    <cellStyle name="Normal 2 2 4 2 2 6 2 2" xfId="27995"/>
    <cellStyle name="Normal 2 2 4 2 2 6 3" xfId="19347"/>
    <cellStyle name="Normal 2 2 4 2 2 7" xfId="7206"/>
    <cellStyle name="Normal 2 2 4 2 2 7 2" xfId="22836"/>
    <cellStyle name="Normal 2 2 4 2 2 8" xfId="8933"/>
    <cellStyle name="Normal 2 2 4 2 2 8 2" xfId="24556"/>
    <cellStyle name="Normal 2 2 4 2 2 9" xfId="15908"/>
    <cellStyle name="Normal 2 2 4 2 3" xfId="359"/>
    <cellStyle name="Normal 2 2 4 2 3 2" xfId="791"/>
    <cellStyle name="Normal 2 2 4 2 3 2 2" xfId="1654"/>
    <cellStyle name="Normal 2 2 4 2 3 2 2 2" xfId="3384"/>
    <cellStyle name="Normal 2 2 4 2 3 2 2 2 2" xfId="6825"/>
    <cellStyle name="Normal 2 2 4 2 3 2 2 2 2 2" xfId="15527"/>
    <cellStyle name="Normal 2 2 4 2 3 2 2 2 2 2 2" xfId="31113"/>
    <cellStyle name="Normal 2 2 4 2 3 2 2 2 2 3" xfId="22465"/>
    <cellStyle name="Normal 2 2 4 2 3 2 2 2 3" xfId="12086"/>
    <cellStyle name="Normal 2 2 4 2 3 2 2 2 3 2" xfId="27674"/>
    <cellStyle name="Normal 2 2 4 2 3 2 2 2 4" xfId="19026"/>
    <cellStyle name="Normal 2 2 4 2 3 2 2 3" xfId="5106"/>
    <cellStyle name="Normal 2 2 4 2 3 2 2 3 2" xfId="13808"/>
    <cellStyle name="Normal 2 2 4 2 3 2 2 3 2 2" xfId="29394"/>
    <cellStyle name="Normal 2 2 4 2 3 2 2 3 3" xfId="20746"/>
    <cellStyle name="Normal 2 2 4 2 3 2 2 4" xfId="8605"/>
    <cellStyle name="Normal 2 2 4 2 3 2 2 4 2" xfId="24235"/>
    <cellStyle name="Normal 2 2 4 2 3 2 2 5" xfId="10356"/>
    <cellStyle name="Normal 2 2 4 2 3 2 2 5 2" xfId="25955"/>
    <cellStyle name="Normal 2 2 4 2 3 2 2 6" xfId="17307"/>
    <cellStyle name="Normal 2 2 4 2 3 2 3" xfId="2524"/>
    <cellStyle name="Normal 2 2 4 2 3 2 3 2" xfId="5965"/>
    <cellStyle name="Normal 2 2 4 2 3 2 3 2 2" xfId="14667"/>
    <cellStyle name="Normal 2 2 4 2 3 2 3 2 2 2" xfId="30253"/>
    <cellStyle name="Normal 2 2 4 2 3 2 3 2 3" xfId="21605"/>
    <cellStyle name="Normal 2 2 4 2 3 2 3 3" xfId="11226"/>
    <cellStyle name="Normal 2 2 4 2 3 2 3 3 2" xfId="26814"/>
    <cellStyle name="Normal 2 2 4 2 3 2 3 4" xfId="18166"/>
    <cellStyle name="Normal 2 2 4 2 3 2 4" xfId="4246"/>
    <cellStyle name="Normal 2 2 4 2 3 2 4 2" xfId="12948"/>
    <cellStyle name="Normal 2 2 4 2 3 2 4 2 2" xfId="28534"/>
    <cellStyle name="Normal 2 2 4 2 3 2 4 3" xfId="19886"/>
    <cellStyle name="Normal 2 2 4 2 3 2 5" xfId="7745"/>
    <cellStyle name="Normal 2 2 4 2 3 2 5 2" xfId="23375"/>
    <cellStyle name="Normal 2 2 4 2 3 2 6" xfId="9493"/>
    <cellStyle name="Normal 2 2 4 2 3 2 6 2" xfId="25095"/>
    <cellStyle name="Normal 2 2 4 2 3 2 7" xfId="16447"/>
    <cellStyle name="Normal 2 2 4 2 3 3" xfId="1224"/>
    <cellStyle name="Normal 2 2 4 2 3 3 2" xfId="2954"/>
    <cellStyle name="Normal 2 2 4 2 3 3 2 2" xfId="6395"/>
    <cellStyle name="Normal 2 2 4 2 3 3 2 2 2" xfId="15097"/>
    <cellStyle name="Normal 2 2 4 2 3 3 2 2 2 2" xfId="30683"/>
    <cellStyle name="Normal 2 2 4 2 3 3 2 2 3" xfId="22035"/>
    <cellStyle name="Normal 2 2 4 2 3 3 2 3" xfId="11656"/>
    <cellStyle name="Normal 2 2 4 2 3 3 2 3 2" xfId="27244"/>
    <cellStyle name="Normal 2 2 4 2 3 3 2 4" xfId="18596"/>
    <cellStyle name="Normal 2 2 4 2 3 3 3" xfId="4676"/>
    <cellStyle name="Normal 2 2 4 2 3 3 3 2" xfId="13378"/>
    <cellStyle name="Normal 2 2 4 2 3 3 3 2 2" xfId="28964"/>
    <cellStyle name="Normal 2 2 4 2 3 3 3 3" xfId="20316"/>
    <cellStyle name="Normal 2 2 4 2 3 3 4" xfId="8175"/>
    <cellStyle name="Normal 2 2 4 2 3 3 4 2" xfId="23805"/>
    <cellStyle name="Normal 2 2 4 2 3 3 5" xfId="9926"/>
    <cellStyle name="Normal 2 2 4 2 3 3 5 2" xfId="25525"/>
    <cellStyle name="Normal 2 2 4 2 3 3 6" xfId="16877"/>
    <cellStyle name="Normal 2 2 4 2 3 4" xfId="2094"/>
    <cellStyle name="Normal 2 2 4 2 3 4 2" xfId="5535"/>
    <cellStyle name="Normal 2 2 4 2 3 4 2 2" xfId="14237"/>
    <cellStyle name="Normal 2 2 4 2 3 4 2 2 2" xfId="29823"/>
    <cellStyle name="Normal 2 2 4 2 3 4 2 3" xfId="21175"/>
    <cellStyle name="Normal 2 2 4 2 3 4 3" xfId="10796"/>
    <cellStyle name="Normal 2 2 4 2 3 4 3 2" xfId="26384"/>
    <cellStyle name="Normal 2 2 4 2 3 4 4" xfId="17736"/>
    <cellStyle name="Normal 2 2 4 2 3 5" xfId="3816"/>
    <cellStyle name="Normal 2 2 4 2 3 5 2" xfId="12518"/>
    <cellStyle name="Normal 2 2 4 2 3 5 2 2" xfId="28104"/>
    <cellStyle name="Normal 2 2 4 2 3 5 3" xfId="19456"/>
    <cellStyle name="Normal 2 2 4 2 3 6" xfId="7315"/>
    <cellStyle name="Normal 2 2 4 2 3 6 2" xfId="22945"/>
    <cellStyle name="Normal 2 2 4 2 3 7" xfId="9061"/>
    <cellStyle name="Normal 2 2 4 2 3 7 2" xfId="24665"/>
    <cellStyle name="Normal 2 2 4 2 3 8" xfId="16017"/>
    <cellStyle name="Normal 2 2 4 2 4" xfId="575"/>
    <cellStyle name="Normal 2 2 4 2 4 2" xfId="1439"/>
    <cellStyle name="Normal 2 2 4 2 4 2 2" xfId="3169"/>
    <cellStyle name="Normal 2 2 4 2 4 2 2 2" xfId="6610"/>
    <cellStyle name="Normal 2 2 4 2 4 2 2 2 2" xfId="15312"/>
    <cellStyle name="Normal 2 2 4 2 4 2 2 2 2 2" xfId="30898"/>
    <cellStyle name="Normal 2 2 4 2 4 2 2 2 3" xfId="22250"/>
    <cellStyle name="Normal 2 2 4 2 4 2 2 3" xfId="11871"/>
    <cellStyle name="Normal 2 2 4 2 4 2 2 3 2" xfId="27459"/>
    <cellStyle name="Normal 2 2 4 2 4 2 2 4" xfId="18811"/>
    <cellStyle name="Normal 2 2 4 2 4 2 3" xfId="4891"/>
    <cellStyle name="Normal 2 2 4 2 4 2 3 2" xfId="13593"/>
    <cellStyle name="Normal 2 2 4 2 4 2 3 2 2" xfId="29179"/>
    <cellStyle name="Normal 2 2 4 2 4 2 3 3" xfId="20531"/>
    <cellStyle name="Normal 2 2 4 2 4 2 4" xfId="8390"/>
    <cellStyle name="Normal 2 2 4 2 4 2 4 2" xfId="24020"/>
    <cellStyle name="Normal 2 2 4 2 4 2 5" xfId="10141"/>
    <cellStyle name="Normal 2 2 4 2 4 2 5 2" xfId="25740"/>
    <cellStyle name="Normal 2 2 4 2 4 2 6" xfId="17092"/>
    <cellStyle name="Normal 2 2 4 2 4 3" xfId="2309"/>
    <cellStyle name="Normal 2 2 4 2 4 3 2" xfId="5750"/>
    <cellStyle name="Normal 2 2 4 2 4 3 2 2" xfId="14452"/>
    <cellStyle name="Normal 2 2 4 2 4 3 2 2 2" xfId="30038"/>
    <cellStyle name="Normal 2 2 4 2 4 3 2 3" xfId="21390"/>
    <cellStyle name="Normal 2 2 4 2 4 3 3" xfId="11011"/>
    <cellStyle name="Normal 2 2 4 2 4 3 3 2" xfId="26599"/>
    <cellStyle name="Normal 2 2 4 2 4 3 4" xfId="17951"/>
    <cellStyle name="Normal 2 2 4 2 4 4" xfId="4031"/>
    <cellStyle name="Normal 2 2 4 2 4 4 2" xfId="12733"/>
    <cellStyle name="Normal 2 2 4 2 4 4 2 2" xfId="28319"/>
    <cellStyle name="Normal 2 2 4 2 4 4 3" xfId="19671"/>
    <cellStyle name="Normal 2 2 4 2 4 5" xfId="7530"/>
    <cellStyle name="Normal 2 2 4 2 4 5 2" xfId="23160"/>
    <cellStyle name="Normal 2 2 4 2 4 6" xfId="9277"/>
    <cellStyle name="Normal 2 2 4 2 4 6 2" xfId="24880"/>
    <cellStyle name="Normal 2 2 4 2 4 7" xfId="16232"/>
    <cellStyle name="Normal 2 2 4 2 5" xfId="1009"/>
    <cellStyle name="Normal 2 2 4 2 5 2" xfId="2739"/>
    <cellStyle name="Normal 2 2 4 2 5 2 2" xfId="6180"/>
    <cellStyle name="Normal 2 2 4 2 5 2 2 2" xfId="14882"/>
    <cellStyle name="Normal 2 2 4 2 5 2 2 2 2" xfId="30468"/>
    <cellStyle name="Normal 2 2 4 2 5 2 2 3" xfId="21820"/>
    <cellStyle name="Normal 2 2 4 2 5 2 3" xfId="11441"/>
    <cellStyle name="Normal 2 2 4 2 5 2 3 2" xfId="27029"/>
    <cellStyle name="Normal 2 2 4 2 5 2 4" xfId="18381"/>
    <cellStyle name="Normal 2 2 4 2 5 3" xfId="4461"/>
    <cellStyle name="Normal 2 2 4 2 5 3 2" xfId="13163"/>
    <cellStyle name="Normal 2 2 4 2 5 3 2 2" xfId="28749"/>
    <cellStyle name="Normal 2 2 4 2 5 3 3" xfId="20101"/>
    <cellStyle name="Normal 2 2 4 2 5 4" xfId="7960"/>
    <cellStyle name="Normal 2 2 4 2 5 4 2" xfId="23590"/>
    <cellStyle name="Normal 2 2 4 2 5 5" xfId="9711"/>
    <cellStyle name="Normal 2 2 4 2 5 5 2" xfId="25310"/>
    <cellStyle name="Normal 2 2 4 2 5 6" xfId="16662"/>
    <cellStyle name="Normal 2 2 4 2 6" xfId="1878"/>
    <cellStyle name="Normal 2 2 4 2 6 2" xfId="5320"/>
    <cellStyle name="Normal 2 2 4 2 6 2 2" xfId="14022"/>
    <cellStyle name="Normal 2 2 4 2 6 2 2 2" xfId="29608"/>
    <cellStyle name="Normal 2 2 4 2 6 2 3" xfId="20960"/>
    <cellStyle name="Normal 2 2 4 2 6 3" xfId="10580"/>
    <cellStyle name="Normal 2 2 4 2 6 3 2" xfId="26169"/>
    <cellStyle name="Normal 2 2 4 2 6 4" xfId="17521"/>
    <cellStyle name="Normal 2 2 4 2 7" xfId="3601"/>
    <cellStyle name="Normal 2 2 4 2 7 2" xfId="12303"/>
    <cellStyle name="Normal 2 2 4 2 7 2 2" xfId="27889"/>
    <cellStyle name="Normal 2 2 4 2 7 3" xfId="19241"/>
    <cellStyle name="Normal 2 2 4 2 8" xfId="7100"/>
    <cellStyle name="Normal 2 2 4 2 8 2" xfId="22730"/>
    <cellStyle name="Normal 2 2 4 2 9" xfId="8822"/>
    <cellStyle name="Normal 2 2 4 2 9 2" xfId="24450"/>
    <cellStyle name="Normal 2 2 4 3" xfId="163"/>
    <cellStyle name="Normal 2 2 4 3 2" xfId="412"/>
    <cellStyle name="Normal 2 2 4 3 2 2" xfId="844"/>
    <cellStyle name="Normal 2 2 4 3 2 2 2" xfId="1707"/>
    <cellStyle name="Normal 2 2 4 3 2 2 2 2" xfId="3437"/>
    <cellStyle name="Normal 2 2 4 3 2 2 2 2 2" xfId="6878"/>
    <cellStyle name="Normal 2 2 4 3 2 2 2 2 2 2" xfId="15580"/>
    <cellStyle name="Normal 2 2 4 3 2 2 2 2 2 2 2" xfId="31166"/>
    <cellStyle name="Normal 2 2 4 3 2 2 2 2 2 3" xfId="22518"/>
    <cellStyle name="Normal 2 2 4 3 2 2 2 2 3" xfId="12139"/>
    <cellStyle name="Normal 2 2 4 3 2 2 2 2 3 2" xfId="27727"/>
    <cellStyle name="Normal 2 2 4 3 2 2 2 2 4" xfId="19079"/>
    <cellStyle name="Normal 2 2 4 3 2 2 2 3" xfId="5159"/>
    <cellStyle name="Normal 2 2 4 3 2 2 2 3 2" xfId="13861"/>
    <cellStyle name="Normal 2 2 4 3 2 2 2 3 2 2" xfId="29447"/>
    <cellStyle name="Normal 2 2 4 3 2 2 2 3 3" xfId="20799"/>
    <cellStyle name="Normal 2 2 4 3 2 2 2 4" xfId="8658"/>
    <cellStyle name="Normal 2 2 4 3 2 2 2 4 2" xfId="24288"/>
    <cellStyle name="Normal 2 2 4 3 2 2 2 5" xfId="10409"/>
    <cellStyle name="Normal 2 2 4 3 2 2 2 5 2" xfId="26008"/>
    <cellStyle name="Normal 2 2 4 3 2 2 2 6" xfId="17360"/>
    <cellStyle name="Normal 2 2 4 3 2 2 3" xfId="2577"/>
    <cellStyle name="Normal 2 2 4 3 2 2 3 2" xfId="6018"/>
    <cellStyle name="Normal 2 2 4 3 2 2 3 2 2" xfId="14720"/>
    <cellStyle name="Normal 2 2 4 3 2 2 3 2 2 2" xfId="30306"/>
    <cellStyle name="Normal 2 2 4 3 2 2 3 2 3" xfId="21658"/>
    <cellStyle name="Normal 2 2 4 3 2 2 3 3" xfId="11279"/>
    <cellStyle name="Normal 2 2 4 3 2 2 3 3 2" xfId="26867"/>
    <cellStyle name="Normal 2 2 4 3 2 2 3 4" xfId="18219"/>
    <cellStyle name="Normal 2 2 4 3 2 2 4" xfId="4299"/>
    <cellStyle name="Normal 2 2 4 3 2 2 4 2" xfId="13001"/>
    <cellStyle name="Normal 2 2 4 3 2 2 4 2 2" xfId="28587"/>
    <cellStyle name="Normal 2 2 4 3 2 2 4 3" xfId="19939"/>
    <cellStyle name="Normal 2 2 4 3 2 2 5" xfId="7798"/>
    <cellStyle name="Normal 2 2 4 3 2 2 5 2" xfId="23428"/>
    <cellStyle name="Normal 2 2 4 3 2 2 6" xfId="9546"/>
    <cellStyle name="Normal 2 2 4 3 2 2 6 2" xfId="25148"/>
    <cellStyle name="Normal 2 2 4 3 2 2 7" xfId="16500"/>
    <cellStyle name="Normal 2 2 4 3 2 3" xfId="1277"/>
    <cellStyle name="Normal 2 2 4 3 2 3 2" xfId="3007"/>
    <cellStyle name="Normal 2 2 4 3 2 3 2 2" xfId="6448"/>
    <cellStyle name="Normal 2 2 4 3 2 3 2 2 2" xfId="15150"/>
    <cellStyle name="Normal 2 2 4 3 2 3 2 2 2 2" xfId="30736"/>
    <cellStyle name="Normal 2 2 4 3 2 3 2 2 3" xfId="22088"/>
    <cellStyle name="Normal 2 2 4 3 2 3 2 3" xfId="11709"/>
    <cellStyle name="Normal 2 2 4 3 2 3 2 3 2" xfId="27297"/>
    <cellStyle name="Normal 2 2 4 3 2 3 2 4" xfId="18649"/>
    <cellStyle name="Normal 2 2 4 3 2 3 3" xfId="4729"/>
    <cellStyle name="Normal 2 2 4 3 2 3 3 2" xfId="13431"/>
    <cellStyle name="Normal 2 2 4 3 2 3 3 2 2" xfId="29017"/>
    <cellStyle name="Normal 2 2 4 3 2 3 3 3" xfId="20369"/>
    <cellStyle name="Normal 2 2 4 3 2 3 4" xfId="8228"/>
    <cellStyle name="Normal 2 2 4 3 2 3 4 2" xfId="23858"/>
    <cellStyle name="Normal 2 2 4 3 2 3 5" xfId="9979"/>
    <cellStyle name="Normal 2 2 4 3 2 3 5 2" xfId="25578"/>
    <cellStyle name="Normal 2 2 4 3 2 3 6" xfId="16930"/>
    <cellStyle name="Normal 2 2 4 3 2 4" xfId="2147"/>
    <cellStyle name="Normal 2 2 4 3 2 4 2" xfId="5588"/>
    <cellStyle name="Normal 2 2 4 3 2 4 2 2" xfId="14290"/>
    <cellStyle name="Normal 2 2 4 3 2 4 2 2 2" xfId="29876"/>
    <cellStyle name="Normal 2 2 4 3 2 4 2 3" xfId="21228"/>
    <cellStyle name="Normal 2 2 4 3 2 4 3" xfId="10849"/>
    <cellStyle name="Normal 2 2 4 3 2 4 3 2" xfId="26437"/>
    <cellStyle name="Normal 2 2 4 3 2 4 4" xfId="17789"/>
    <cellStyle name="Normal 2 2 4 3 2 5" xfId="3869"/>
    <cellStyle name="Normal 2 2 4 3 2 5 2" xfId="12571"/>
    <cellStyle name="Normal 2 2 4 3 2 5 2 2" xfId="28157"/>
    <cellStyle name="Normal 2 2 4 3 2 5 3" xfId="19509"/>
    <cellStyle name="Normal 2 2 4 3 2 6" xfId="7368"/>
    <cellStyle name="Normal 2 2 4 3 2 6 2" xfId="22998"/>
    <cellStyle name="Normal 2 2 4 3 2 7" xfId="9114"/>
    <cellStyle name="Normal 2 2 4 3 2 7 2" xfId="24718"/>
    <cellStyle name="Normal 2 2 4 3 2 8" xfId="16070"/>
    <cellStyle name="Normal 2 2 4 3 3" xfId="628"/>
    <cellStyle name="Normal 2 2 4 3 3 2" xfId="1492"/>
    <cellStyle name="Normal 2 2 4 3 3 2 2" xfId="3222"/>
    <cellStyle name="Normal 2 2 4 3 3 2 2 2" xfId="6663"/>
    <cellStyle name="Normal 2 2 4 3 3 2 2 2 2" xfId="15365"/>
    <cellStyle name="Normal 2 2 4 3 3 2 2 2 2 2" xfId="30951"/>
    <cellStyle name="Normal 2 2 4 3 3 2 2 2 3" xfId="22303"/>
    <cellStyle name="Normal 2 2 4 3 3 2 2 3" xfId="11924"/>
    <cellStyle name="Normal 2 2 4 3 3 2 2 3 2" xfId="27512"/>
    <cellStyle name="Normal 2 2 4 3 3 2 2 4" xfId="18864"/>
    <cellStyle name="Normal 2 2 4 3 3 2 3" xfId="4944"/>
    <cellStyle name="Normal 2 2 4 3 3 2 3 2" xfId="13646"/>
    <cellStyle name="Normal 2 2 4 3 3 2 3 2 2" xfId="29232"/>
    <cellStyle name="Normal 2 2 4 3 3 2 3 3" xfId="20584"/>
    <cellStyle name="Normal 2 2 4 3 3 2 4" xfId="8443"/>
    <cellStyle name="Normal 2 2 4 3 3 2 4 2" xfId="24073"/>
    <cellStyle name="Normal 2 2 4 3 3 2 5" xfId="10194"/>
    <cellStyle name="Normal 2 2 4 3 3 2 5 2" xfId="25793"/>
    <cellStyle name="Normal 2 2 4 3 3 2 6" xfId="17145"/>
    <cellStyle name="Normal 2 2 4 3 3 3" xfId="2362"/>
    <cellStyle name="Normal 2 2 4 3 3 3 2" xfId="5803"/>
    <cellStyle name="Normal 2 2 4 3 3 3 2 2" xfId="14505"/>
    <cellStyle name="Normal 2 2 4 3 3 3 2 2 2" xfId="30091"/>
    <cellStyle name="Normal 2 2 4 3 3 3 2 3" xfId="21443"/>
    <cellStyle name="Normal 2 2 4 3 3 3 3" xfId="11064"/>
    <cellStyle name="Normal 2 2 4 3 3 3 3 2" xfId="26652"/>
    <cellStyle name="Normal 2 2 4 3 3 3 4" xfId="18004"/>
    <cellStyle name="Normal 2 2 4 3 3 4" xfId="4084"/>
    <cellStyle name="Normal 2 2 4 3 3 4 2" xfId="12786"/>
    <cellStyle name="Normal 2 2 4 3 3 4 2 2" xfId="28372"/>
    <cellStyle name="Normal 2 2 4 3 3 4 3" xfId="19724"/>
    <cellStyle name="Normal 2 2 4 3 3 5" xfId="7583"/>
    <cellStyle name="Normal 2 2 4 3 3 5 2" xfId="23213"/>
    <cellStyle name="Normal 2 2 4 3 3 6" xfId="9330"/>
    <cellStyle name="Normal 2 2 4 3 3 6 2" xfId="24933"/>
    <cellStyle name="Normal 2 2 4 3 3 7" xfId="16285"/>
    <cellStyle name="Normal 2 2 4 3 4" xfId="1062"/>
    <cellStyle name="Normal 2 2 4 3 4 2" xfId="2792"/>
    <cellStyle name="Normal 2 2 4 3 4 2 2" xfId="6233"/>
    <cellStyle name="Normal 2 2 4 3 4 2 2 2" xfId="14935"/>
    <cellStyle name="Normal 2 2 4 3 4 2 2 2 2" xfId="30521"/>
    <cellStyle name="Normal 2 2 4 3 4 2 2 3" xfId="21873"/>
    <cellStyle name="Normal 2 2 4 3 4 2 3" xfId="11494"/>
    <cellStyle name="Normal 2 2 4 3 4 2 3 2" xfId="27082"/>
    <cellStyle name="Normal 2 2 4 3 4 2 4" xfId="18434"/>
    <cellStyle name="Normal 2 2 4 3 4 3" xfId="4514"/>
    <cellStyle name="Normal 2 2 4 3 4 3 2" xfId="13216"/>
    <cellStyle name="Normal 2 2 4 3 4 3 2 2" xfId="28802"/>
    <cellStyle name="Normal 2 2 4 3 4 3 3" xfId="20154"/>
    <cellStyle name="Normal 2 2 4 3 4 4" xfId="8013"/>
    <cellStyle name="Normal 2 2 4 3 4 4 2" xfId="23643"/>
    <cellStyle name="Normal 2 2 4 3 4 5" xfId="9764"/>
    <cellStyle name="Normal 2 2 4 3 4 5 2" xfId="25363"/>
    <cellStyle name="Normal 2 2 4 3 4 6" xfId="16715"/>
    <cellStyle name="Normal 2 2 4 3 5" xfId="1931"/>
    <cellStyle name="Normal 2 2 4 3 5 2" xfId="5373"/>
    <cellStyle name="Normal 2 2 4 3 5 2 2" xfId="14075"/>
    <cellStyle name="Normal 2 2 4 3 5 2 2 2" xfId="29661"/>
    <cellStyle name="Normal 2 2 4 3 5 2 3" xfId="21013"/>
    <cellStyle name="Normal 2 2 4 3 5 3" xfId="10633"/>
    <cellStyle name="Normal 2 2 4 3 5 3 2" xfId="26222"/>
    <cellStyle name="Normal 2 2 4 3 5 4" xfId="17574"/>
    <cellStyle name="Normal 2 2 4 3 6" xfId="3654"/>
    <cellStyle name="Normal 2 2 4 3 6 2" xfId="12356"/>
    <cellStyle name="Normal 2 2 4 3 6 2 2" xfId="27942"/>
    <cellStyle name="Normal 2 2 4 3 6 3" xfId="19294"/>
    <cellStyle name="Normal 2 2 4 3 7" xfId="7153"/>
    <cellStyle name="Normal 2 2 4 3 7 2" xfId="22783"/>
    <cellStyle name="Normal 2 2 4 3 8" xfId="8880"/>
    <cellStyle name="Normal 2 2 4 3 8 2" xfId="24503"/>
    <cellStyle name="Normal 2 2 4 3 9" xfId="15855"/>
    <cellStyle name="Normal 2 2 4 4" xfId="306"/>
    <cellStyle name="Normal 2 2 4 4 2" xfId="738"/>
    <cellStyle name="Normal 2 2 4 4 2 2" xfId="1601"/>
    <cellStyle name="Normal 2 2 4 4 2 2 2" xfId="3331"/>
    <cellStyle name="Normal 2 2 4 4 2 2 2 2" xfId="6772"/>
    <cellStyle name="Normal 2 2 4 4 2 2 2 2 2" xfId="15474"/>
    <cellStyle name="Normal 2 2 4 4 2 2 2 2 2 2" xfId="31060"/>
    <cellStyle name="Normal 2 2 4 4 2 2 2 2 3" xfId="22412"/>
    <cellStyle name="Normal 2 2 4 4 2 2 2 3" xfId="12033"/>
    <cellStyle name="Normal 2 2 4 4 2 2 2 3 2" xfId="27621"/>
    <cellStyle name="Normal 2 2 4 4 2 2 2 4" xfId="18973"/>
    <cellStyle name="Normal 2 2 4 4 2 2 3" xfId="5053"/>
    <cellStyle name="Normal 2 2 4 4 2 2 3 2" xfId="13755"/>
    <cellStyle name="Normal 2 2 4 4 2 2 3 2 2" xfId="29341"/>
    <cellStyle name="Normal 2 2 4 4 2 2 3 3" xfId="20693"/>
    <cellStyle name="Normal 2 2 4 4 2 2 4" xfId="8552"/>
    <cellStyle name="Normal 2 2 4 4 2 2 4 2" xfId="24182"/>
    <cellStyle name="Normal 2 2 4 4 2 2 5" xfId="10303"/>
    <cellStyle name="Normal 2 2 4 4 2 2 5 2" xfId="25902"/>
    <cellStyle name="Normal 2 2 4 4 2 2 6" xfId="17254"/>
    <cellStyle name="Normal 2 2 4 4 2 3" xfId="2471"/>
    <cellStyle name="Normal 2 2 4 4 2 3 2" xfId="5912"/>
    <cellStyle name="Normal 2 2 4 4 2 3 2 2" xfId="14614"/>
    <cellStyle name="Normal 2 2 4 4 2 3 2 2 2" xfId="30200"/>
    <cellStyle name="Normal 2 2 4 4 2 3 2 3" xfId="21552"/>
    <cellStyle name="Normal 2 2 4 4 2 3 3" xfId="11173"/>
    <cellStyle name="Normal 2 2 4 4 2 3 3 2" xfId="26761"/>
    <cellStyle name="Normal 2 2 4 4 2 3 4" xfId="18113"/>
    <cellStyle name="Normal 2 2 4 4 2 4" xfId="4193"/>
    <cellStyle name="Normal 2 2 4 4 2 4 2" xfId="12895"/>
    <cellStyle name="Normal 2 2 4 4 2 4 2 2" xfId="28481"/>
    <cellStyle name="Normal 2 2 4 4 2 4 3" xfId="19833"/>
    <cellStyle name="Normal 2 2 4 4 2 5" xfId="7692"/>
    <cellStyle name="Normal 2 2 4 4 2 5 2" xfId="23322"/>
    <cellStyle name="Normal 2 2 4 4 2 6" xfId="9440"/>
    <cellStyle name="Normal 2 2 4 4 2 6 2" xfId="25042"/>
    <cellStyle name="Normal 2 2 4 4 2 7" xfId="16394"/>
    <cellStyle name="Normal 2 2 4 4 3" xfId="1171"/>
    <cellStyle name="Normal 2 2 4 4 3 2" xfId="2901"/>
    <cellStyle name="Normal 2 2 4 4 3 2 2" xfId="6342"/>
    <cellStyle name="Normal 2 2 4 4 3 2 2 2" xfId="15044"/>
    <cellStyle name="Normal 2 2 4 4 3 2 2 2 2" xfId="30630"/>
    <cellStyle name="Normal 2 2 4 4 3 2 2 3" xfId="21982"/>
    <cellStyle name="Normal 2 2 4 4 3 2 3" xfId="11603"/>
    <cellStyle name="Normal 2 2 4 4 3 2 3 2" xfId="27191"/>
    <cellStyle name="Normal 2 2 4 4 3 2 4" xfId="18543"/>
    <cellStyle name="Normal 2 2 4 4 3 3" xfId="4623"/>
    <cellStyle name="Normal 2 2 4 4 3 3 2" xfId="13325"/>
    <cellStyle name="Normal 2 2 4 4 3 3 2 2" xfId="28911"/>
    <cellStyle name="Normal 2 2 4 4 3 3 3" xfId="20263"/>
    <cellStyle name="Normal 2 2 4 4 3 4" xfId="8122"/>
    <cellStyle name="Normal 2 2 4 4 3 4 2" xfId="23752"/>
    <cellStyle name="Normal 2 2 4 4 3 5" xfId="9873"/>
    <cellStyle name="Normal 2 2 4 4 3 5 2" xfId="25472"/>
    <cellStyle name="Normal 2 2 4 4 3 6" xfId="16824"/>
    <cellStyle name="Normal 2 2 4 4 4" xfId="2041"/>
    <cellStyle name="Normal 2 2 4 4 4 2" xfId="5482"/>
    <cellStyle name="Normal 2 2 4 4 4 2 2" xfId="14184"/>
    <cellStyle name="Normal 2 2 4 4 4 2 2 2" xfId="29770"/>
    <cellStyle name="Normal 2 2 4 4 4 2 3" xfId="21122"/>
    <cellStyle name="Normal 2 2 4 4 4 3" xfId="10743"/>
    <cellStyle name="Normal 2 2 4 4 4 3 2" xfId="26331"/>
    <cellStyle name="Normal 2 2 4 4 4 4" xfId="17683"/>
    <cellStyle name="Normal 2 2 4 4 5" xfId="3763"/>
    <cellStyle name="Normal 2 2 4 4 5 2" xfId="12465"/>
    <cellStyle name="Normal 2 2 4 4 5 2 2" xfId="28051"/>
    <cellStyle name="Normal 2 2 4 4 5 3" xfId="19403"/>
    <cellStyle name="Normal 2 2 4 4 6" xfId="7262"/>
    <cellStyle name="Normal 2 2 4 4 6 2" xfId="22892"/>
    <cellStyle name="Normal 2 2 4 4 7" xfId="9008"/>
    <cellStyle name="Normal 2 2 4 4 7 2" xfId="24612"/>
    <cellStyle name="Normal 2 2 4 4 8" xfId="15964"/>
    <cellStyle name="Normal 2 2 4 5" xfId="522"/>
    <cellStyle name="Normal 2 2 4 5 2" xfId="1386"/>
    <cellStyle name="Normal 2 2 4 5 2 2" xfId="3116"/>
    <cellStyle name="Normal 2 2 4 5 2 2 2" xfId="6557"/>
    <cellStyle name="Normal 2 2 4 5 2 2 2 2" xfId="15259"/>
    <cellStyle name="Normal 2 2 4 5 2 2 2 2 2" xfId="30845"/>
    <cellStyle name="Normal 2 2 4 5 2 2 2 3" xfId="22197"/>
    <cellStyle name="Normal 2 2 4 5 2 2 3" xfId="11818"/>
    <cellStyle name="Normal 2 2 4 5 2 2 3 2" xfId="27406"/>
    <cellStyle name="Normal 2 2 4 5 2 2 4" xfId="18758"/>
    <cellStyle name="Normal 2 2 4 5 2 3" xfId="4838"/>
    <cellStyle name="Normal 2 2 4 5 2 3 2" xfId="13540"/>
    <cellStyle name="Normal 2 2 4 5 2 3 2 2" xfId="29126"/>
    <cellStyle name="Normal 2 2 4 5 2 3 3" xfId="20478"/>
    <cellStyle name="Normal 2 2 4 5 2 4" xfId="8337"/>
    <cellStyle name="Normal 2 2 4 5 2 4 2" xfId="23967"/>
    <cellStyle name="Normal 2 2 4 5 2 5" xfId="10088"/>
    <cellStyle name="Normal 2 2 4 5 2 5 2" xfId="25687"/>
    <cellStyle name="Normal 2 2 4 5 2 6" xfId="17039"/>
    <cellStyle name="Normal 2 2 4 5 3" xfId="2256"/>
    <cellStyle name="Normal 2 2 4 5 3 2" xfId="5697"/>
    <cellStyle name="Normal 2 2 4 5 3 2 2" xfId="14399"/>
    <cellStyle name="Normal 2 2 4 5 3 2 2 2" xfId="29985"/>
    <cellStyle name="Normal 2 2 4 5 3 2 3" xfId="21337"/>
    <cellStyle name="Normal 2 2 4 5 3 3" xfId="10958"/>
    <cellStyle name="Normal 2 2 4 5 3 3 2" xfId="26546"/>
    <cellStyle name="Normal 2 2 4 5 3 4" xfId="17898"/>
    <cellStyle name="Normal 2 2 4 5 4" xfId="3978"/>
    <cellStyle name="Normal 2 2 4 5 4 2" xfId="12680"/>
    <cellStyle name="Normal 2 2 4 5 4 2 2" xfId="28266"/>
    <cellStyle name="Normal 2 2 4 5 4 3" xfId="19618"/>
    <cellStyle name="Normal 2 2 4 5 5" xfId="7477"/>
    <cellStyle name="Normal 2 2 4 5 5 2" xfId="23107"/>
    <cellStyle name="Normal 2 2 4 5 6" xfId="9224"/>
    <cellStyle name="Normal 2 2 4 5 6 2" xfId="24827"/>
    <cellStyle name="Normal 2 2 4 5 7" xfId="16179"/>
    <cellStyle name="Normal 2 2 4 6" xfId="956"/>
    <cellStyle name="Normal 2 2 4 6 2" xfId="2686"/>
    <cellStyle name="Normal 2 2 4 6 2 2" xfId="6127"/>
    <cellStyle name="Normal 2 2 4 6 2 2 2" xfId="14829"/>
    <cellStyle name="Normal 2 2 4 6 2 2 2 2" xfId="30415"/>
    <cellStyle name="Normal 2 2 4 6 2 2 3" xfId="21767"/>
    <cellStyle name="Normal 2 2 4 6 2 3" xfId="11388"/>
    <cellStyle name="Normal 2 2 4 6 2 3 2" xfId="26976"/>
    <cellStyle name="Normal 2 2 4 6 2 4" xfId="18328"/>
    <cellStyle name="Normal 2 2 4 6 3" xfId="4408"/>
    <cellStyle name="Normal 2 2 4 6 3 2" xfId="13110"/>
    <cellStyle name="Normal 2 2 4 6 3 2 2" xfId="28696"/>
    <cellStyle name="Normal 2 2 4 6 3 3" xfId="20048"/>
    <cellStyle name="Normal 2 2 4 6 4" xfId="7907"/>
    <cellStyle name="Normal 2 2 4 6 4 2" xfId="23537"/>
    <cellStyle name="Normal 2 2 4 6 5" xfId="9658"/>
    <cellStyle name="Normal 2 2 4 6 5 2" xfId="25257"/>
    <cellStyle name="Normal 2 2 4 6 6" xfId="16609"/>
    <cellStyle name="Normal 2 2 4 7" xfId="1825"/>
    <cellStyle name="Normal 2 2 4 7 2" xfId="5267"/>
    <cellStyle name="Normal 2 2 4 7 2 2" xfId="13969"/>
    <cellStyle name="Normal 2 2 4 7 2 2 2" xfId="29555"/>
    <cellStyle name="Normal 2 2 4 7 2 3" xfId="20907"/>
    <cellStyle name="Normal 2 2 4 7 3" xfId="10527"/>
    <cellStyle name="Normal 2 2 4 7 3 2" xfId="26116"/>
    <cellStyle name="Normal 2 2 4 7 4" xfId="17468"/>
    <cellStyle name="Normal 2 2 4 8" xfId="3548"/>
    <cellStyle name="Normal 2 2 4 8 2" xfId="12250"/>
    <cellStyle name="Normal 2 2 4 8 2 2" xfId="27836"/>
    <cellStyle name="Normal 2 2 4 8 3" xfId="19188"/>
    <cellStyle name="Normal 2 2 4 9" xfId="6993"/>
    <cellStyle name="Normal 2 2 4 9 2" xfId="15694"/>
    <cellStyle name="Normal 2 2 4 9 2 2" xfId="31275"/>
    <cellStyle name="Normal 2 2 4 9 3" xfId="22627"/>
    <cellStyle name="Normal 2 2 5" xfId="76"/>
    <cellStyle name="Normal 2 2 5 10" xfId="15776"/>
    <cellStyle name="Normal 2 2 5 2" xfId="190"/>
    <cellStyle name="Normal 2 2 5 2 2" xfId="439"/>
    <cellStyle name="Normal 2 2 5 2 2 2" xfId="871"/>
    <cellStyle name="Normal 2 2 5 2 2 2 2" xfId="1734"/>
    <cellStyle name="Normal 2 2 5 2 2 2 2 2" xfId="3464"/>
    <cellStyle name="Normal 2 2 5 2 2 2 2 2 2" xfId="6905"/>
    <cellStyle name="Normal 2 2 5 2 2 2 2 2 2 2" xfId="15607"/>
    <cellStyle name="Normal 2 2 5 2 2 2 2 2 2 2 2" xfId="31193"/>
    <cellStyle name="Normal 2 2 5 2 2 2 2 2 2 3" xfId="22545"/>
    <cellStyle name="Normal 2 2 5 2 2 2 2 2 3" xfId="12166"/>
    <cellStyle name="Normal 2 2 5 2 2 2 2 2 3 2" xfId="27754"/>
    <cellStyle name="Normal 2 2 5 2 2 2 2 2 4" xfId="19106"/>
    <cellStyle name="Normal 2 2 5 2 2 2 2 3" xfId="5186"/>
    <cellStyle name="Normal 2 2 5 2 2 2 2 3 2" xfId="13888"/>
    <cellStyle name="Normal 2 2 5 2 2 2 2 3 2 2" xfId="29474"/>
    <cellStyle name="Normal 2 2 5 2 2 2 2 3 3" xfId="20826"/>
    <cellStyle name="Normal 2 2 5 2 2 2 2 4" xfId="8685"/>
    <cellStyle name="Normal 2 2 5 2 2 2 2 4 2" xfId="24315"/>
    <cellStyle name="Normal 2 2 5 2 2 2 2 5" xfId="10436"/>
    <cellStyle name="Normal 2 2 5 2 2 2 2 5 2" xfId="26035"/>
    <cellStyle name="Normal 2 2 5 2 2 2 2 6" xfId="17387"/>
    <cellStyle name="Normal 2 2 5 2 2 2 3" xfId="2604"/>
    <cellStyle name="Normal 2 2 5 2 2 2 3 2" xfId="6045"/>
    <cellStyle name="Normal 2 2 5 2 2 2 3 2 2" xfId="14747"/>
    <cellStyle name="Normal 2 2 5 2 2 2 3 2 2 2" xfId="30333"/>
    <cellStyle name="Normal 2 2 5 2 2 2 3 2 3" xfId="21685"/>
    <cellStyle name="Normal 2 2 5 2 2 2 3 3" xfId="11306"/>
    <cellStyle name="Normal 2 2 5 2 2 2 3 3 2" xfId="26894"/>
    <cellStyle name="Normal 2 2 5 2 2 2 3 4" xfId="18246"/>
    <cellStyle name="Normal 2 2 5 2 2 2 4" xfId="4326"/>
    <cellStyle name="Normal 2 2 5 2 2 2 4 2" xfId="13028"/>
    <cellStyle name="Normal 2 2 5 2 2 2 4 2 2" xfId="28614"/>
    <cellStyle name="Normal 2 2 5 2 2 2 4 3" xfId="19966"/>
    <cellStyle name="Normal 2 2 5 2 2 2 5" xfId="7825"/>
    <cellStyle name="Normal 2 2 5 2 2 2 5 2" xfId="23455"/>
    <cellStyle name="Normal 2 2 5 2 2 2 6" xfId="9573"/>
    <cellStyle name="Normal 2 2 5 2 2 2 6 2" xfId="25175"/>
    <cellStyle name="Normal 2 2 5 2 2 2 7" xfId="16527"/>
    <cellStyle name="Normal 2 2 5 2 2 3" xfId="1304"/>
    <cellStyle name="Normal 2 2 5 2 2 3 2" xfId="3034"/>
    <cellStyle name="Normal 2 2 5 2 2 3 2 2" xfId="6475"/>
    <cellStyle name="Normal 2 2 5 2 2 3 2 2 2" xfId="15177"/>
    <cellStyle name="Normal 2 2 5 2 2 3 2 2 2 2" xfId="30763"/>
    <cellStyle name="Normal 2 2 5 2 2 3 2 2 3" xfId="22115"/>
    <cellStyle name="Normal 2 2 5 2 2 3 2 3" xfId="11736"/>
    <cellStyle name="Normal 2 2 5 2 2 3 2 3 2" xfId="27324"/>
    <cellStyle name="Normal 2 2 5 2 2 3 2 4" xfId="18676"/>
    <cellStyle name="Normal 2 2 5 2 2 3 3" xfId="4756"/>
    <cellStyle name="Normal 2 2 5 2 2 3 3 2" xfId="13458"/>
    <cellStyle name="Normal 2 2 5 2 2 3 3 2 2" xfId="29044"/>
    <cellStyle name="Normal 2 2 5 2 2 3 3 3" xfId="20396"/>
    <cellStyle name="Normal 2 2 5 2 2 3 4" xfId="8255"/>
    <cellStyle name="Normal 2 2 5 2 2 3 4 2" xfId="23885"/>
    <cellStyle name="Normal 2 2 5 2 2 3 5" xfId="10006"/>
    <cellStyle name="Normal 2 2 5 2 2 3 5 2" xfId="25605"/>
    <cellStyle name="Normal 2 2 5 2 2 3 6" xfId="16957"/>
    <cellStyle name="Normal 2 2 5 2 2 4" xfId="2174"/>
    <cellStyle name="Normal 2 2 5 2 2 4 2" xfId="5615"/>
    <cellStyle name="Normal 2 2 5 2 2 4 2 2" xfId="14317"/>
    <cellStyle name="Normal 2 2 5 2 2 4 2 2 2" xfId="29903"/>
    <cellStyle name="Normal 2 2 5 2 2 4 2 3" xfId="21255"/>
    <cellStyle name="Normal 2 2 5 2 2 4 3" xfId="10876"/>
    <cellStyle name="Normal 2 2 5 2 2 4 3 2" xfId="26464"/>
    <cellStyle name="Normal 2 2 5 2 2 4 4" xfId="17816"/>
    <cellStyle name="Normal 2 2 5 2 2 5" xfId="3896"/>
    <cellStyle name="Normal 2 2 5 2 2 5 2" xfId="12598"/>
    <cellStyle name="Normal 2 2 5 2 2 5 2 2" xfId="28184"/>
    <cellStyle name="Normal 2 2 5 2 2 5 3" xfId="19536"/>
    <cellStyle name="Normal 2 2 5 2 2 6" xfId="7395"/>
    <cellStyle name="Normal 2 2 5 2 2 6 2" xfId="23025"/>
    <cellStyle name="Normal 2 2 5 2 2 7" xfId="9141"/>
    <cellStyle name="Normal 2 2 5 2 2 7 2" xfId="24745"/>
    <cellStyle name="Normal 2 2 5 2 2 8" xfId="16097"/>
    <cellStyle name="Normal 2 2 5 2 3" xfId="655"/>
    <cellStyle name="Normal 2 2 5 2 3 2" xfId="1519"/>
    <cellStyle name="Normal 2 2 5 2 3 2 2" xfId="3249"/>
    <cellStyle name="Normal 2 2 5 2 3 2 2 2" xfId="6690"/>
    <cellStyle name="Normal 2 2 5 2 3 2 2 2 2" xfId="15392"/>
    <cellStyle name="Normal 2 2 5 2 3 2 2 2 2 2" xfId="30978"/>
    <cellStyle name="Normal 2 2 5 2 3 2 2 2 3" xfId="22330"/>
    <cellStyle name="Normal 2 2 5 2 3 2 2 3" xfId="11951"/>
    <cellStyle name="Normal 2 2 5 2 3 2 2 3 2" xfId="27539"/>
    <cellStyle name="Normal 2 2 5 2 3 2 2 4" xfId="18891"/>
    <cellStyle name="Normal 2 2 5 2 3 2 3" xfId="4971"/>
    <cellStyle name="Normal 2 2 5 2 3 2 3 2" xfId="13673"/>
    <cellStyle name="Normal 2 2 5 2 3 2 3 2 2" xfId="29259"/>
    <cellStyle name="Normal 2 2 5 2 3 2 3 3" xfId="20611"/>
    <cellStyle name="Normal 2 2 5 2 3 2 4" xfId="8470"/>
    <cellStyle name="Normal 2 2 5 2 3 2 4 2" xfId="24100"/>
    <cellStyle name="Normal 2 2 5 2 3 2 5" xfId="10221"/>
    <cellStyle name="Normal 2 2 5 2 3 2 5 2" xfId="25820"/>
    <cellStyle name="Normal 2 2 5 2 3 2 6" xfId="17172"/>
    <cellStyle name="Normal 2 2 5 2 3 3" xfId="2389"/>
    <cellStyle name="Normal 2 2 5 2 3 3 2" xfId="5830"/>
    <cellStyle name="Normal 2 2 5 2 3 3 2 2" xfId="14532"/>
    <cellStyle name="Normal 2 2 5 2 3 3 2 2 2" xfId="30118"/>
    <cellStyle name="Normal 2 2 5 2 3 3 2 3" xfId="21470"/>
    <cellStyle name="Normal 2 2 5 2 3 3 3" xfId="11091"/>
    <cellStyle name="Normal 2 2 5 2 3 3 3 2" xfId="26679"/>
    <cellStyle name="Normal 2 2 5 2 3 3 4" xfId="18031"/>
    <cellStyle name="Normal 2 2 5 2 3 4" xfId="4111"/>
    <cellStyle name="Normal 2 2 5 2 3 4 2" xfId="12813"/>
    <cellStyle name="Normal 2 2 5 2 3 4 2 2" xfId="28399"/>
    <cellStyle name="Normal 2 2 5 2 3 4 3" xfId="19751"/>
    <cellStyle name="Normal 2 2 5 2 3 5" xfId="7610"/>
    <cellStyle name="Normal 2 2 5 2 3 5 2" xfId="23240"/>
    <cellStyle name="Normal 2 2 5 2 3 6" xfId="9357"/>
    <cellStyle name="Normal 2 2 5 2 3 6 2" xfId="24960"/>
    <cellStyle name="Normal 2 2 5 2 3 7" xfId="16312"/>
    <cellStyle name="Normal 2 2 5 2 4" xfId="1089"/>
    <cellStyle name="Normal 2 2 5 2 4 2" xfId="2819"/>
    <cellStyle name="Normal 2 2 5 2 4 2 2" xfId="6260"/>
    <cellStyle name="Normal 2 2 5 2 4 2 2 2" xfId="14962"/>
    <cellStyle name="Normal 2 2 5 2 4 2 2 2 2" xfId="30548"/>
    <cellStyle name="Normal 2 2 5 2 4 2 2 3" xfId="21900"/>
    <cellStyle name="Normal 2 2 5 2 4 2 3" xfId="11521"/>
    <cellStyle name="Normal 2 2 5 2 4 2 3 2" xfId="27109"/>
    <cellStyle name="Normal 2 2 5 2 4 2 4" xfId="18461"/>
    <cellStyle name="Normal 2 2 5 2 4 3" xfId="4541"/>
    <cellStyle name="Normal 2 2 5 2 4 3 2" xfId="13243"/>
    <cellStyle name="Normal 2 2 5 2 4 3 2 2" xfId="28829"/>
    <cellStyle name="Normal 2 2 5 2 4 3 3" xfId="20181"/>
    <cellStyle name="Normal 2 2 5 2 4 4" xfId="8040"/>
    <cellStyle name="Normal 2 2 5 2 4 4 2" xfId="23670"/>
    <cellStyle name="Normal 2 2 5 2 4 5" xfId="9791"/>
    <cellStyle name="Normal 2 2 5 2 4 5 2" xfId="25390"/>
    <cellStyle name="Normal 2 2 5 2 4 6" xfId="16742"/>
    <cellStyle name="Normal 2 2 5 2 5" xfId="1958"/>
    <cellStyle name="Normal 2 2 5 2 5 2" xfId="5400"/>
    <cellStyle name="Normal 2 2 5 2 5 2 2" xfId="14102"/>
    <cellStyle name="Normal 2 2 5 2 5 2 2 2" xfId="29688"/>
    <cellStyle name="Normal 2 2 5 2 5 2 3" xfId="21040"/>
    <cellStyle name="Normal 2 2 5 2 5 3" xfId="10660"/>
    <cellStyle name="Normal 2 2 5 2 5 3 2" xfId="26249"/>
    <cellStyle name="Normal 2 2 5 2 5 4" xfId="17601"/>
    <cellStyle name="Normal 2 2 5 2 6" xfId="3681"/>
    <cellStyle name="Normal 2 2 5 2 6 2" xfId="12383"/>
    <cellStyle name="Normal 2 2 5 2 6 2 2" xfId="27969"/>
    <cellStyle name="Normal 2 2 5 2 6 3" xfId="19321"/>
    <cellStyle name="Normal 2 2 5 2 7" xfId="7180"/>
    <cellStyle name="Normal 2 2 5 2 7 2" xfId="22810"/>
    <cellStyle name="Normal 2 2 5 2 8" xfId="8907"/>
    <cellStyle name="Normal 2 2 5 2 8 2" xfId="24530"/>
    <cellStyle name="Normal 2 2 5 2 9" xfId="15882"/>
    <cellStyle name="Normal 2 2 5 3" xfId="333"/>
    <cellStyle name="Normal 2 2 5 3 2" xfId="765"/>
    <cellStyle name="Normal 2 2 5 3 2 2" xfId="1628"/>
    <cellStyle name="Normal 2 2 5 3 2 2 2" xfId="3358"/>
    <cellStyle name="Normal 2 2 5 3 2 2 2 2" xfId="6799"/>
    <cellStyle name="Normal 2 2 5 3 2 2 2 2 2" xfId="15501"/>
    <cellStyle name="Normal 2 2 5 3 2 2 2 2 2 2" xfId="31087"/>
    <cellStyle name="Normal 2 2 5 3 2 2 2 2 3" xfId="22439"/>
    <cellStyle name="Normal 2 2 5 3 2 2 2 3" xfId="12060"/>
    <cellStyle name="Normal 2 2 5 3 2 2 2 3 2" xfId="27648"/>
    <cellStyle name="Normal 2 2 5 3 2 2 2 4" xfId="19000"/>
    <cellStyle name="Normal 2 2 5 3 2 2 3" xfId="5080"/>
    <cellStyle name="Normal 2 2 5 3 2 2 3 2" xfId="13782"/>
    <cellStyle name="Normal 2 2 5 3 2 2 3 2 2" xfId="29368"/>
    <cellStyle name="Normal 2 2 5 3 2 2 3 3" xfId="20720"/>
    <cellStyle name="Normal 2 2 5 3 2 2 4" xfId="8579"/>
    <cellStyle name="Normal 2 2 5 3 2 2 4 2" xfId="24209"/>
    <cellStyle name="Normal 2 2 5 3 2 2 5" xfId="10330"/>
    <cellStyle name="Normal 2 2 5 3 2 2 5 2" xfId="25929"/>
    <cellStyle name="Normal 2 2 5 3 2 2 6" xfId="17281"/>
    <cellStyle name="Normal 2 2 5 3 2 3" xfId="2498"/>
    <cellStyle name="Normal 2 2 5 3 2 3 2" xfId="5939"/>
    <cellStyle name="Normal 2 2 5 3 2 3 2 2" xfId="14641"/>
    <cellStyle name="Normal 2 2 5 3 2 3 2 2 2" xfId="30227"/>
    <cellStyle name="Normal 2 2 5 3 2 3 2 3" xfId="21579"/>
    <cellStyle name="Normal 2 2 5 3 2 3 3" xfId="11200"/>
    <cellStyle name="Normal 2 2 5 3 2 3 3 2" xfId="26788"/>
    <cellStyle name="Normal 2 2 5 3 2 3 4" xfId="18140"/>
    <cellStyle name="Normal 2 2 5 3 2 4" xfId="4220"/>
    <cellStyle name="Normal 2 2 5 3 2 4 2" xfId="12922"/>
    <cellStyle name="Normal 2 2 5 3 2 4 2 2" xfId="28508"/>
    <cellStyle name="Normal 2 2 5 3 2 4 3" xfId="19860"/>
    <cellStyle name="Normal 2 2 5 3 2 5" xfId="7719"/>
    <cellStyle name="Normal 2 2 5 3 2 5 2" xfId="23349"/>
    <cellStyle name="Normal 2 2 5 3 2 6" xfId="9467"/>
    <cellStyle name="Normal 2 2 5 3 2 6 2" xfId="25069"/>
    <cellStyle name="Normal 2 2 5 3 2 7" xfId="16421"/>
    <cellStyle name="Normal 2 2 5 3 3" xfId="1198"/>
    <cellStyle name="Normal 2 2 5 3 3 2" xfId="2928"/>
    <cellStyle name="Normal 2 2 5 3 3 2 2" xfId="6369"/>
    <cellStyle name="Normal 2 2 5 3 3 2 2 2" xfId="15071"/>
    <cellStyle name="Normal 2 2 5 3 3 2 2 2 2" xfId="30657"/>
    <cellStyle name="Normal 2 2 5 3 3 2 2 3" xfId="22009"/>
    <cellStyle name="Normal 2 2 5 3 3 2 3" xfId="11630"/>
    <cellStyle name="Normal 2 2 5 3 3 2 3 2" xfId="27218"/>
    <cellStyle name="Normal 2 2 5 3 3 2 4" xfId="18570"/>
    <cellStyle name="Normal 2 2 5 3 3 3" xfId="4650"/>
    <cellStyle name="Normal 2 2 5 3 3 3 2" xfId="13352"/>
    <cellStyle name="Normal 2 2 5 3 3 3 2 2" xfId="28938"/>
    <cellStyle name="Normal 2 2 5 3 3 3 3" xfId="20290"/>
    <cellStyle name="Normal 2 2 5 3 3 4" xfId="8149"/>
    <cellStyle name="Normal 2 2 5 3 3 4 2" xfId="23779"/>
    <cellStyle name="Normal 2 2 5 3 3 5" xfId="9900"/>
    <cellStyle name="Normal 2 2 5 3 3 5 2" xfId="25499"/>
    <cellStyle name="Normal 2 2 5 3 3 6" xfId="16851"/>
    <cellStyle name="Normal 2 2 5 3 4" xfId="2068"/>
    <cellStyle name="Normal 2 2 5 3 4 2" xfId="5509"/>
    <cellStyle name="Normal 2 2 5 3 4 2 2" xfId="14211"/>
    <cellStyle name="Normal 2 2 5 3 4 2 2 2" xfId="29797"/>
    <cellStyle name="Normal 2 2 5 3 4 2 3" xfId="21149"/>
    <cellStyle name="Normal 2 2 5 3 4 3" xfId="10770"/>
    <cellStyle name="Normal 2 2 5 3 4 3 2" xfId="26358"/>
    <cellStyle name="Normal 2 2 5 3 4 4" xfId="17710"/>
    <cellStyle name="Normal 2 2 5 3 5" xfId="3790"/>
    <cellStyle name="Normal 2 2 5 3 5 2" xfId="12492"/>
    <cellStyle name="Normal 2 2 5 3 5 2 2" xfId="28078"/>
    <cellStyle name="Normal 2 2 5 3 5 3" xfId="19430"/>
    <cellStyle name="Normal 2 2 5 3 6" xfId="7289"/>
    <cellStyle name="Normal 2 2 5 3 6 2" xfId="22919"/>
    <cellStyle name="Normal 2 2 5 3 7" xfId="9035"/>
    <cellStyle name="Normal 2 2 5 3 7 2" xfId="24639"/>
    <cellStyle name="Normal 2 2 5 3 8" xfId="15991"/>
    <cellStyle name="Normal 2 2 5 4" xfId="549"/>
    <cellStyle name="Normal 2 2 5 4 2" xfId="1413"/>
    <cellStyle name="Normal 2 2 5 4 2 2" xfId="3143"/>
    <cellStyle name="Normal 2 2 5 4 2 2 2" xfId="6584"/>
    <cellStyle name="Normal 2 2 5 4 2 2 2 2" xfId="15286"/>
    <cellStyle name="Normal 2 2 5 4 2 2 2 2 2" xfId="30872"/>
    <cellStyle name="Normal 2 2 5 4 2 2 2 3" xfId="22224"/>
    <cellStyle name="Normal 2 2 5 4 2 2 3" xfId="11845"/>
    <cellStyle name="Normal 2 2 5 4 2 2 3 2" xfId="27433"/>
    <cellStyle name="Normal 2 2 5 4 2 2 4" xfId="18785"/>
    <cellStyle name="Normal 2 2 5 4 2 3" xfId="4865"/>
    <cellStyle name="Normal 2 2 5 4 2 3 2" xfId="13567"/>
    <cellStyle name="Normal 2 2 5 4 2 3 2 2" xfId="29153"/>
    <cellStyle name="Normal 2 2 5 4 2 3 3" xfId="20505"/>
    <cellStyle name="Normal 2 2 5 4 2 4" xfId="8364"/>
    <cellStyle name="Normal 2 2 5 4 2 4 2" xfId="23994"/>
    <cellStyle name="Normal 2 2 5 4 2 5" xfId="10115"/>
    <cellStyle name="Normal 2 2 5 4 2 5 2" xfId="25714"/>
    <cellStyle name="Normal 2 2 5 4 2 6" xfId="17066"/>
    <cellStyle name="Normal 2 2 5 4 3" xfId="2283"/>
    <cellStyle name="Normal 2 2 5 4 3 2" xfId="5724"/>
    <cellStyle name="Normal 2 2 5 4 3 2 2" xfId="14426"/>
    <cellStyle name="Normal 2 2 5 4 3 2 2 2" xfId="30012"/>
    <cellStyle name="Normal 2 2 5 4 3 2 3" xfId="21364"/>
    <cellStyle name="Normal 2 2 5 4 3 3" xfId="10985"/>
    <cellStyle name="Normal 2 2 5 4 3 3 2" xfId="26573"/>
    <cellStyle name="Normal 2 2 5 4 3 4" xfId="17925"/>
    <cellStyle name="Normal 2 2 5 4 4" xfId="4005"/>
    <cellStyle name="Normal 2 2 5 4 4 2" xfId="12707"/>
    <cellStyle name="Normal 2 2 5 4 4 2 2" xfId="28293"/>
    <cellStyle name="Normal 2 2 5 4 4 3" xfId="19645"/>
    <cellStyle name="Normal 2 2 5 4 5" xfId="7504"/>
    <cellStyle name="Normal 2 2 5 4 5 2" xfId="23134"/>
    <cellStyle name="Normal 2 2 5 4 6" xfId="9251"/>
    <cellStyle name="Normal 2 2 5 4 6 2" xfId="24854"/>
    <cellStyle name="Normal 2 2 5 4 7" xfId="16206"/>
    <cellStyle name="Normal 2 2 5 5" xfId="983"/>
    <cellStyle name="Normal 2 2 5 5 2" xfId="2713"/>
    <cellStyle name="Normal 2 2 5 5 2 2" xfId="6154"/>
    <cellStyle name="Normal 2 2 5 5 2 2 2" xfId="14856"/>
    <cellStyle name="Normal 2 2 5 5 2 2 2 2" xfId="30442"/>
    <cellStyle name="Normal 2 2 5 5 2 2 3" xfId="21794"/>
    <cellStyle name="Normal 2 2 5 5 2 3" xfId="11415"/>
    <cellStyle name="Normal 2 2 5 5 2 3 2" xfId="27003"/>
    <cellStyle name="Normal 2 2 5 5 2 4" xfId="18355"/>
    <cellStyle name="Normal 2 2 5 5 3" xfId="4435"/>
    <cellStyle name="Normal 2 2 5 5 3 2" xfId="13137"/>
    <cellStyle name="Normal 2 2 5 5 3 2 2" xfId="28723"/>
    <cellStyle name="Normal 2 2 5 5 3 3" xfId="20075"/>
    <cellStyle name="Normal 2 2 5 5 4" xfId="7934"/>
    <cellStyle name="Normal 2 2 5 5 4 2" xfId="23564"/>
    <cellStyle name="Normal 2 2 5 5 5" xfId="9685"/>
    <cellStyle name="Normal 2 2 5 5 5 2" xfId="25284"/>
    <cellStyle name="Normal 2 2 5 5 6" xfId="16636"/>
    <cellStyle name="Normal 2 2 5 6" xfId="1852"/>
    <cellStyle name="Normal 2 2 5 6 2" xfId="5294"/>
    <cellStyle name="Normal 2 2 5 6 2 2" xfId="13996"/>
    <cellStyle name="Normal 2 2 5 6 2 2 2" xfId="29582"/>
    <cellStyle name="Normal 2 2 5 6 2 3" xfId="20934"/>
    <cellStyle name="Normal 2 2 5 6 3" xfId="10554"/>
    <cellStyle name="Normal 2 2 5 6 3 2" xfId="26143"/>
    <cellStyle name="Normal 2 2 5 6 4" xfId="17495"/>
    <cellStyle name="Normal 2 2 5 7" xfId="3575"/>
    <cellStyle name="Normal 2 2 5 7 2" xfId="12277"/>
    <cellStyle name="Normal 2 2 5 7 2 2" xfId="27863"/>
    <cellStyle name="Normal 2 2 5 7 3" xfId="19215"/>
    <cellStyle name="Normal 2 2 5 8" xfId="7074"/>
    <cellStyle name="Normal 2 2 5 8 2" xfId="22704"/>
    <cellStyle name="Normal 2 2 5 9" xfId="8796"/>
    <cellStyle name="Normal 2 2 5 9 2" xfId="24424"/>
    <cellStyle name="Normal 2 2 6" xfId="134"/>
    <cellStyle name="Normal 2 2 6 2" xfId="386"/>
    <cellStyle name="Normal 2 2 6 2 2" xfId="818"/>
    <cellStyle name="Normal 2 2 6 2 2 2" xfId="1681"/>
    <cellStyle name="Normal 2 2 6 2 2 2 2" xfId="3411"/>
    <cellStyle name="Normal 2 2 6 2 2 2 2 2" xfId="6852"/>
    <cellStyle name="Normal 2 2 6 2 2 2 2 2 2" xfId="15554"/>
    <cellStyle name="Normal 2 2 6 2 2 2 2 2 2 2" xfId="31140"/>
    <cellStyle name="Normal 2 2 6 2 2 2 2 2 3" xfId="22492"/>
    <cellStyle name="Normal 2 2 6 2 2 2 2 3" xfId="12113"/>
    <cellStyle name="Normal 2 2 6 2 2 2 2 3 2" xfId="27701"/>
    <cellStyle name="Normal 2 2 6 2 2 2 2 4" xfId="19053"/>
    <cellStyle name="Normal 2 2 6 2 2 2 3" xfId="5133"/>
    <cellStyle name="Normal 2 2 6 2 2 2 3 2" xfId="13835"/>
    <cellStyle name="Normal 2 2 6 2 2 2 3 2 2" xfId="29421"/>
    <cellStyle name="Normal 2 2 6 2 2 2 3 3" xfId="20773"/>
    <cellStyle name="Normal 2 2 6 2 2 2 4" xfId="8632"/>
    <cellStyle name="Normal 2 2 6 2 2 2 4 2" xfId="24262"/>
    <cellStyle name="Normal 2 2 6 2 2 2 5" xfId="10383"/>
    <cellStyle name="Normal 2 2 6 2 2 2 5 2" xfId="25982"/>
    <cellStyle name="Normal 2 2 6 2 2 2 6" xfId="17334"/>
    <cellStyle name="Normal 2 2 6 2 2 3" xfId="2551"/>
    <cellStyle name="Normal 2 2 6 2 2 3 2" xfId="5992"/>
    <cellStyle name="Normal 2 2 6 2 2 3 2 2" xfId="14694"/>
    <cellStyle name="Normal 2 2 6 2 2 3 2 2 2" xfId="30280"/>
    <cellStyle name="Normal 2 2 6 2 2 3 2 3" xfId="21632"/>
    <cellStyle name="Normal 2 2 6 2 2 3 3" xfId="11253"/>
    <cellStyle name="Normal 2 2 6 2 2 3 3 2" xfId="26841"/>
    <cellStyle name="Normal 2 2 6 2 2 3 4" xfId="18193"/>
    <cellStyle name="Normal 2 2 6 2 2 4" xfId="4273"/>
    <cellStyle name="Normal 2 2 6 2 2 4 2" xfId="12975"/>
    <cellStyle name="Normal 2 2 6 2 2 4 2 2" xfId="28561"/>
    <cellStyle name="Normal 2 2 6 2 2 4 3" xfId="19913"/>
    <cellStyle name="Normal 2 2 6 2 2 5" xfId="7772"/>
    <cellStyle name="Normal 2 2 6 2 2 5 2" xfId="23402"/>
    <cellStyle name="Normal 2 2 6 2 2 6" xfId="9520"/>
    <cellStyle name="Normal 2 2 6 2 2 6 2" xfId="25122"/>
    <cellStyle name="Normal 2 2 6 2 2 7" xfId="16474"/>
    <cellStyle name="Normal 2 2 6 2 3" xfId="1251"/>
    <cellStyle name="Normal 2 2 6 2 3 2" xfId="2981"/>
    <cellStyle name="Normal 2 2 6 2 3 2 2" xfId="6422"/>
    <cellStyle name="Normal 2 2 6 2 3 2 2 2" xfId="15124"/>
    <cellStyle name="Normal 2 2 6 2 3 2 2 2 2" xfId="30710"/>
    <cellStyle name="Normal 2 2 6 2 3 2 2 3" xfId="22062"/>
    <cellStyle name="Normal 2 2 6 2 3 2 3" xfId="11683"/>
    <cellStyle name="Normal 2 2 6 2 3 2 3 2" xfId="27271"/>
    <cellStyle name="Normal 2 2 6 2 3 2 4" xfId="18623"/>
    <cellStyle name="Normal 2 2 6 2 3 3" xfId="4703"/>
    <cellStyle name="Normal 2 2 6 2 3 3 2" xfId="13405"/>
    <cellStyle name="Normal 2 2 6 2 3 3 2 2" xfId="28991"/>
    <cellStyle name="Normal 2 2 6 2 3 3 3" xfId="20343"/>
    <cellStyle name="Normal 2 2 6 2 3 4" xfId="8202"/>
    <cellStyle name="Normal 2 2 6 2 3 4 2" xfId="23832"/>
    <cellStyle name="Normal 2 2 6 2 3 5" xfId="9953"/>
    <cellStyle name="Normal 2 2 6 2 3 5 2" xfId="25552"/>
    <cellStyle name="Normal 2 2 6 2 3 6" xfId="16904"/>
    <cellStyle name="Normal 2 2 6 2 4" xfId="2121"/>
    <cellStyle name="Normal 2 2 6 2 4 2" xfId="5562"/>
    <cellStyle name="Normal 2 2 6 2 4 2 2" xfId="14264"/>
    <cellStyle name="Normal 2 2 6 2 4 2 2 2" xfId="29850"/>
    <cellStyle name="Normal 2 2 6 2 4 2 3" xfId="21202"/>
    <cellStyle name="Normal 2 2 6 2 4 3" xfId="10823"/>
    <cellStyle name="Normal 2 2 6 2 4 3 2" xfId="26411"/>
    <cellStyle name="Normal 2 2 6 2 4 4" xfId="17763"/>
    <cellStyle name="Normal 2 2 6 2 5" xfId="3843"/>
    <cellStyle name="Normal 2 2 6 2 5 2" xfId="12545"/>
    <cellStyle name="Normal 2 2 6 2 5 2 2" xfId="28131"/>
    <cellStyle name="Normal 2 2 6 2 5 3" xfId="19483"/>
    <cellStyle name="Normal 2 2 6 2 6" xfId="7342"/>
    <cellStyle name="Normal 2 2 6 2 6 2" xfId="22972"/>
    <cellStyle name="Normal 2 2 6 2 7" xfId="9088"/>
    <cellStyle name="Normal 2 2 6 2 7 2" xfId="24692"/>
    <cellStyle name="Normal 2 2 6 2 8" xfId="16044"/>
    <cellStyle name="Normal 2 2 6 3" xfId="602"/>
    <cellStyle name="Normal 2 2 6 3 2" xfId="1466"/>
    <cellStyle name="Normal 2 2 6 3 2 2" xfId="3196"/>
    <cellStyle name="Normal 2 2 6 3 2 2 2" xfId="6637"/>
    <cellStyle name="Normal 2 2 6 3 2 2 2 2" xfId="15339"/>
    <cellStyle name="Normal 2 2 6 3 2 2 2 2 2" xfId="30925"/>
    <cellStyle name="Normal 2 2 6 3 2 2 2 3" xfId="22277"/>
    <cellStyle name="Normal 2 2 6 3 2 2 3" xfId="11898"/>
    <cellStyle name="Normal 2 2 6 3 2 2 3 2" xfId="27486"/>
    <cellStyle name="Normal 2 2 6 3 2 2 4" xfId="18838"/>
    <cellStyle name="Normal 2 2 6 3 2 3" xfId="4918"/>
    <cellStyle name="Normal 2 2 6 3 2 3 2" xfId="13620"/>
    <cellStyle name="Normal 2 2 6 3 2 3 2 2" xfId="29206"/>
    <cellStyle name="Normal 2 2 6 3 2 3 3" xfId="20558"/>
    <cellStyle name="Normal 2 2 6 3 2 4" xfId="8417"/>
    <cellStyle name="Normal 2 2 6 3 2 4 2" xfId="24047"/>
    <cellStyle name="Normal 2 2 6 3 2 5" xfId="10168"/>
    <cellStyle name="Normal 2 2 6 3 2 5 2" xfId="25767"/>
    <cellStyle name="Normal 2 2 6 3 2 6" xfId="17119"/>
    <cellStyle name="Normal 2 2 6 3 3" xfId="2336"/>
    <cellStyle name="Normal 2 2 6 3 3 2" xfId="5777"/>
    <cellStyle name="Normal 2 2 6 3 3 2 2" xfId="14479"/>
    <cellStyle name="Normal 2 2 6 3 3 2 2 2" xfId="30065"/>
    <cellStyle name="Normal 2 2 6 3 3 2 3" xfId="21417"/>
    <cellStyle name="Normal 2 2 6 3 3 3" xfId="11038"/>
    <cellStyle name="Normal 2 2 6 3 3 3 2" xfId="26626"/>
    <cellStyle name="Normal 2 2 6 3 3 4" xfId="17978"/>
    <cellStyle name="Normal 2 2 6 3 4" xfId="4058"/>
    <cellStyle name="Normal 2 2 6 3 4 2" xfId="12760"/>
    <cellStyle name="Normal 2 2 6 3 4 2 2" xfId="28346"/>
    <cellStyle name="Normal 2 2 6 3 4 3" xfId="19698"/>
    <cellStyle name="Normal 2 2 6 3 5" xfId="7557"/>
    <cellStyle name="Normal 2 2 6 3 5 2" xfId="23187"/>
    <cellStyle name="Normal 2 2 6 3 6" xfId="9304"/>
    <cellStyle name="Normal 2 2 6 3 6 2" xfId="24907"/>
    <cellStyle name="Normal 2 2 6 3 7" xfId="16259"/>
    <cellStyle name="Normal 2 2 6 4" xfId="1036"/>
    <cellStyle name="Normal 2 2 6 4 2" xfId="2766"/>
    <cellStyle name="Normal 2 2 6 4 2 2" xfId="6207"/>
    <cellStyle name="Normal 2 2 6 4 2 2 2" xfId="14909"/>
    <cellStyle name="Normal 2 2 6 4 2 2 2 2" xfId="30495"/>
    <cellStyle name="Normal 2 2 6 4 2 2 3" xfId="21847"/>
    <cellStyle name="Normal 2 2 6 4 2 3" xfId="11468"/>
    <cellStyle name="Normal 2 2 6 4 2 3 2" xfId="27056"/>
    <cellStyle name="Normal 2 2 6 4 2 4" xfId="18408"/>
    <cellStyle name="Normal 2 2 6 4 3" xfId="4488"/>
    <cellStyle name="Normal 2 2 6 4 3 2" xfId="13190"/>
    <cellStyle name="Normal 2 2 6 4 3 2 2" xfId="28776"/>
    <cellStyle name="Normal 2 2 6 4 3 3" xfId="20128"/>
    <cellStyle name="Normal 2 2 6 4 4" xfId="7987"/>
    <cellStyle name="Normal 2 2 6 4 4 2" xfId="23617"/>
    <cellStyle name="Normal 2 2 6 4 5" xfId="9738"/>
    <cellStyle name="Normal 2 2 6 4 5 2" xfId="25337"/>
    <cellStyle name="Normal 2 2 6 4 6" xfId="16689"/>
    <cellStyle name="Normal 2 2 6 5" xfId="1905"/>
    <cellStyle name="Normal 2 2 6 5 2" xfId="5347"/>
    <cellStyle name="Normal 2 2 6 5 2 2" xfId="14049"/>
    <cellStyle name="Normal 2 2 6 5 2 2 2" xfId="29635"/>
    <cellStyle name="Normal 2 2 6 5 2 3" xfId="20987"/>
    <cellStyle name="Normal 2 2 6 5 3" xfId="10607"/>
    <cellStyle name="Normal 2 2 6 5 3 2" xfId="26196"/>
    <cellStyle name="Normal 2 2 6 5 4" xfId="17548"/>
    <cellStyle name="Normal 2 2 6 6" xfId="3628"/>
    <cellStyle name="Normal 2 2 6 6 2" xfId="12330"/>
    <cellStyle name="Normal 2 2 6 6 2 2" xfId="27916"/>
    <cellStyle name="Normal 2 2 6 6 3" xfId="19268"/>
    <cellStyle name="Normal 2 2 6 7" xfId="7127"/>
    <cellStyle name="Normal 2 2 6 7 2" xfId="22757"/>
    <cellStyle name="Normal 2 2 6 8" xfId="8854"/>
    <cellStyle name="Normal 2 2 6 8 2" xfId="24477"/>
    <cellStyle name="Normal 2 2 6 9" xfId="15829"/>
    <cellStyle name="Normal 2 2 7" xfId="280"/>
    <cellStyle name="Normal 2 2 7 2" xfId="712"/>
    <cellStyle name="Normal 2 2 7 2 2" xfId="1575"/>
    <cellStyle name="Normal 2 2 7 2 2 2" xfId="3305"/>
    <cellStyle name="Normal 2 2 7 2 2 2 2" xfId="6746"/>
    <cellStyle name="Normal 2 2 7 2 2 2 2 2" xfId="15448"/>
    <cellStyle name="Normal 2 2 7 2 2 2 2 2 2" xfId="31034"/>
    <cellStyle name="Normal 2 2 7 2 2 2 2 3" xfId="22386"/>
    <cellStyle name="Normal 2 2 7 2 2 2 3" xfId="12007"/>
    <cellStyle name="Normal 2 2 7 2 2 2 3 2" xfId="27595"/>
    <cellStyle name="Normal 2 2 7 2 2 2 4" xfId="18947"/>
    <cellStyle name="Normal 2 2 7 2 2 3" xfId="5027"/>
    <cellStyle name="Normal 2 2 7 2 2 3 2" xfId="13729"/>
    <cellStyle name="Normal 2 2 7 2 2 3 2 2" xfId="29315"/>
    <cellStyle name="Normal 2 2 7 2 2 3 3" xfId="20667"/>
    <cellStyle name="Normal 2 2 7 2 2 4" xfId="8526"/>
    <cellStyle name="Normal 2 2 7 2 2 4 2" xfId="24156"/>
    <cellStyle name="Normal 2 2 7 2 2 5" xfId="10277"/>
    <cellStyle name="Normal 2 2 7 2 2 5 2" xfId="25876"/>
    <cellStyle name="Normal 2 2 7 2 2 6" xfId="17228"/>
    <cellStyle name="Normal 2 2 7 2 3" xfId="2445"/>
    <cellStyle name="Normal 2 2 7 2 3 2" xfId="5886"/>
    <cellStyle name="Normal 2 2 7 2 3 2 2" xfId="14588"/>
    <cellStyle name="Normal 2 2 7 2 3 2 2 2" xfId="30174"/>
    <cellStyle name="Normal 2 2 7 2 3 2 3" xfId="21526"/>
    <cellStyle name="Normal 2 2 7 2 3 3" xfId="11147"/>
    <cellStyle name="Normal 2 2 7 2 3 3 2" xfId="26735"/>
    <cellStyle name="Normal 2 2 7 2 3 4" xfId="18087"/>
    <cellStyle name="Normal 2 2 7 2 4" xfId="4167"/>
    <cellStyle name="Normal 2 2 7 2 4 2" xfId="12869"/>
    <cellStyle name="Normal 2 2 7 2 4 2 2" xfId="28455"/>
    <cellStyle name="Normal 2 2 7 2 4 3" xfId="19807"/>
    <cellStyle name="Normal 2 2 7 2 5" xfId="7666"/>
    <cellStyle name="Normal 2 2 7 2 5 2" xfId="23296"/>
    <cellStyle name="Normal 2 2 7 2 6" xfId="9414"/>
    <cellStyle name="Normal 2 2 7 2 6 2" xfId="25016"/>
    <cellStyle name="Normal 2 2 7 2 7" xfId="16368"/>
    <cellStyle name="Normal 2 2 7 3" xfId="1145"/>
    <cellStyle name="Normal 2 2 7 3 2" xfId="2875"/>
    <cellStyle name="Normal 2 2 7 3 2 2" xfId="6316"/>
    <cellStyle name="Normal 2 2 7 3 2 2 2" xfId="15018"/>
    <cellStyle name="Normal 2 2 7 3 2 2 2 2" xfId="30604"/>
    <cellStyle name="Normal 2 2 7 3 2 2 3" xfId="21956"/>
    <cellStyle name="Normal 2 2 7 3 2 3" xfId="11577"/>
    <cellStyle name="Normal 2 2 7 3 2 3 2" xfId="27165"/>
    <cellStyle name="Normal 2 2 7 3 2 4" xfId="18517"/>
    <cellStyle name="Normal 2 2 7 3 3" xfId="4597"/>
    <cellStyle name="Normal 2 2 7 3 3 2" xfId="13299"/>
    <cellStyle name="Normal 2 2 7 3 3 2 2" xfId="28885"/>
    <cellStyle name="Normal 2 2 7 3 3 3" xfId="20237"/>
    <cellStyle name="Normal 2 2 7 3 4" xfId="8096"/>
    <cellStyle name="Normal 2 2 7 3 4 2" xfId="23726"/>
    <cellStyle name="Normal 2 2 7 3 5" xfId="9847"/>
    <cellStyle name="Normal 2 2 7 3 5 2" xfId="25446"/>
    <cellStyle name="Normal 2 2 7 3 6" xfId="16798"/>
    <cellStyle name="Normal 2 2 7 4" xfId="2015"/>
    <cellStyle name="Normal 2 2 7 4 2" xfId="5456"/>
    <cellStyle name="Normal 2 2 7 4 2 2" xfId="14158"/>
    <cellStyle name="Normal 2 2 7 4 2 2 2" xfId="29744"/>
    <cellStyle name="Normal 2 2 7 4 2 3" xfId="21096"/>
    <cellStyle name="Normal 2 2 7 4 3" xfId="10717"/>
    <cellStyle name="Normal 2 2 7 4 3 2" xfId="26305"/>
    <cellStyle name="Normal 2 2 7 4 4" xfId="17657"/>
    <cellStyle name="Normal 2 2 7 5" xfId="3737"/>
    <cellStyle name="Normal 2 2 7 5 2" xfId="12439"/>
    <cellStyle name="Normal 2 2 7 5 2 2" xfId="28025"/>
    <cellStyle name="Normal 2 2 7 5 3" xfId="19377"/>
    <cellStyle name="Normal 2 2 7 6" xfId="7236"/>
    <cellStyle name="Normal 2 2 7 6 2" xfId="22866"/>
    <cellStyle name="Normal 2 2 7 7" xfId="8982"/>
    <cellStyle name="Normal 2 2 7 7 2" xfId="24586"/>
    <cellStyle name="Normal 2 2 7 8" xfId="15938"/>
    <cellStyle name="Normal 2 2 8" xfId="496"/>
    <cellStyle name="Normal 2 2 8 2" xfId="1360"/>
    <cellStyle name="Normal 2 2 8 2 2" xfId="3090"/>
    <cellStyle name="Normal 2 2 8 2 2 2" xfId="6531"/>
    <cellStyle name="Normal 2 2 8 2 2 2 2" xfId="15233"/>
    <cellStyle name="Normal 2 2 8 2 2 2 2 2" xfId="30819"/>
    <cellStyle name="Normal 2 2 8 2 2 2 3" xfId="22171"/>
    <cellStyle name="Normal 2 2 8 2 2 3" xfId="11792"/>
    <cellStyle name="Normal 2 2 8 2 2 3 2" xfId="27380"/>
    <cellStyle name="Normal 2 2 8 2 2 4" xfId="18732"/>
    <cellStyle name="Normal 2 2 8 2 3" xfId="4812"/>
    <cellStyle name="Normal 2 2 8 2 3 2" xfId="13514"/>
    <cellStyle name="Normal 2 2 8 2 3 2 2" xfId="29100"/>
    <cellStyle name="Normal 2 2 8 2 3 3" xfId="20452"/>
    <cellStyle name="Normal 2 2 8 2 4" xfId="8311"/>
    <cellStyle name="Normal 2 2 8 2 4 2" xfId="23941"/>
    <cellStyle name="Normal 2 2 8 2 5" xfId="10062"/>
    <cellStyle name="Normal 2 2 8 2 5 2" xfId="25661"/>
    <cellStyle name="Normal 2 2 8 2 6" xfId="17013"/>
    <cellStyle name="Normal 2 2 8 3" xfId="2230"/>
    <cellStyle name="Normal 2 2 8 3 2" xfId="5671"/>
    <cellStyle name="Normal 2 2 8 3 2 2" xfId="14373"/>
    <cellStyle name="Normal 2 2 8 3 2 2 2" xfId="29959"/>
    <cellStyle name="Normal 2 2 8 3 2 3" xfId="21311"/>
    <cellStyle name="Normal 2 2 8 3 3" xfId="10932"/>
    <cellStyle name="Normal 2 2 8 3 3 2" xfId="26520"/>
    <cellStyle name="Normal 2 2 8 3 4" xfId="17872"/>
    <cellStyle name="Normal 2 2 8 4" xfId="3952"/>
    <cellStyle name="Normal 2 2 8 4 2" xfId="12654"/>
    <cellStyle name="Normal 2 2 8 4 2 2" xfId="28240"/>
    <cellStyle name="Normal 2 2 8 4 3" xfId="19592"/>
    <cellStyle name="Normal 2 2 8 5" xfId="7451"/>
    <cellStyle name="Normal 2 2 8 5 2" xfId="23081"/>
    <cellStyle name="Normal 2 2 8 6" xfId="9198"/>
    <cellStyle name="Normal 2 2 8 6 2" xfId="24801"/>
    <cellStyle name="Normal 2 2 8 7" xfId="16153"/>
    <cellStyle name="Normal 2 2 9" xfId="930"/>
    <cellStyle name="Normal 2 2 9 2" xfId="2660"/>
    <cellStyle name="Normal 2 2 9 2 2" xfId="6101"/>
    <cellStyle name="Normal 2 2 9 2 2 2" xfId="14803"/>
    <cellStyle name="Normal 2 2 9 2 2 2 2" xfId="30389"/>
    <cellStyle name="Normal 2 2 9 2 2 3" xfId="21741"/>
    <cellStyle name="Normal 2 2 9 2 3" xfId="11362"/>
    <cellStyle name="Normal 2 2 9 2 3 2" xfId="26950"/>
    <cellStyle name="Normal 2 2 9 2 4" xfId="18302"/>
    <cellStyle name="Normal 2 2 9 3" xfId="4382"/>
    <cellStyle name="Normal 2 2 9 3 2" xfId="13084"/>
    <cellStyle name="Normal 2 2 9 3 2 2" xfId="28670"/>
    <cellStyle name="Normal 2 2 9 3 3" xfId="20022"/>
    <cellStyle name="Normal 2 2 9 4" xfId="7881"/>
    <cellStyle name="Normal 2 2 9 4 2" xfId="23511"/>
    <cellStyle name="Normal 2 2 9 5" xfId="9632"/>
    <cellStyle name="Normal 2 2 9 5 2" xfId="25231"/>
    <cellStyle name="Normal 2 2 9 6" xfId="16583"/>
    <cellStyle name="Normal 2 20" xfId="31313"/>
    <cellStyle name="Normal 2 21" xfId="31317"/>
    <cellStyle name="Normal 2 22" xfId="31315"/>
    <cellStyle name="Normal 2 22 2" xfId="31328"/>
    <cellStyle name="Normal 2 22 3" xfId="31671"/>
    <cellStyle name="Normal 2 22 3 2" xfId="31737"/>
    <cellStyle name="Normal 2 22 3 3" xfId="32213"/>
    <cellStyle name="Normal 2 22 3 3 2" xfId="32517"/>
    <cellStyle name="Normal 2 22 4" xfId="31984"/>
    <cellStyle name="Normal 2 22 4 2" xfId="32278"/>
    <cellStyle name="Normal 2 23" xfId="31403"/>
    <cellStyle name="Normal 2 23 2" xfId="31405"/>
    <cellStyle name="Normal 2 23 3" xfId="31579"/>
    <cellStyle name="Normal 2 23 3 2" xfId="31585"/>
    <cellStyle name="Normal 2 23 3 3" xfId="31660"/>
    <cellStyle name="Normal 2 23 3 3 2" xfId="32212"/>
    <cellStyle name="Normal 2 23 3 3 2 2" xfId="32516"/>
    <cellStyle name="Normal 2 23 3 3 3" xfId="31912"/>
    <cellStyle name="Normal 2 23 3 3 4" xfId="31831"/>
    <cellStyle name="Normal 2 23 3 4" xfId="32132"/>
    <cellStyle name="Normal 2 23 3 4 2" xfId="32360"/>
    <cellStyle name="Normal 2 23 4" xfId="32055"/>
    <cellStyle name="Normal 2 23 4 2" xfId="32352"/>
    <cellStyle name="Normal 2 24" xfId="31402"/>
    <cellStyle name="Normal 2 24 2" xfId="31487"/>
    <cellStyle name="Normal 2 24 2 2" xfId="31578"/>
    <cellStyle name="Normal 2 24 2 2 2" xfId="31740"/>
    <cellStyle name="Normal 2 24 2 2 3" xfId="32131"/>
    <cellStyle name="Normal 2 24 2 2 3 2" xfId="32424"/>
    <cellStyle name="Normal 2 24 3" xfId="31654"/>
    <cellStyle name="Normal 2 24 3 2" xfId="32206"/>
    <cellStyle name="Normal 2 24 3 2 2" xfId="32510"/>
    <cellStyle name="Normal 2 24 3 3" xfId="31906"/>
    <cellStyle name="Normal 2 24 3 4" xfId="31825"/>
    <cellStyle name="Normal 2 24 4" xfId="32054"/>
    <cellStyle name="Normal 2 24 4 2" xfId="32478"/>
    <cellStyle name="Normal 2 25" xfId="1"/>
    <cellStyle name="Normal 2 25 2" xfId="31755"/>
    <cellStyle name="Normal 2 25 3" xfId="31507"/>
    <cellStyle name="Normal 2 25 3 2" xfId="32062"/>
    <cellStyle name="Normal 2 25 3 2 2" xfId="32316"/>
    <cellStyle name="Normal 2 25 3 3" xfId="31837"/>
    <cellStyle name="Normal 2 25 3 4" xfId="31756"/>
    <cellStyle name="Normal 2 26" xfId="31493"/>
    <cellStyle name="Normal 2 27" xfId="31492"/>
    <cellStyle name="Normal 2 27 2" xfId="31499"/>
    <cellStyle name="Normal 2 27 3" xfId="32061"/>
    <cellStyle name="Normal 2 27 3 2" xfId="32304"/>
    <cellStyle name="Normal 2 28" xfId="31496"/>
    <cellStyle name="Normal 2 29" xfId="31498"/>
    <cellStyle name="Normal 2 3" xfId="15"/>
    <cellStyle name="Normal 2 3 10" xfId="3525"/>
    <cellStyle name="Normal 2 3 10 2" xfId="12227"/>
    <cellStyle name="Normal 2 3 10 2 2" xfId="27813"/>
    <cellStyle name="Normal 2 3 10 3" xfId="19165"/>
    <cellStyle name="Normal 2 3 11" xfId="6970"/>
    <cellStyle name="Normal 2 3 11 2" xfId="15671"/>
    <cellStyle name="Normal 2 3 11 2 2" xfId="31252"/>
    <cellStyle name="Normal 2 3 11 3" xfId="22604"/>
    <cellStyle name="Normal 2 3 12" xfId="7027"/>
    <cellStyle name="Normal 2 3 12 2" xfId="22657"/>
    <cellStyle name="Normal 2 3 13" xfId="8745"/>
    <cellStyle name="Normal 2 3 13 2" xfId="24374"/>
    <cellStyle name="Normal 2 3 14" xfId="15726"/>
    <cellStyle name="Normal 2 3 15" xfId="31745"/>
    <cellStyle name="Normal 2 3 16" xfId="31744"/>
    <cellStyle name="Normal 2 3 16 2" xfId="32215"/>
    <cellStyle name="Normal 2 3 16 2 2" xfId="32519"/>
    <cellStyle name="Normal 2 3 16 3" xfId="31913"/>
    <cellStyle name="Normal 2 3 16 4" xfId="31832"/>
    <cellStyle name="Normal 2 3 2" xfId="32"/>
    <cellStyle name="Normal 2 3 2 10" xfId="6983"/>
    <cellStyle name="Normal 2 3 2 10 2" xfId="15684"/>
    <cellStyle name="Normal 2 3 2 10 2 2" xfId="31265"/>
    <cellStyle name="Normal 2 3 2 10 3" xfId="22617"/>
    <cellStyle name="Normal 2 3 2 11" xfId="7038"/>
    <cellStyle name="Normal 2 3 2 11 2" xfId="22668"/>
    <cellStyle name="Normal 2 3 2 12" xfId="8758"/>
    <cellStyle name="Normal 2 3 2 12 2" xfId="24387"/>
    <cellStyle name="Normal 2 3 2 13" xfId="15739"/>
    <cellStyle name="Normal 2 3 2 2" xfId="64"/>
    <cellStyle name="Normal 2 3 2 2 10" xfId="7063"/>
    <cellStyle name="Normal 2 3 2 2 10 2" xfId="22693"/>
    <cellStyle name="Normal 2 3 2 2 11" xfId="8784"/>
    <cellStyle name="Normal 2 3 2 2 11 2" xfId="24413"/>
    <cellStyle name="Normal 2 3 2 2 12" xfId="15765"/>
    <cellStyle name="Normal 2 3 2 2 2" xfId="118"/>
    <cellStyle name="Normal 2 3 2 2 2 10" xfId="15818"/>
    <cellStyle name="Normal 2 3 2 2 2 2" xfId="232"/>
    <cellStyle name="Normal 2 3 2 2 2 2 2" xfId="481"/>
    <cellStyle name="Normal 2 3 2 2 2 2 2 2" xfId="913"/>
    <cellStyle name="Normal 2 3 2 2 2 2 2 2 2" xfId="1776"/>
    <cellStyle name="Normal 2 3 2 2 2 2 2 2 2 2" xfId="3506"/>
    <cellStyle name="Normal 2 3 2 2 2 2 2 2 2 2 2" xfId="6947"/>
    <cellStyle name="Normal 2 3 2 2 2 2 2 2 2 2 2 2" xfId="15649"/>
    <cellStyle name="Normal 2 3 2 2 2 2 2 2 2 2 2 2 2" xfId="31235"/>
    <cellStyle name="Normal 2 3 2 2 2 2 2 2 2 2 2 3" xfId="22587"/>
    <cellStyle name="Normal 2 3 2 2 2 2 2 2 2 2 3" xfId="12208"/>
    <cellStyle name="Normal 2 3 2 2 2 2 2 2 2 2 3 2" xfId="27796"/>
    <cellStyle name="Normal 2 3 2 2 2 2 2 2 2 2 4" xfId="19148"/>
    <cellStyle name="Normal 2 3 2 2 2 2 2 2 2 3" xfId="5228"/>
    <cellStyle name="Normal 2 3 2 2 2 2 2 2 2 3 2" xfId="13930"/>
    <cellStyle name="Normal 2 3 2 2 2 2 2 2 2 3 2 2" xfId="29516"/>
    <cellStyle name="Normal 2 3 2 2 2 2 2 2 2 3 3" xfId="20868"/>
    <cellStyle name="Normal 2 3 2 2 2 2 2 2 2 4" xfId="8727"/>
    <cellStyle name="Normal 2 3 2 2 2 2 2 2 2 4 2" xfId="24357"/>
    <cellStyle name="Normal 2 3 2 2 2 2 2 2 2 5" xfId="10478"/>
    <cellStyle name="Normal 2 3 2 2 2 2 2 2 2 5 2" xfId="26077"/>
    <cellStyle name="Normal 2 3 2 2 2 2 2 2 2 6" xfId="17429"/>
    <cellStyle name="Normal 2 3 2 2 2 2 2 2 3" xfId="2646"/>
    <cellStyle name="Normal 2 3 2 2 2 2 2 2 3 2" xfId="6087"/>
    <cellStyle name="Normal 2 3 2 2 2 2 2 2 3 2 2" xfId="14789"/>
    <cellStyle name="Normal 2 3 2 2 2 2 2 2 3 2 2 2" xfId="30375"/>
    <cellStyle name="Normal 2 3 2 2 2 2 2 2 3 2 3" xfId="21727"/>
    <cellStyle name="Normal 2 3 2 2 2 2 2 2 3 3" xfId="11348"/>
    <cellStyle name="Normal 2 3 2 2 2 2 2 2 3 3 2" xfId="26936"/>
    <cellStyle name="Normal 2 3 2 2 2 2 2 2 3 4" xfId="18288"/>
    <cellStyle name="Normal 2 3 2 2 2 2 2 2 4" xfId="4368"/>
    <cellStyle name="Normal 2 3 2 2 2 2 2 2 4 2" xfId="13070"/>
    <cellStyle name="Normal 2 3 2 2 2 2 2 2 4 2 2" xfId="28656"/>
    <cellStyle name="Normal 2 3 2 2 2 2 2 2 4 3" xfId="20008"/>
    <cellStyle name="Normal 2 3 2 2 2 2 2 2 5" xfId="7867"/>
    <cellStyle name="Normal 2 3 2 2 2 2 2 2 5 2" xfId="23497"/>
    <cellStyle name="Normal 2 3 2 2 2 2 2 2 6" xfId="9615"/>
    <cellStyle name="Normal 2 3 2 2 2 2 2 2 6 2" xfId="25217"/>
    <cellStyle name="Normal 2 3 2 2 2 2 2 2 7" xfId="16569"/>
    <cellStyle name="Normal 2 3 2 2 2 2 2 3" xfId="1346"/>
    <cellStyle name="Normal 2 3 2 2 2 2 2 3 2" xfId="3076"/>
    <cellStyle name="Normal 2 3 2 2 2 2 2 3 2 2" xfId="6517"/>
    <cellStyle name="Normal 2 3 2 2 2 2 2 3 2 2 2" xfId="15219"/>
    <cellStyle name="Normal 2 3 2 2 2 2 2 3 2 2 2 2" xfId="30805"/>
    <cellStyle name="Normal 2 3 2 2 2 2 2 3 2 2 3" xfId="22157"/>
    <cellStyle name="Normal 2 3 2 2 2 2 2 3 2 3" xfId="11778"/>
    <cellStyle name="Normal 2 3 2 2 2 2 2 3 2 3 2" xfId="27366"/>
    <cellStyle name="Normal 2 3 2 2 2 2 2 3 2 4" xfId="18718"/>
    <cellStyle name="Normal 2 3 2 2 2 2 2 3 3" xfId="4798"/>
    <cellStyle name="Normal 2 3 2 2 2 2 2 3 3 2" xfId="13500"/>
    <cellStyle name="Normal 2 3 2 2 2 2 2 3 3 2 2" xfId="29086"/>
    <cellStyle name="Normal 2 3 2 2 2 2 2 3 3 3" xfId="20438"/>
    <cellStyle name="Normal 2 3 2 2 2 2 2 3 4" xfId="8297"/>
    <cellStyle name="Normal 2 3 2 2 2 2 2 3 4 2" xfId="23927"/>
    <cellStyle name="Normal 2 3 2 2 2 2 2 3 5" xfId="10048"/>
    <cellStyle name="Normal 2 3 2 2 2 2 2 3 5 2" xfId="25647"/>
    <cellStyle name="Normal 2 3 2 2 2 2 2 3 6" xfId="16999"/>
    <cellStyle name="Normal 2 3 2 2 2 2 2 4" xfId="2216"/>
    <cellStyle name="Normal 2 3 2 2 2 2 2 4 2" xfId="5657"/>
    <cellStyle name="Normal 2 3 2 2 2 2 2 4 2 2" xfId="14359"/>
    <cellStyle name="Normal 2 3 2 2 2 2 2 4 2 2 2" xfId="29945"/>
    <cellStyle name="Normal 2 3 2 2 2 2 2 4 2 3" xfId="21297"/>
    <cellStyle name="Normal 2 3 2 2 2 2 2 4 3" xfId="10918"/>
    <cellStyle name="Normal 2 3 2 2 2 2 2 4 3 2" xfId="26506"/>
    <cellStyle name="Normal 2 3 2 2 2 2 2 4 4" xfId="17858"/>
    <cellStyle name="Normal 2 3 2 2 2 2 2 5" xfId="3938"/>
    <cellStyle name="Normal 2 3 2 2 2 2 2 5 2" xfId="12640"/>
    <cellStyle name="Normal 2 3 2 2 2 2 2 5 2 2" xfId="28226"/>
    <cellStyle name="Normal 2 3 2 2 2 2 2 5 3" xfId="19578"/>
    <cellStyle name="Normal 2 3 2 2 2 2 2 6" xfId="7437"/>
    <cellStyle name="Normal 2 3 2 2 2 2 2 6 2" xfId="23067"/>
    <cellStyle name="Normal 2 3 2 2 2 2 2 7" xfId="9183"/>
    <cellStyle name="Normal 2 3 2 2 2 2 2 7 2" xfId="24787"/>
    <cellStyle name="Normal 2 3 2 2 2 2 2 8" xfId="16139"/>
    <cellStyle name="Normal 2 3 2 2 2 2 3" xfId="697"/>
    <cellStyle name="Normal 2 3 2 2 2 2 3 2" xfId="1561"/>
    <cellStyle name="Normal 2 3 2 2 2 2 3 2 2" xfId="3291"/>
    <cellStyle name="Normal 2 3 2 2 2 2 3 2 2 2" xfId="6732"/>
    <cellStyle name="Normal 2 3 2 2 2 2 3 2 2 2 2" xfId="15434"/>
    <cellStyle name="Normal 2 3 2 2 2 2 3 2 2 2 2 2" xfId="31020"/>
    <cellStyle name="Normal 2 3 2 2 2 2 3 2 2 2 3" xfId="22372"/>
    <cellStyle name="Normal 2 3 2 2 2 2 3 2 2 3" xfId="11993"/>
    <cellStyle name="Normal 2 3 2 2 2 2 3 2 2 3 2" xfId="27581"/>
    <cellStyle name="Normal 2 3 2 2 2 2 3 2 2 4" xfId="18933"/>
    <cellStyle name="Normal 2 3 2 2 2 2 3 2 3" xfId="5013"/>
    <cellStyle name="Normal 2 3 2 2 2 2 3 2 3 2" xfId="13715"/>
    <cellStyle name="Normal 2 3 2 2 2 2 3 2 3 2 2" xfId="29301"/>
    <cellStyle name="Normal 2 3 2 2 2 2 3 2 3 3" xfId="20653"/>
    <cellStyle name="Normal 2 3 2 2 2 2 3 2 4" xfId="8512"/>
    <cellStyle name="Normal 2 3 2 2 2 2 3 2 4 2" xfId="24142"/>
    <cellStyle name="Normal 2 3 2 2 2 2 3 2 5" xfId="10263"/>
    <cellStyle name="Normal 2 3 2 2 2 2 3 2 5 2" xfId="25862"/>
    <cellStyle name="Normal 2 3 2 2 2 2 3 2 6" xfId="17214"/>
    <cellStyle name="Normal 2 3 2 2 2 2 3 3" xfId="2431"/>
    <cellStyle name="Normal 2 3 2 2 2 2 3 3 2" xfId="5872"/>
    <cellStyle name="Normal 2 3 2 2 2 2 3 3 2 2" xfId="14574"/>
    <cellStyle name="Normal 2 3 2 2 2 2 3 3 2 2 2" xfId="30160"/>
    <cellStyle name="Normal 2 3 2 2 2 2 3 3 2 3" xfId="21512"/>
    <cellStyle name="Normal 2 3 2 2 2 2 3 3 3" xfId="11133"/>
    <cellStyle name="Normal 2 3 2 2 2 2 3 3 3 2" xfId="26721"/>
    <cellStyle name="Normal 2 3 2 2 2 2 3 3 4" xfId="18073"/>
    <cellStyle name="Normal 2 3 2 2 2 2 3 4" xfId="4153"/>
    <cellStyle name="Normal 2 3 2 2 2 2 3 4 2" xfId="12855"/>
    <cellStyle name="Normal 2 3 2 2 2 2 3 4 2 2" xfId="28441"/>
    <cellStyle name="Normal 2 3 2 2 2 2 3 4 3" xfId="19793"/>
    <cellStyle name="Normal 2 3 2 2 2 2 3 5" xfId="7652"/>
    <cellStyle name="Normal 2 3 2 2 2 2 3 5 2" xfId="23282"/>
    <cellStyle name="Normal 2 3 2 2 2 2 3 6" xfId="9399"/>
    <cellStyle name="Normal 2 3 2 2 2 2 3 6 2" xfId="25002"/>
    <cellStyle name="Normal 2 3 2 2 2 2 3 7" xfId="16354"/>
    <cellStyle name="Normal 2 3 2 2 2 2 4" xfId="1131"/>
    <cellStyle name="Normal 2 3 2 2 2 2 4 2" xfId="2861"/>
    <cellStyle name="Normal 2 3 2 2 2 2 4 2 2" xfId="6302"/>
    <cellStyle name="Normal 2 3 2 2 2 2 4 2 2 2" xfId="15004"/>
    <cellStyle name="Normal 2 3 2 2 2 2 4 2 2 2 2" xfId="30590"/>
    <cellStyle name="Normal 2 3 2 2 2 2 4 2 2 3" xfId="21942"/>
    <cellStyle name="Normal 2 3 2 2 2 2 4 2 3" xfId="11563"/>
    <cellStyle name="Normal 2 3 2 2 2 2 4 2 3 2" xfId="27151"/>
    <cellStyle name="Normal 2 3 2 2 2 2 4 2 4" xfId="18503"/>
    <cellStyle name="Normal 2 3 2 2 2 2 4 3" xfId="4583"/>
    <cellStyle name="Normal 2 3 2 2 2 2 4 3 2" xfId="13285"/>
    <cellStyle name="Normal 2 3 2 2 2 2 4 3 2 2" xfId="28871"/>
    <cellStyle name="Normal 2 3 2 2 2 2 4 3 3" xfId="20223"/>
    <cellStyle name="Normal 2 3 2 2 2 2 4 4" xfId="8082"/>
    <cellStyle name="Normal 2 3 2 2 2 2 4 4 2" xfId="23712"/>
    <cellStyle name="Normal 2 3 2 2 2 2 4 5" xfId="9833"/>
    <cellStyle name="Normal 2 3 2 2 2 2 4 5 2" xfId="25432"/>
    <cellStyle name="Normal 2 3 2 2 2 2 4 6" xfId="16784"/>
    <cellStyle name="Normal 2 3 2 2 2 2 5" xfId="2000"/>
    <cellStyle name="Normal 2 3 2 2 2 2 5 2" xfId="5442"/>
    <cellStyle name="Normal 2 3 2 2 2 2 5 2 2" xfId="14144"/>
    <cellStyle name="Normal 2 3 2 2 2 2 5 2 2 2" xfId="29730"/>
    <cellStyle name="Normal 2 3 2 2 2 2 5 2 3" xfId="21082"/>
    <cellStyle name="Normal 2 3 2 2 2 2 5 3" xfId="10702"/>
    <cellStyle name="Normal 2 3 2 2 2 2 5 3 2" xfId="26291"/>
    <cellStyle name="Normal 2 3 2 2 2 2 5 4" xfId="17643"/>
    <cellStyle name="Normal 2 3 2 2 2 2 6" xfId="3723"/>
    <cellStyle name="Normal 2 3 2 2 2 2 6 2" xfId="12425"/>
    <cellStyle name="Normal 2 3 2 2 2 2 6 2 2" xfId="28011"/>
    <cellStyle name="Normal 2 3 2 2 2 2 6 3" xfId="19363"/>
    <cellStyle name="Normal 2 3 2 2 2 2 7" xfId="7222"/>
    <cellStyle name="Normal 2 3 2 2 2 2 7 2" xfId="22852"/>
    <cellStyle name="Normal 2 3 2 2 2 2 8" xfId="8949"/>
    <cellStyle name="Normal 2 3 2 2 2 2 8 2" xfId="24572"/>
    <cellStyle name="Normal 2 3 2 2 2 2 9" xfId="15924"/>
    <cellStyle name="Normal 2 3 2 2 2 3" xfId="375"/>
    <cellStyle name="Normal 2 3 2 2 2 3 2" xfId="807"/>
    <cellStyle name="Normal 2 3 2 2 2 3 2 2" xfId="1670"/>
    <cellStyle name="Normal 2 3 2 2 2 3 2 2 2" xfId="3400"/>
    <cellStyle name="Normal 2 3 2 2 2 3 2 2 2 2" xfId="6841"/>
    <cellStyle name="Normal 2 3 2 2 2 3 2 2 2 2 2" xfId="15543"/>
    <cellStyle name="Normal 2 3 2 2 2 3 2 2 2 2 2 2" xfId="31129"/>
    <cellStyle name="Normal 2 3 2 2 2 3 2 2 2 2 3" xfId="22481"/>
    <cellStyle name="Normal 2 3 2 2 2 3 2 2 2 3" xfId="12102"/>
    <cellStyle name="Normal 2 3 2 2 2 3 2 2 2 3 2" xfId="27690"/>
    <cellStyle name="Normal 2 3 2 2 2 3 2 2 2 4" xfId="19042"/>
    <cellStyle name="Normal 2 3 2 2 2 3 2 2 3" xfId="5122"/>
    <cellStyle name="Normal 2 3 2 2 2 3 2 2 3 2" xfId="13824"/>
    <cellStyle name="Normal 2 3 2 2 2 3 2 2 3 2 2" xfId="29410"/>
    <cellStyle name="Normal 2 3 2 2 2 3 2 2 3 3" xfId="20762"/>
    <cellStyle name="Normal 2 3 2 2 2 3 2 2 4" xfId="8621"/>
    <cellStyle name="Normal 2 3 2 2 2 3 2 2 4 2" xfId="24251"/>
    <cellStyle name="Normal 2 3 2 2 2 3 2 2 5" xfId="10372"/>
    <cellStyle name="Normal 2 3 2 2 2 3 2 2 5 2" xfId="25971"/>
    <cellStyle name="Normal 2 3 2 2 2 3 2 2 6" xfId="17323"/>
    <cellStyle name="Normal 2 3 2 2 2 3 2 3" xfId="2540"/>
    <cellStyle name="Normal 2 3 2 2 2 3 2 3 2" xfId="5981"/>
    <cellStyle name="Normal 2 3 2 2 2 3 2 3 2 2" xfId="14683"/>
    <cellStyle name="Normal 2 3 2 2 2 3 2 3 2 2 2" xfId="30269"/>
    <cellStyle name="Normal 2 3 2 2 2 3 2 3 2 3" xfId="21621"/>
    <cellStyle name="Normal 2 3 2 2 2 3 2 3 3" xfId="11242"/>
    <cellStyle name="Normal 2 3 2 2 2 3 2 3 3 2" xfId="26830"/>
    <cellStyle name="Normal 2 3 2 2 2 3 2 3 4" xfId="18182"/>
    <cellStyle name="Normal 2 3 2 2 2 3 2 4" xfId="4262"/>
    <cellStyle name="Normal 2 3 2 2 2 3 2 4 2" xfId="12964"/>
    <cellStyle name="Normal 2 3 2 2 2 3 2 4 2 2" xfId="28550"/>
    <cellStyle name="Normal 2 3 2 2 2 3 2 4 3" xfId="19902"/>
    <cellStyle name="Normal 2 3 2 2 2 3 2 5" xfId="7761"/>
    <cellStyle name="Normal 2 3 2 2 2 3 2 5 2" xfId="23391"/>
    <cellStyle name="Normal 2 3 2 2 2 3 2 6" xfId="9509"/>
    <cellStyle name="Normal 2 3 2 2 2 3 2 6 2" xfId="25111"/>
    <cellStyle name="Normal 2 3 2 2 2 3 2 7" xfId="16463"/>
    <cellStyle name="Normal 2 3 2 2 2 3 3" xfId="1240"/>
    <cellStyle name="Normal 2 3 2 2 2 3 3 2" xfId="2970"/>
    <cellStyle name="Normal 2 3 2 2 2 3 3 2 2" xfId="6411"/>
    <cellStyle name="Normal 2 3 2 2 2 3 3 2 2 2" xfId="15113"/>
    <cellStyle name="Normal 2 3 2 2 2 3 3 2 2 2 2" xfId="30699"/>
    <cellStyle name="Normal 2 3 2 2 2 3 3 2 2 3" xfId="22051"/>
    <cellStyle name="Normal 2 3 2 2 2 3 3 2 3" xfId="11672"/>
    <cellStyle name="Normal 2 3 2 2 2 3 3 2 3 2" xfId="27260"/>
    <cellStyle name="Normal 2 3 2 2 2 3 3 2 4" xfId="18612"/>
    <cellStyle name="Normal 2 3 2 2 2 3 3 3" xfId="4692"/>
    <cellStyle name="Normal 2 3 2 2 2 3 3 3 2" xfId="13394"/>
    <cellStyle name="Normal 2 3 2 2 2 3 3 3 2 2" xfId="28980"/>
    <cellStyle name="Normal 2 3 2 2 2 3 3 3 3" xfId="20332"/>
    <cellStyle name="Normal 2 3 2 2 2 3 3 4" xfId="8191"/>
    <cellStyle name="Normal 2 3 2 2 2 3 3 4 2" xfId="23821"/>
    <cellStyle name="Normal 2 3 2 2 2 3 3 5" xfId="9942"/>
    <cellStyle name="Normal 2 3 2 2 2 3 3 5 2" xfId="25541"/>
    <cellStyle name="Normal 2 3 2 2 2 3 3 6" xfId="16893"/>
    <cellStyle name="Normal 2 3 2 2 2 3 4" xfId="2110"/>
    <cellStyle name="Normal 2 3 2 2 2 3 4 2" xfId="5551"/>
    <cellStyle name="Normal 2 3 2 2 2 3 4 2 2" xfId="14253"/>
    <cellStyle name="Normal 2 3 2 2 2 3 4 2 2 2" xfId="29839"/>
    <cellStyle name="Normal 2 3 2 2 2 3 4 2 3" xfId="21191"/>
    <cellStyle name="Normal 2 3 2 2 2 3 4 3" xfId="10812"/>
    <cellStyle name="Normal 2 3 2 2 2 3 4 3 2" xfId="26400"/>
    <cellStyle name="Normal 2 3 2 2 2 3 4 4" xfId="17752"/>
    <cellStyle name="Normal 2 3 2 2 2 3 5" xfId="3832"/>
    <cellStyle name="Normal 2 3 2 2 2 3 5 2" xfId="12534"/>
    <cellStyle name="Normal 2 3 2 2 2 3 5 2 2" xfId="28120"/>
    <cellStyle name="Normal 2 3 2 2 2 3 5 3" xfId="19472"/>
    <cellStyle name="Normal 2 3 2 2 2 3 6" xfId="7331"/>
    <cellStyle name="Normal 2 3 2 2 2 3 6 2" xfId="22961"/>
    <cellStyle name="Normal 2 3 2 2 2 3 7" xfId="9077"/>
    <cellStyle name="Normal 2 3 2 2 2 3 7 2" xfId="24681"/>
    <cellStyle name="Normal 2 3 2 2 2 3 8" xfId="16033"/>
    <cellStyle name="Normal 2 3 2 2 2 4" xfId="591"/>
    <cellStyle name="Normal 2 3 2 2 2 4 2" xfId="1455"/>
    <cellStyle name="Normal 2 3 2 2 2 4 2 2" xfId="3185"/>
    <cellStyle name="Normal 2 3 2 2 2 4 2 2 2" xfId="6626"/>
    <cellStyle name="Normal 2 3 2 2 2 4 2 2 2 2" xfId="15328"/>
    <cellStyle name="Normal 2 3 2 2 2 4 2 2 2 2 2" xfId="30914"/>
    <cellStyle name="Normal 2 3 2 2 2 4 2 2 2 3" xfId="22266"/>
    <cellStyle name="Normal 2 3 2 2 2 4 2 2 3" xfId="11887"/>
    <cellStyle name="Normal 2 3 2 2 2 4 2 2 3 2" xfId="27475"/>
    <cellStyle name="Normal 2 3 2 2 2 4 2 2 4" xfId="18827"/>
    <cellStyle name="Normal 2 3 2 2 2 4 2 3" xfId="4907"/>
    <cellStyle name="Normal 2 3 2 2 2 4 2 3 2" xfId="13609"/>
    <cellStyle name="Normal 2 3 2 2 2 4 2 3 2 2" xfId="29195"/>
    <cellStyle name="Normal 2 3 2 2 2 4 2 3 3" xfId="20547"/>
    <cellStyle name="Normal 2 3 2 2 2 4 2 4" xfId="8406"/>
    <cellStyle name="Normal 2 3 2 2 2 4 2 4 2" xfId="24036"/>
    <cellStyle name="Normal 2 3 2 2 2 4 2 5" xfId="10157"/>
    <cellStyle name="Normal 2 3 2 2 2 4 2 5 2" xfId="25756"/>
    <cellStyle name="Normal 2 3 2 2 2 4 2 6" xfId="17108"/>
    <cellStyle name="Normal 2 3 2 2 2 4 3" xfId="2325"/>
    <cellStyle name="Normal 2 3 2 2 2 4 3 2" xfId="5766"/>
    <cellStyle name="Normal 2 3 2 2 2 4 3 2 2" xfId="14468"/>
    <cellStyle name="Normal 2 3 2 2 2 4 3 2 2 2" xfId="30054"/>
    <cellStyle name="Normal 2 3 2 2 2 4 3 2 3" xfId="21406"/>
    <cellStyle name="Normal 2 3 2 2 2 4 3 3" xfId="11027"/>
    <cellStyle name="Normal 2 3 2 2 2 4 3 3 2" xfId="26615"/>
    <cellStyle name="Normal 2 3 2 2 2 4 3 4" xfId="17967"/>
    <cellStyle name="Normal 2 3 2 2 2 4 4" xfId="4047"/>
    <cellStyle name="Normal 2 3 2 2 2 4 4 2" xfId="12749"/>
    <cellStyle name="Normal 2 3 2 2 2 4 4 2 2" xfId="28335"/>
    <cellStyle name="Normal 2 3 2 2 2 4 4 3" xfId="19687"/>
    <cellStyle name="Normal 2 3 2 2 2 4 5" xfId="7546"/>
    <cellStyle name="Normal 2 3 2 2 2 4 5 2" xfId="23176"/>
    <cellStyle name="Normal 2 3 2 2 2 4 6" xfId="9293"/>
    <cellStyle name="Normal 2 3 2 2 2 4 6 2" xfId="24896"/>
    <cellStyle name="Normal 2 3 2 2 2 4 7" xfId="16248"/>
    <cellStyle name="Normal 2 3 2 2 2 5" xfId="1025"/>
    <cellStyle name="Normal 2 3 2 2 2 5 2" xfId="2755"/>
    <cellStyle name="Normal 2 3 2 2 2 5 2 2" xfId="6196"/>
    <cellStyle name="Normal 2 3 2 2 2 5 2 2 2" xfId="14898"/>
    <cellStyle name="Normal 2 3 2 2 2 5 2 2 2 2" xfId="30484"/>
    <cellStyle name="Normal 2 3 2 2 2 5 2 2 3" xfId="21836"/>
    <cellStyle name="Normal 2 3 2 2 2 5 2 3" xfId="11457"/>
    <cellStyle name="Normal 2 3 2 2 2 5 2 3 2" xfId="27045"/>
    <cellStyle name="Normal 2 3 2 2 2 5 2 4" xfId="18397"/>
    <cellStyle name="Normal 2 3 2 2 2 5 3" xfId="4477"/>
    <cellStyle name="Normal 2 3 2 2 2 5 3 2" xfId="13179"/>
    <cellStyle name="Normal 2 3 2 2 2 5 3 2 2" xfId="28765"/>
    <cellStyle name="Normal 2 3 2 2 2 5 3 3" xfId="20117"/>
    <cellStyle name="Normal 2 3 2 2 2 5 4" xfId="7976"/>
    <cellStyle name="Normal 2 3 2 2 2 5 4 2" xfId="23606"/>
    <cellStyle name="Normal 2 3 2 2 2 5 5" xfId="9727"/>
    <cellStyle name="Normal 2 3 2 2 2 5 5 2" xfId="25326"/>
    <cellStyle name="Normal 2 3 2 2 2 5 6" xfId="16678"/>
    <cellStyle name="Normal 2 3 2 2 2 6" xfId="1894"/>
    <cellStyle name="Normal 2 3 2 2 2 6 2" xfId="5336"/>
    <cellStyle name="Normal 2 3 2 2 2 6 2 2" xfId="14038"/>
    <cellStyle name="Normal 2 3 2 2 2 6 2 2 2" xfId="29624"/>
    <cellStyle name="Normal 2 3 2 2 2 6 2 3" xfId="20976"/>
    <cellStyle name="Normal 2 3 2 2 2 6 3" xfId="10596"/>
    <cellStyle name="Normal 2 3 2 2 2 6 3 2" xfId="26185"/>
    <cellStyle name="Normal 2 3 2 2 2 6 4" xfId="17537"/>
    <cellStyle name="Normal 2 3 2 2 2 7" xfId="3617"/>
    <cellStyle name="Normal 2 3 2 2 2 7 2" xfId="12319"/>
    <cellStyle name="Normal 2 3 2 2 2 7 2 2" xfId="27905"/>
    <cellStyle name="Normal 2 3 2 2 2 7 3" xfId="19257"/>
    <cellStyle name="Normal 2 3 2 2 2 8" xfId="7116"/>
    <cellStyle name="Normal 2 3 2 2 2 8 2" xfId="22746"/>
    <cellStyle name="Normal 2 3 2 2 2 9" xfId="8838"/>
    <cellStyle name="Normal 2 3 2 2 2 9 2" xfId="24466"/>
    <cellStyle name="Normal 2 3 2 2 3" xfId="179"/>
    <cellStyle name="Normal 2 3 2 2 3 2" xfId="428"/>
    <cellStyle name="Normal 2 3 2 2 3 2 2" xfId="860"/>
    <cellStyle name="Normal 2 3 2 2 3 2 2 2" xfId="1723"/>
    <cellStyle name="Normal 2 3 2 2 3 2 2 2 2" xfId="3453"/>
    <cellStyle name="Normal 2 3 2 2 3 2 2 2 2 2" xfId="6894"/>
    <cellStyle name="Normal 2 3 2 2 3 2 2 2 2 2 2" xfId="15596"/>
    <cellStyle name="Normal 2 3 2 2 3 2 2 2 2 2 2 2" xfId="31182"/>
    <cellStyle name="Normal 2 3 2 2 3 2 2 2 2 2 3" xfId="22534"/>
    <cellStyle name="Normal 2 3 2 2 3 2 2 2 2 3" xfId="12155"/>
    <cellStyle name="Normal 2 3 2 2 3 2 2 2 2 3 2" xfId="27743"/>
    <cellStyle name="Normal 2 3 2 2 3 2 2 2 2 4" xfId="19095"/>
    <cellStyle name="Normal 2 3 2 2 3 2 2 2 3" xfId="5175"/>
    <cellStyle name="Normal 2 3 2 2 3 2 2 2 3 2" xfId="13877"/>
    <cellStyle name="Normal 2 3 2 2 3 2 2 2 3 2 2" xfId="29463"/>
    <cellStyle name="Normal 2 3 2 2 3 2 2 2 3 3" xfId="20815"/>
    <cellStyle name="Normal 2 3 2 2 3 2 2 2 4" xfId="8674"/>
    <cellStyle name="Normal 2 3 2 2 3 2 2 2 4 2" xfId="24304"/>
    <cellStyle name="Normal 2 3 2 2 3 2 2 2 5" xfId="10425"/>
    <cellStyle name="Normal 2 3 2 2 3 2 2 2 5 2" xfId="26024"/>
    <cellStyle name="Normal 2 3 2 2 3 2 2 2 6" xfId="17376"/>
    <cellStyle name="Normal 2 3 2 2 3 2 2 3" xfId="2593"/>
    <cellStyle name="Normal 2 3 2 2 3 2 2 3 2" xfId="6034"/>
    <cellStyle name="Normal 2 3 2 2 3 2 2 3 2 2" xfId="14736"/>
    <cellStyle name="Normal 2 3 2 2 3 2 2 3 2 2 2" xfId="30322"/>
    <cellStyle name="Normal 2 3 2 2 3 2 2 3 2 3" xfId="21674"/>
    <cellStyle name="Normal 2 3 2 2 3 2 2 3 3" xfId="11295"/>
    <cellStyle name="Normal 2 3 2 2 3 2 2 3 3 2" xfId="26883"/>
    <cellStyle name="Normal 2 3 2 2 3 2 2 3 4" xfId="18235"/>
    <cellStyle name="Normal 2 3 2 2 3 2 2 4" xfId="4315"/>
    <cellStyle name="Normal 2 3 2 2 3 2 2 4 2" xfId="13017"/>
    <cellStyle name="Normal 2 3 2 2 3 2 2 4 2 2" xfId="28603"/>
    <cellStyle name="Normal 2 3 2 2 3 2 2 4 3" xfId="19955"/>
    <cellStyle name="Normal 2 3 2 2 3 2 2 5" xfId="7814"/>
    <cellStyle name="Normal 2 3 2 2 3 2 2 5 2" xfId="23444"/>
    <cellStyle name="Normal 2 3 2 2 3 2 2 6" xfId="9562"/>
    <cellStyle name="Normal 2 3 2 2 3 2 2 6 2" xfId="25164"/>
    <cellStyle name="Normal 2 3 2 2 3 2 2 7" xfId="16516"/>
    <cellStyle name="Normal 2 3 2 2 3 2 3" xfId="1293"/>
    <cellStyle name="Normal 2 3 2 2 3 2 3 2" xfId="3023"/>
    <cellStyle name="Normal 2 3 2 2 3 2 3 2 2" xfId="6464"/>
    <cellStyle name="Normal 2 3 2 2 3 2 3 2 2 2" xfId="15166"/>
    <cellStyle name="Normal 2 3 2 2 3 2 3 2 2 2 2" xfId="30752"/>
    <cellStyle name="Normal 2 3 2 2 3 2 3 2 2 3" xfId="22104"/>
    <cellStyle name="Normal 2 3 2 2 3 2 3 2 3" xfId="11725"/>
    <cellStyle name="Normal 2 3 2 2 3 2 3 2 3 2" xfId="27313"/>
    <cellStyle name="Normal 2 3 2 2 3 2 3 2 4" xfId="18665"/>
    <cellStyle name="Normal 2 3 2 2 3 2 3 3" xfId="4745"/>
    <cellStyle name="Normal 2 3 2 2 3 2 3 3 2" xfId="13447"/>
    <cellStyle name="Normal 2 3 2 2 3 2 3 3 2 2" xfId="29033"/>
    <cellStyle name="Normal 2 3 2 2 3 2 3 3 3" xfId="20385"/>
    <cellStyle name="Normal 2 3 2 2 3 2 3 4" xfId="8244"/>
    <cellStyle name="Normal 2 3 2 2 3 2 3 4 2" xfId="23874"/>
    <cellStyle name="Normal 2 3 2 2 3 2 3 5" xfId="9995"/>
    <cellStyle name="Normal 2 3 2 2 3 2 3 5 2" xfId="25594"/>
    <cellStyle name="Normal 2 3 2 2 3 2 3 6" xfId="16946"/>
    <cellStyle name="Normal 2 3 2 2 3 2 4" xfId="2163"/>
    <cellStyle name="Normal 2 3 2 2 3 2 4 2" xfId="5604"/>
    <cellStyle name="Normal 2 3 2 2 3 2 4 2 2" xfId="14306"/>
    <cellStyle name="Normal 2 3 2 2 3 2 4 2 2 2" xfId="29892"/>
    <cellStyle name="Normal 2 3 2 2 3 2 4 2 3" xfId="21244"/>
    <cellStyle name="Normal 2 3 2 2 3 2 4 3" xfId="10865"/>
    <cellStyle name="Normal 2 3 2 2 3 2 4 3 2" xfId="26453"/>
    <cellStyle name="Normal 2 3 2 2 3 2 4 4" xfId="17805"/>
    <cellStyle name="Normal 2 3 2 2 3 2 5" xfId="3885"/>
    <cellStyle name="Normal 2 3 2 2 3 2 5 2" xfId="12587"/>
    <cellStyle name="Normal 2 3 2 2 3 2 5 2 2" xfId="28173"/>
    <cellStyle name="Normal 2 3 2 2 3 2 5 3" xfId="19525"/>
    <cellStyle name="Normal 2 3 2 2 3 2 6" xfId="7384"/>
    <cellStyle name="Normal 2 3 2 2 3 2 6 2" xfId="23014"/>
    <cellStyle name="Normal 2 3 2 2 3 2 7" xfId="9130"/>
    <cellStyle name="Normal 2 3 2 2 3 2 7 2" xfId="24734"/>
    <cellStyle name="Normal 2 3 2 2 3 2 8" xfId="16086"/>
    <cellStyle name="Normal 2 3 2 2 3 3" xfId="644"/>
    <cellStyle name="Normal 2 3 2 2 3 3 2" xfId="1508"/>
    <cellStyle name="Normal 2 3 2 2 3 3 2 2" xfId="3238"/>
    <cellStyle name="Normal 2 3 2 2 3 3 2 2 2" xfId="6679"/>
    <cellStyle name="Normal 2 3 2 2 3 3 2 2 2 2" xfId="15381"/>
    <cellStyle name="Normal 2 3 2 2 3 3 2 2 2 2 2" xfId="30967"/>
    <cellStyle name="Normal 2 3 2 2 3 3 2 2 2 3" xfId="22319"/>
    <cellStyle name="Normal 2 3 2 2 3 3 2 2 3" xfId="11940"/>
    <cellStyle name="Normal 2 3 2 2 3 3 2 2 3 2" xfId="27528"/>
    <cellStyle name="Normal 2 3 2 2 3 3 2 2 4" xfId="18880"/>
    <cellStyle name="Normal 2 3 2 2 3 3 2 3" xfId="4960"/>
    <cellStyle name="Normal 2 3 2 2 3 3 2 3 2" xfId="13662"/>
    <cellStyle name="Normal 2 3 2 2 3 3 2 3 2 2" xfId="29248"/>
    <cellStyle name="Normal 2 3 2 2 3 3 2 3 3" xfId="20600"/>
    <cellStyle name="Normal 2 3 2 2 3 3 2 4" xfId="8459"/>
    <cellStyle name="Normal 2 3 2 2 3 3 2 4 2" xfId="24089"/>
    <cellStyle name="Normal 2 3 2 2 3 3 2 5" xfId="10210"/>
    <cellStyle name="Normal 2 3 2 2 3 3 2 5 2" xfId="25809"/>
    <cellStyle name="Normal 2 3 2 2 3 3 2 6" xfId="17161"/>
    <cellStyle name="Normal 2 3 2 2 3 3 3" xfId="2378"/>
    <cellStyle name="Normal 2 3 2 2 3 3 3 2" xfId="5819"/>
    <cellStyle name="Normal 2 3 2 2 3 3 3 2 2" xfId="14521"/>
    <cellStyle name="Normal 2 3 2 2 3 3 3 2 2 2" xfId="30107"/>
    <cellStyle name="Normal 2 3 2 2 3 3 3 2 3" xfId="21459"/>
    <cellStyle name="Normal 2 3 2 2 3 3 3 3" xfId="11080"/>
    <cellStyle name="Normal 2 3 2 2 3 3 3 3 2" xfId="26668"/>
    <cellStyle name="Normal 2 3 2 2 3 3 3 4" xfId="18020"/>
    <cellStyle name="Normal 2 3 2 2 3 3 4" xfId="4100"/>
    <cellStyle name="Normal 2 3 2 2 3 3 4 2" xfId="12802"/>
    <cellStyle name="Normal 2 3 2 2 3 3 4 2 2" xfId="28388"/>
    <cellStyle name="Normal 2 3 2 2 3 3 4 3" xfId="19740"/>
    <cellStyle name="Normal 2 3 2 2 3 3 5" xfId="7599"/>
    <cellStyle name="Normal 2 3 2 2 3 3 5 2" xfId="23229"/>
    <cellStyle name="Normal 2 3 2 2 3 3 6" xfId="9346"/>
    <cellStyle name="Normal 2 3 2 2 3 3 6 2" xfId="24949"/>
    <cellStyle name="Normal 2 3 2 2 3 3 7" xfId="16301"/>
    <cellStyle name="Normal 2 3 2 2 3 4" xfId="1078"/>
    <cellStyle name="Normal 2 3 2 2 3 4 2" xfId="2808"/>
    <cellStyle name="Normal 2 3 2 2 3 4 2 2" xfId="6249"/>
    <cellStyle name="Normal 2 3 2 2 3 4 2 2 2" xfId="14951"/>
    <cellStyle name="Normal 2 3 2 2 3 4 2 2 2 2" xfId="30537"/>
    <cellStyle name="Normal 2 3 2 2 3 4 2 2 3" xfId="21889"/>
    <cellStyle name="Normal 2 3 2 2 3 4 2 3" xfId="11510"/>
    <cellStyle name="Normal 2 3 2 2 3 4 2 3 2" xfId="27098"/>
    <cellStyle name="Normal 2 3 2 2 3 4 2 4" xfId="18450"/>
    <cellStyle name="Normal 2 3 2 2 3 4 3" xfId="4530"/>
    <cellStyle name="Normal 2 3 2 2 3 4 3 2" xfId="13232"/>
    <cellStyle name="Normal 2 3 2 2 3 4 3 2 2" xfId="28818"/>
    <cellStyle name="Normal 2 3 2 2 3 4 3 3" xfId="20170"/>
    <cellStyle name="Normal 2 3 2 2 3 4 4" xfId="8029"/>
    <cellStyle name="Normal 2 3 2 2 3 4 4 2" xfId="23659"/>
    <cellStyle name="Normal 2 3 2 2 3 4 5" xfId="9780"/>
    <cellStyle name="Normal 2 3 2 2 3 4 5 2" xfId="25379"/>
    <cellStyle name="Normal 2 3 2 2 3 4 6" xfId="16731"/>
    <cellStyle name="Normal 2 3 2 2 3 5" xfId="1947"/>
    <cellStyle name="Normal 2 3 2 2 3 5 2" xfId="5389"/>
    <cellStyle name="Normal 2 3 2 2 3 5 2 2" xfId="14091"/>
    <cellStyle name="Normal 2 3 2 2 3 5 2 2 2" xfId="29677"/>
    <cellStyle name="Normal 2 3 2 2 3 5 2 3" xfId="21029"/>
    <cellStyle name="Normal 2 3 2 2 3 5 3" xfId="10649"/>
    <cellStyle name="Normal 2 3 2 2 3 5 3 2" xfId="26238"/>
    <cellStyle name="Normal 2 3 2 2 3 5 4" xfId="17590"/>
    <cellStyle name="Normal 2 3 2 2 3 6" xfId="3670"/>
    <cellStyle name="Normal 2 3 2 2 3 6 2" xfId="12372"/>
    <cellStyle name="Normal 2 3 2 2 3 6 2 2" xfId="27958"/>
    <cellStyle name="Normal 2 3 2 2 3 6 3" xfId="19310"/>
    <cellStyle name="Normal 2 3 2 2 3 7" xfId="7169"/>
    <cellStyle name="Normal 2 3 2 2 3 7 2" xfId="22799"/>
    <cellStyle name="Normal 2 3 2 2 3 8" xfId="8896"/>
    <cellStyle name="Normal 2 3 2 2 3 8 2" xfId="24519"/>
    <cellStyle name="Normal 2 3 2 2 3 9" xfId="15871"/>
    <cellStyle name="Normal 2 3 2 2 4" xfId="322"/>
    <cellStyle name="Normal 2 3 2 2 4 2" xfId="754"/>
    <cellStyle name="Normal 2 3 2 2 4 2 2" xfId="1617"/>
    <cellStyle name="Normal 2 3 2 2 4 2 2 2" xfId="3347"/>
    <cellStyle name="Normal 2 3 2 2 4 2 2 2 2" xfId="6788"/>
    <cellStyle name="Normal 2 3 2 2 4 2 2 2 2 2" xfId="15490"/>
    <cellStyle name="Normal 2 3 2 2 4 2 2 2 2 2 2" xfId="31076"/>
    <cellStyle name="Normal 2 3 2 2 4 2 2 2 2 3" xfId="22428"/>
    <cellStyle name="Normal 2 3 2 2 4 2 2 2 3" xfId="12049"/>
    <cellStyle name="Normal 2 3 2 2 4 2 2 2 3 2" xfId="27637"/>
    <cellStyle name="Normal 2 3 2 2 4 2 2 2 4" xfId="18989"/>
    <cellStyle name="Normal 2 3 2 2 4 2 2 3" xfId="5069"/>
    <cellStyle name="Normal 2 3 2 2 4 2 2 3 2" xfId="13771"/>
    <cellStyle name="Normal 2 3 2 2 4 2 2 3 2 2" xfId="29357"/>
    <cellStyle name="Normal 2 3 2 2 4 2 2 3 3" xfId="20709"/>
    <cellStyle name="Normal 2 3 2 2 4 2 2 4" xfId="8568"/>
    <cellStyle name="Normal 2 3 2 2 4 2 2 4 2" xfId="24198"/>
    <cellStyle name="Normal 2 3 2 2 4 2 2 5" xfId="10319"/>
    <cellStyle name="Normal 2 3 2 2 4 2 2 5 2" xfId="25918"/>
    <cellStyle name="Normal 2 3 2 2 4 2 2 6" xfId="17270"/>
    <cellStyle name="Normal 2 3 2 2 4 2 3" xfId="2487"/>
    <cellStyle name="Normal 2 3 2 2 4 2 3 2" xfId="5928"/>
    <cellStyle name="Normal 2 3 2 2 4 2 3 2 2" xfId="14630"/>
    <cellStyle name="Normal 2 3 2 2 4 2 3 2 2 2" xfId="30216"/>
    <cellStyle name="Normal 2 3 2 2 4 2 3 2 3" xfId="21568"/>
    <cellStyle name="Normal 2 3 2 2 4 2 3 3" xfId="11189"/>
    <cellStyle name="Normal 2 3 2 2 4 2 3 3 2" xfId="26777"/>
    <cellStyle name="Normal 2 3 2 2 4 2 3 4" xfId="18129"/>
    <cellStyle name="Normal 2 3 2 2 4 2 4" xfId="4209"/>
    <cellStyle name="Normal 2 3 2 2 4 2 4 2" xfId="12911"/>
    <cellStyle name="Normal 2 3 2 2 4 2 4 2 2" xfId="28497"/>
    <cellStyle name="Normal 2 3 2 2 4 2 4 3" xfId="19849"/>
    <cellStyle name="Normal 2 3 2 2 4 2 5" xfId="7708"/>
    <cellStyle name="Normal 2 3 2 2 4 2 5 2" xfId="23338"/>
    <cellStyle name="Normal 2 3 2 2 4 2 6" xfId="9456"/>
    <cellStyle name="Normal 2 3 2 2 4 2 6 2" xfId="25058"/>
    <cellStyle name="Normal 2 3 2 2 4 2 7" xfId="16410"/>
    <cellStyle name="Normal 2 3 2 2 4 3" xfId="1187"/>
    <cellStyle name="Normal 2 3 2 2 4 3 2" xfId="2917"/>
    <cellStyle name="Normal 2 3 2 2 4 3 2 2" xfId="6358"/>
    <cellStyle name="Normal 2 3 2 2 4 3 2 2 2" xfId="15060"/>
    <cellStyle name="Normal 2 3 2 2 4 3 2 2 2 2" xfId="30646"/>
    <cellStyle name="Normal 2 3 2 2 4 3 2 2 3" xfId="21998"/>
    <cellStyle name="Normal 2 3 2 2 4 3 2 3" xfId="11619"/>
    <cellStyle name="Normal 2 3 2 2 4 3 2 3 2" xfId="27207"/>
    <cellStyle name="Normal 2 3 2 2 4 3 2 4" xfId="18559"/>
    <cellStyle name="Normal 2 3 2 2 4 3 3" xfId="4639"/>
    <cellStyle name="Normal 2 3 2 2 4 3 3 2" xfId="13341"/>
    <cellStyle name="Normal 2 3 2 2 4 3 3 2 2" xfId="28927"/>
    <cellStyle name="Normal 2 3 2 2 4 3 3 3" xfId="20279"/>
    <cellStyle name="Normal 2 3 2 2 4 3 4" xfId="8138"/>
    <cellStyle name="Normal 2 3 2 2 4 3 4 2" xfId="23768"/>
    <cellStyle name="Normal 2 3 2 2 4 3 5" xfId="9889"/>
    <cellStyle name="Normal 2 3 2 2 4 3 5 2" xfId="25488"/>
    <cellStyle name="Normal 2 3 2 2 4 3 6" xfId="16840"/>
    <cellStyle name="Normal 2 3 2 2 4 4" xfId="2057"/>
    <cellStyle name="Normal 2 3 2 2 4 4 2" xfId="5498"/>
    <cellStyle name="Normal 2 3 2 2 4 4 2 2" xfId="14200"/>
    <cellStyle name="Normal 2 3 2 2 4 4 2 2 2" xfId="29786"/>
    <cellStyle name="Normal 2 3 2 2 4 4 2 3" xfId="21138"/>
    <cellStyle name="Normal 2 3 2 2 4 4 3" xfId="10759"/>
    <cellStyle name="Normal 2 3 2 2 4 4 3 2" xfId="26347"/>
    <cellStyle name="Normal 2 3 2 2 4 4 4" xfId="17699"/>
    <cellStyle name="Normal 2 3 2 2 4 5" xfId="3779"/>
    <cellStyle name="Normal 2 3 2 2 4 5 2" xfId="12481"/>
    <cellStyle name="Normal 2 3 2 2 4 5 2 2" xfId="28067"/>
    <cellStyle name="Normal 2 3 2 2 4 5 3" xfId="19419"/>
    <cellStyle name="Normal 2 3 2 2 4 6" xfId="7278"/>
    <cellStyle name="Normal 2 3 2 2 4 6 2" xfId="22908"/>
    <cellStyle name="Normal 2 3 2 2 4 7" xfId="9024"/>
    <cellStyle name="Normal 2 3 2 2 4 7 2" xfId="24628"/>
    <cellStyle name="Normal 2 3 2 2 4 8" xfId="15980"/>
    <cellStyle name="Normal 2 3 2 2 5" xfId="538"/>
    <cellStyle name="Normal 2 3 2 2 5 2" xfId="1402"/>
    <cellStyle name="Normal 2 3 2 2 5 2 2" xfId="3132"/>
    <cellStyle name="Normal 2 3 2 2 5 2 2 2" xfId="6573"/>
    <cellStyle name="Normal 2 3 2 2 5 2 2 2 2" xfId="15275"/>
    <cellStyle name="Normal 2 3 2 2 5 2 2 2 2 2" xfId="30861"/>
    <cellStyle name="Normal 2 3 2 2 5 2 2 2 3" xfId="22213"/>
    <cellStyle name="Normal 2 3 2 2 5 2 2 3" xfId="11834"/>
    <cellStyle name="Normal 2 3 2 2 5 2 2 3 2" xfId="27422"/>
    <cellStyle name="Normal 2 3 2 2 5 2 2 4" xfId="18774"/>
    <cellStyle name="Normal 2 3 2 2 5 2 3" xfId="4854"/>
    <cellStyle name="Normal 2 3 2 2 5 2 3 2" xfId="13556"/>
    <cellStyle name="Normal 2 3 2 2 5 2 3 2 2" xfId="29142"/>
    <cellStyle name="Normal 2 3 2 2 5 2 3 3" xfId="20494"/>
    <cellStyle name="Normal 2 3 2 2 5 2 4" xfId="8353"/>
    <cellStyle name="Normal 2 3 2 2 5 2 4 2" xfId="23983"/>
    <cellStyle name="Normal 2 3 2 2 5 2 5" xfId="10104"/>
    <cellStyle name="Normal 2 3 2 2 5 2 5 2" xfId="25703"/>
    <cellStyle name="Normal 2 3 2 2 5 2 6" xfId="17055"/>
    <cellStyle name="Normal 2 3 2 2 5 3" xfId="2272"/>
    <cellStyle name="Normal 2 3 2 2 5 3 2" xfId="5713"/>
    <cellStyle name="Normal 2 3 2 2 5 3 2 2" xfId="14415"/>
    <cellStyle name="Normal 2 3 2 2 5 3 2 2 2" xfId="30001"/>
    <cellStyle name="Normal 2 3 2 2 5 3 2 3" xfId="21353"/>
    <cellStyle name="Normal 2 3 2 2 5 3 3" xfId="10974"/>
    <cellStyle name="Normal 2 3 2 2 5 3 3 2" xfId="26562"/>
    <cellStyle name="Normal 2 3 2 2 5 3 4" xfId="17914"/>
    <cellStyle name="Normal 2 3 2 2 5 4" xfId="3994"/>
    <cellStyle name="Normal 2 3 2 2 5 4 2" xfId="12696"/>
    <cellStyle name="Normal 2 3 2 2 5 4 2 2" xfId="28282"/>
    <cellStyle name="Normal 2 3 2 2 5 4 3" xfId="19634"/>
    <cellStyle name="Normal 2 3 2 2 5 5" xfId="7493"/>
    <cellStyle name="Normal 2 3 2 2 5 5 2" xfId="23123"/>
    <cellStyle name="Normal 2 3 2 2 5 6" xfId="9240"/>
    <cellStyle name="Normal 2 3 2 2 5 6 2" xfId="24843"/>
    <cellStyle name="Normal 2 3 2 2 5 7" xfId="16195"/>
    <cellStyle name="Normal 2 3 2 2 6" xfId="972"/>
    <cellStyle name="Normal 2 3 2 2 6 2" xfId="2702"/>
    <cellStyle name="Normal 2 3 2 2 6 2 2" xfId="6143"/>
    <cellStyle name="Normal 2 3 2 2 6 2 2 2" xfId="14845"/>
    <cellStyle name="Normal 2 3 2 2 6 2 2 2 2" xfId="30431"/>
    <cellStyle name="Normal 2 3 2 2 6 2 2 3" xfId="21783"/>
    <cellStyle name="Normal 2 3 2 2 6 2 3" xfId="11404"/>
    <cellStyle name="Normal 2 3 2 2 6 2 3 2" xfId="26992"/>
    <cellStyle name="Normal 2 3 2 2 6 2 4" xfId="18344"/>
    <cellStyle name="Normal 2 3 2 2 6 3" xfId="4424"/>
    <cellStyle name="Normal 2 3 2 2 6 3 2" xfId="13126"/>
    <cellStyle name="Normal 2 3 2 2 6 3 2 2" xfId="28712"/>
    <cellStyle name="Normal 2 3 2 2 6 3 3" xfId="20064"/>
    <cellStyle name="Normal 2 3 2 2 6 4" xfId="7923"/>
    <cellStyle name="Normal 2 3 2 2 6 4 2" xfId="23553"/>
    <cellStyle name="Normal 2 3 2 2 6 5" xfId="9674"/>
    <cellStyle name="Normal 2 3 2 2 6 5 2" xfId="25273"/>
    <cellStyle name="Normal 2 3 2 2 6 6" xfId="16625"/>
    <cellStyle name="Normal 2 3 2 2 7" xfId="1841"/>
    <cellStyle name="Normal 2 3 2 2 7 2" xfId="5283"/>
    <cellStyle name="Normal 2 3 2 2 7 2 2" xfId="13985"/>
    <cellStyle name="Normal 2 3 2 2 7 2 2 2" xfId="29571"/>
    <cellStyle name="Normal 2 3 2 2 7 2 3" xfId="20923"/>
    <cellStyle name="Normal 2 3 2 2 7 3" xfId="10543"/>
    <cellStyle name="Normal 2 3 2 2 7 3 2" xfId="26132"/>
    <cellStyle name="Normal 2 3 2 2 7 4" xfId="17484"/>
    <cellStyle name="Normal 2 3 2 2 8" xfId="3564"/>
    <cellStyle name="Normal 2 3 2 2 8 2" xfId="12266"/>
    <cellStyle name="Normal 2 3 2 2 8 2 2" xfId="27852"/>
    <cellStyle name="Normal 2 3 2 2 8 3" xfId="19204"/>
    <cellStyle name="Normal 2 3 2 2 9" xfId="7009"/>
    <cellStyle name="Normal 2 3 2 2 9 2" xfId="15710"/>
    <cellStyle name="Normal 2 3 2 2 9 2 2" xfId="31291"/>
    <cellStyle name="Normal 2 3 2 2 9 3" xfId="22643"/>
    <cellStyle name="Normal 2 3 2 3" xfId="92"/>
    <cellStyle name="Normal 2 3 2 3 10" xfId="15792"/>
    <cellStyle name="Normal 2 3 2 3 2" xfId="206"/>
    <cellStyle name="Normal 2 3 2 3 2 2" xfId="455"/>
    <cellStyle name="Normal 2 3 2 3 2 2 2" xfId="887"/>
    <cellStyle name="Normal 2 3 2 3 2 2 2 2" xfId="1750"/>
    <cellStyle name="Normal 2 3 2 3 2 2 2 2 2" xfId="3480"/>
    <cellStyle name="Normal 2 3 2 3 2 2 2 2 2 2" xfId="6921"/>
    <cellStyle name="Normal 2 3 2 3 2 2 2 2 2 2 2" xfId="15623"/>
    <cellStyle name="Normal 2 3 2 3 2 2 2 2 2 2 2 2" xfId="31209"/>
    <cellStyle name="Normal 2 3 2 3 2 2 2 2 2 2 3" xfId="22561"/>
    <cellStyle name="Normal 2 3 2 3 2 2 2 2 2 3" xfId="12182"/>
    <cellStyle name="Normal 2 3 2 3 2 2 2 2 2 3 2" xfId="27770"/>
    <cellStyle name="Normal 2 3 2 3 2 2 2 2 2 4" xfId="19122"/>
    <cellStyle name="Normal 2 3 2 3 2 2 2 2 3" xfId="5202"/>
    <cellStyle name="Normal 2 3 2 3 2 2 2 2 3 2" xfId="13904"/>
    <cellStyle name="Normal 2 3 2 3 2 2 2 2 3 2 2" xfId="29490"/>
    <cellStyle name="Normal 2 3 2 3 2 2 2 2 3 3" xfId="20842"/>
    <cellStyle name="Normal 2 3 2 3 2 2 2 2 4" xfId="8701"/>
    <cellStyle name="Normal 2 3 2 3 2 2 2 2 4 2" xfId="24331"/>
    <cellStyle name="Normal 2 3 2 3 2 2 2 2 5" xfId="10452"/>
    <cellStyle name="Normal 2 3 2 3 2 2 2 2 5 2" xfId="26051"/>
    <cellStyle name="Normal 2 3 2 3 2 2 2 2 6" xfId="17403"/>
    <cellStyle name="Normal 2 3 2 3 2 2 2 3" xfId="2620"/>
    <cellStyle name="Normal 2 3 2 3 2 2 2 3 2" xfId="6061"/>
    <cellStyle name="Normal 2 3 2 3 2 2 2 3 2 2" xfId="14763"/>
    <cellStyle name="Normal 2 3 2 3 2 2 2 3 2 2 2" xfId="30349"/>
    <cellStyle name="Normal 2 3 2 3 2 2 2 3 2 3" xfId="21701"/>
    <cellStyle name="Normal 2 3 2 3 2 2 2 3 3" xfId="11322"/>
    <cellStyle name="Normal 2 3 2 3 2 2 2 3 3 2" xfId="26910"/>
    <cellStyle name="Normal 2 3 2 3 2 2 2 3 4" xfId="18262"/>
    <cellStyle name="Normal 2 3 2 3 2 2 2 4" xfId="4342"/>
    <cellStyle name="Normal 2 3 2 3 2 2 2 4 2" xfId="13044"/>
    <cellStyle name="Normal 2 3 2 3 2 2 2 4 2 2" xfId="28630"/>
    <cellStyle name="Normal 2 3 2 3 2 2 2 4 3" xfId="19982"/>
    <cellStyle name="Normal 2 3 2 3 2 2 2 5" xfId="7841"/>
    <cellStyle name="Normal 2 3 2 3 2 2 2 5 2" xfId="23471"/>
    <cellStyle name="Normal 2 3 2 3 2 2 2 6" xfId="9589"/>
    <cellStyle name="Normal 2 3 2 3 2 2 2 6 2" xfId="25191"/>
    <cellStyle name="Normal 2 3 2 3 2 2 2 7" xfId="16543"/>
    <cellStyle name="Normal 2 3 2 3 2 2 3" xfId="1320"/>
    <cellStyle name="Normal 2 3 2 3 2 2 3 2" xfId="3050"/>
    <cellStyle name="Normal 2 3 2 3 2 2 3 2 2" xfId="6491"/>
    <cellStyle name="Normal 2 3 2 3 2 2 3 2 2 2" xfId="15193"/>
    <cellStyle name="Normal 2 3 2 3 2 2 3 2 2 2 2" xfId="30779"/>
    <cellStyle name="Normal 2 3 2 3 2 2 3 2 2 3" xfId="22131"/>
    <cellStyle name="Normal 2 3 2 3 2 2 3 2 3" xfId="11752"/>
    <cellStyle name="Normal 2 3 2 3 2 2 3 2 3 2" xfId="27340"/>
    <cellStyle name="Normal 2 3 2 3 2 2 3 2 4" xfId="18692"/>
    <cellStyle name="Normal 2 3 2 3 2 2 3 3" xfId="4772"/>
    <cellStyle name="Normal 2 3 2 3 2 2 3 3 2" xfId="13474"/>
    <cellStyle name="Normal 2 3 2 3 2 2 3 3 2 2" xfId="29060"/>
    <cellStyle name="Normal 2 3 2 3 2 2 3 3 3" xfId="20412"/>
    <cellStyle name="Normal 2 3 2 3 2 2 3 4" xfId="8271"/>
    <cellStyle name="Normal 2 3 2 3 2 2 3 4 2" xfId="23901"/>
    <cellStyle name="Normal 2 3 2 3 2 2 3 5" xfId="10022"/>
    <cellStyle name="Normal 2 3 2 3 2 2 3 5 2" xfId="25621"/>
    <cellStyle name="Normal 2 3 2 3 2 2 3 6" xfId="16973"/>
    <cellStyle name="Normal 2 3 2 3 2 2 4" xfId="2190"/>
    <cellStyle name="Normal 2 3 2 3 2 2 4 2" xfId="5631"/>
    <cellStyle name="Normal 2 3 2 3 2 2 4 2 2" xfId="14333"/>
    <cellStyle name="Normal 2 3 2 3 2 2 4 2 2 2" xfId="29919"/>
    <cellStyle name="Normal 2 3 2 3 2 2 4 2 3" xfId="21271"/>
    <cellStyle name="Normal 2 3 2 3 2 2 4 3" xfId="10892"/>
    <cellStyle name="Normal 2 3 2 3 2 2 4 3 2" xfId="26480"/>
    <cellStyle name="Normal 2 3 2 3 2 2 4 4" xfId="17832"/>
    <cellStyle name="Normal 2 3 2 3 2 2 5" xfId="3912"/>
    <cellStyle name="Normal 2 3 2 3 2 2 5 2" xfId="12614"/>
    <cellStyle name="Normal 2 3 2 3 2 2 5 2 2" xfId="28200"/>
    <cellStyle name="Normal 2 3 2 3 2 2 5 3" xfId="19552"/>
    <cellStyle name="Normal 2 3 2 3 2 2 6" xfId="7411"/>
    <cellStyle name="Normal 2 3 2 3 2 2 6 2" xfId="23041"/>
    <cellStyle name="Normal 2 3 2 3 2 2 7" xfId="9157"/>
    <cellStyle name="Normal 2 3 2 3 2 2 7 2" xfId="24761"/>
    <cellStyle name="Normal 2 3 2 3 2 2 8" xfId="16113"/>
    <cellStyle name="Normal 2 3 2 3 2 3" xfId="671"/>
    <cellStyle name="Normal 2 3 2 3 2 3 2" xfId="1535"/>
    <cellStyle name="Normal 2 3 2 3 2 3 2 2" xfId="3265"/>
    <cellStyle name="Normal 2 3 2 3 2 3 2 2 2" xfId="6706"/>
    <cellStyle name="Normal 2 3 2 3 2 3 2 2 2 2" xfId="15408"/>
    <cellStyle name="Normal 2 3 2 3 2 3 2 2 2 2 2" xfId="30994"/>
    <cellStyle name="Normal 2 3 2 3 2 3 2 2 2 3" xfId="22346"/>
    <cellStyle name="Normal 2 3 2 3 2 3 2 2 3" xfId="11967"/>
    <cellStyle name="Normal 2 3 2 3 2 3 2 2 3 2" xfId="27555"/>
    <cellStyle name="Normal 2 3 2 3 2 3 2 2 4" xfId="18907"/>
    <cellStyle name="Normal 2 3 2 3 2 3 2 3" xfId="4987"/>
    <cellStyle name="Normal 2 3 2 3 2 3 2 3 2" xfId="13689"/>
    <cellStyle name="Normal 2 3 2 3 2 3 2 3 2 2" xfId="29275"/>
    <cellStyle name="Normal 2 3 2 3 2 3 2 3 3" xfId="20627"/>
    <cellStyle name="Normal 2 3 2 3 2 3 2 4" xfId="8486"/>
    <cellStyle name="Normal 2 3 2 3 2 3 2 4 2" xfId="24116"/>
    <cellStyle name="Normal 2 3 2 3 2 3 2 5" xfId="10237"/>
    <cellStyle name="Normal 2 3 2 3 2 3 2 5 2" xfId="25836"/>
    <cellStyle name="Normal 2 3 2 3 2 3 2 6" xfId="17188"/>
    <cellStyle name="Normal 2 3 2 3 2 3 3" xfId="2405"/>
    <cellStyle name="Normal 2 3 2 3 2 3 3 2" xfId="5846"/>
    <cellStyle name="Normal 2 3 2 3 2 3 3 2 2" xfId="14548"/>
    <cellStyle name="Normal 2 3 2 3 2 3 3 2 2 2" xfId="30134"/>
    <cellStyle name="Normal 2 3 2 3 2 3 3 2 3" xfId="21486"/>
    <cellStyle name="Normal 2 3 2 3 2 3 3 3" xfId="11107"/>
    <cellStyle name="Normal 2 3 2 3 2 3 3 3 2" xfId="26695"/>
    <cellStyle name="Normal 2 3 2 3 2 3 3 4" xfId="18047"/>
    <cellStyle name="Normal 2 3 2 3 2 3 4" xfId="4127"/>
    <cellStyle name="Normal 2 3 2 3 2 3 4 2" xfId="12829"/>
    <cellStyle name="Normal 2 3 2 3 2 3 4 2 2" xfId="28415"/>
    <cellStyle name="Normal 2 3 2 3 2 3 4 3" xfId="19767"/>
    <cellStyle name="Normal 2 3 2 3 2 3 5" xfId="7626"/>
    <cellStyle name="Normal 2 3 2 3 2 3 5 2" xfId="23256"/>
    <cellStyle name="Normal 2 3 2 3 2 3 6" xfId="9373"/>
    <cellStyle name="Normal 2 3 2 3 2 3 6 2" xfId="24976"/>
    <cellStyle name="Normal 2 3 2 3 2 3 7" xfId="16328"/>
    <cellStyle name="Normal 2 3 2 3 2 4" xfId="1105"/>
    <cellStyle name="Normal 2 3 2 3 2 4 2" xfId="2835"/>
    <cellStyle name="Normal 2 3 2 3 2 4 2 2" xfId="6276"/>
    <cellStyle name="Normal 2 3 2 3 2 4 2 2 2" xfId="14978"/>
    <cellStyle name="Normal 2 3 2 3 2 4 2 2 2 2" xfId="30564"/>
    <cellStyle name="Normal 2 3 2 3 2 4 2 2 3" xfId="21916"/>
    <cellStyle name="Normal 2 3 2 3 2 4 2 3" xfId="11537"/>
    <cellStyle name="Normal 2 3 2 3 2 4 2 3 2" xfId="27125"/>
    <cellStyle name="Normal 2 3 2 3 2 4 2 4" xfId="18477"/>
    <cellStyle name="Normal 2 3 2 3 2 4 3" xfId="4557"/>
    <cellStyle name="Normal 2 3 2 3 2 4 3 2" xfId="13259"/>
    <cellStyle name="Normal 2 3 2 3 2 4 3 2 2" xfId="28845"/>
    <cellStyle name="Normal 2 3 2 3 2 4 3 3" xfId="20197"/>
    <cellStyle name="Normal 2 3 2 3 2 4 4" xfId="8056"/>
    <cellStyle name="Normal 2 3 2 3 2 4 4 2" xfId="23686"/>
    <cellStyle name="Normal 2 3 2 3 2 4 5" xfId="9807"/>
    <cellStyle name="Normal 2 3 2 3 2 4 5 2" xfId="25406"/>
    <cellStyle name="Normal 2 3 2 3 2 4 6" xfId="16758"/>
    <cellStyle name="Normal 2 3 2 3 2 5" xfId="1974"/>
    <cellStyle name="Normal 2 3 2 3 2 5 2" xfId="5416"/>
    <cellStyle name="Normal 2 3 2 3 2 5 2 2" xfId="14118"/>
    <cellStyle name="Normal 2 3 2 3 2 5 2 2 2" xfId="29704"/>
    <cellStyle name="Normal 2 3 2 3 2 5 2 3" xfId="21056"/>
    <cellStyle name="Normal 2 3 2 3 2 5 3" xfId="10676"/>
    <cellStyle name="Normal 2 3 2 3 2 5 3 2" xfId="26265"/>
    <cellStyle name="Normal 2 3 2 3 2 5 4" xfId="17617"/>
    <cellStyle name="Normal 2 3 2 3 2 6" xfId="3697"/>
    <cellStyle name="Normal 2 3 2 3 2 6 2" xfId="12399"/>
    <cellStyle name="Normal 2 3 2 3 2 6 2 2" xfId="27985"/>
    <cellStyle name="Normal 2 3 2 3 2 6 3" xfId="19337"/>
    <cellStyle name="Normal 2 3 2 3 2 7" xfId="7196"/>
    <cellStyle name="Normal 2 3 2 3 2 7 2" xfId="22826"/>
    <cellStyle name="Normal 2 3 2 3 2 8" xfId="8923"/>
    <cellStyle name="Normal 2 3 2 3 2 8 2" xfId="24546"/>
    <cellStyle name="Normal 2 3 2 3 2 9" xfId="15898"/>
    <cellStyle name="Normal 2 3 2 3 3" xfId="349"/>
    <cellStyle name="Normal 2 3 2 3 3 2" xfId="781"/>
    <cellStyle name="Normal 2 3 2 3 3 2 2" xfId="1644"/>
    <cellStyle name="Normal 2 3 2 3 3 2 2 2" xfId="3374"/>
    <cellStyle name="Normal 2 3 2 3 3 2 2 2 2" xfId="6815"/>
    <cellStyle name="Normal 2 3 2 3 3 2 2 2 2 2" xfId="15517"/>
    <cellStyle name="Normal 2 3 2 3 3 2 2 2 2 2 2" xfId="31103"/>
    <cellStyle name="Normal 2 3 2 3 3 2 2 2 2 3" xfId="22455"/>
    <cellStyle name="Normal 2 3 2 3 3 2 2 2 3" xfId="12076"/>
    <cellStyle name="Normal 2 3 2 3 3 2 2 2 3 2" xfId="27664"/>
    <cellStyle name="Normal 2 3 2 3 3 2 2 2 4" xfId="19016"/>
    <cellStyle name="Normal 2 3 2 3 3 2 2 3" xfId="5096"/>
    <cellStyle name="Normal 2 3 2 3 3 2 2 3 2" xfId="13798"/>
    <cellStyle name="Normal 2 3 2 3 3 2 2 3 2 2" xfId="29384"/>
    <cellStyle name="Normal 2 3 2 3 3 2 2 3 3" xfId="20736"/>
    <cellStyle name="Normal 2 3 2 3 3 2 2 4" xfId="8595"/>
    <cellStyle name="Normal 2 3 2 3 3 2 2 4 2" xfId="24225"/>
    <cellStyle name="Normal 2 3 2 3 3 2 2 5" xfId="10346"/>
    <cellStyle name="Normal 2 3 2 3 3 2 2 5 2" xfId="25945"/>
    <cellStyle name="Normal 2 3 2 3 3 2 2 6" xfId="17297"/>
    <cellStyle name="Normal 2 3 2 3 3 2 3" xfId="2514"/>
    <cellStyle name="Normal 2 3 2 3 3 2 3 2" xfId="5955"/>
    <cellStyle name="Normal 2 3 2 3 3 2 3 2 2" xfId="14657"/>
    <cellStyle name="Normal 2 3 2 3 3 2 3 2 2 2" xfId="30243"/>
    <cellStyle name="Normal 2 3 2 3 3 2 3 2 3" xfId="21595"/>
    <cellStyle name="Normal 2 3 2 3 3 2 3 3" xfId="11216"/>
    <cellStyle name="Normal 2 3 2 3 3 2 3 3 2" xfId="26804"/>
    <cellStyle name="Normal 2 3 2 3 3 2 3 4" xfId="18156"/>
    <cellStyle name="Normal 2 3 2 3 3 2 4" xfId="4236"/>
    <cellStyle name="Normal 2 3 2 3 3 2 4 2" xfId="12938"/>
    <cellStyle name="Normal 2 3 2 3 3 2 4 2 2" xfId="28524"/>
    <cellStyle name="Normal 2 3 2 3 3 2 4 3" xfId="19876"/>
    <cellStyle name="Normal 2 3 2 3 3 2 5" xfId="7735"/>
    <cellStyle name="Normal 2 3 2 3 3 2 5 2" xfId="23365"/>
    <cellStyle name="Normal 2 3 2 3 3 2 6" xfId="9483"/>
    <cellStyle name="Normal 2 3 2 3 3 2 6 2" xfId="25085"/>
    <cellStyle name="Normal 2 3 2 3 3 2 7" xfId="16437"/>
    <cellStyle name="Normal 2 3 2 3 3 3" xfId="1214"/>
    <cellStyle name="Normal 2 3 2 3 3 3 2" xfId="2944"/>
    <cellStyle name="Normal 2 3 2 3 3 3 2 2" xfId="6385"/>
    <cellStyle name="Normal 2 3 2 3 3 3 2 2 2" xfId="15087"/>
    <cellStyle name="Normal 2 3 2 3 3 3 2 2 2 2" xfId="30673"/>
    <cellStyle name="Normal 2 3 2 3 3 3 2 2 3" xfId="22025"/>
    <cellStyle name="Normal 2 3 2 3 3 3 2 3" xfId="11646"/>
    <cellStyle name="Normal 2 3 2 3 3 3 2 3 2" xfId="27234"/>
    <cellStyle name="Normal 2 3 2 3 3 3 2 4" xfId="18586"/>
    <cellStyle name="Normal 2 3 2 3 3 3 3" xfId="4666"/>
    <cellStyle name="Normal 2 3 2 3 3 3 3 2" xfId="13368"/>
    <cellStyle name="Normal 2 3 2 3 3 3 3 2 2" xfId="28954"/>
    <cellStyle name="Normal 2 3 2 3 3 3 3 3" xfId="20306"/>
    <cellStyle name="Normal 2 3 2 3 3 3 4" xfId="8165"/>
    <cellStyle name="Normal 2 3 2 3 3 3 4 2" xfId="23795"/>
    <cellStyle name="Normal 2 3 2 3 3 3 5" xfId="9916"/>
    <cellStyle name="Normal 2 3 2 3 3 3 5 2" xfId="25515"/>
    <cellStyle name="Normal 2 3 2 3 3 3 6" xfId="16867"/>
    <cellStyle name="Normal 2 3 2 3 3 4" xfId="2084"/>
    <cellStyle name="Normal 2 3 2 3 3 4 2" xfId="5525"/>
    <cellStyle name="Normal 2 3 2 3 3 4 2 2" xfId="14227"/>
    <cellStyle name="Normal 2 3 2 3 3 4 2 2 2" xfId="29813"/>
    <cellStyle name="Normal 2 3 2 3 3 4 2 3" xfId="21165"/>
    <cellStyle name="Normal 2 3 2 3 3 4 3" xfId="10786"/>
    <cellStyle name="Normal 2 3 2 3 3 4 3 2" xfId="26374"/>
    <cellStyle name="Normal 2 3 2 3 3 4 4" xfId="17726"/>
    <cellStyle name="Normal 2 3 2 3 3 5" xfId="3806"/>
    <cellStyle name="Normal 2 3 2 3 3 5 2" xfId="12508"/>
    <cellStyle name="Normal 2 3 2 3 3 5 2 2" xfId="28094"/>
    <cellStyle name="Normal 2 3 2 3 3 5 3" xfId="19446"/>
    <cellStyle name="Normal 2 3 2 3 3 6" xfId="7305"/>
    <cellStyle name="Normal 2 3 2 3 3 6 2" xfId="22935"/>
    <cellStyle name="Normal 2 3 2 3 3 7" xfId="9051"/>
    <cellStyle name="Normal 2 3 2 3 3 7 2" xfId="24655"/>
    <cellStyle name="Normal 2 3 2 3 3 8" xfId="16007"/>
    <cellStyle name="Normal 2 3 2 3 4" xfId="565"/>
    <cellStyle name="Normal 2 3 2 3 4 2" xfId="1429"/>
    <cellStyle name="Normal 2 3 2 3 4 2 2" xfId="3159"/>
    <cellStyle name="Normal 2 3 2 3 4 2 2 2" xfId="6600"/>
    <cellStyle name="Normal 2 3 2 3 4 2 2 2 2" xfId="15302"/>
    <cellStyle name="Normal 2 3 2 3 4 2 2 2 2 2" xfId="30888"/>
    <cellStyle name="Normal 2 3 2 3 4 2 2 2 3" xfId="22240"/>
    <cellStyle name="Normal 2 3 2 3 4 2 2 3" xfId="11861"/>
    <cellStyle name="Normal 2 3 2 3 4 2 2 3 2" xfId="27449"/>
    <cellStyle name="Normal 2 3 2 3 4 2 2 4" xfId="18801"/>
    <cellStyle name="Normal 2 3 2 3 4 2 3" xfId="4881"/>
    <cellStyle name="Normal 2 3 2 3 4 2 3 2" xfId="13583"/>
    <cellStyle name="Normal 2 3 2 3 4 2 3 2 2" xfId="29169"/>
    <cellStyle name="Normal 2 3 2 3 4 2 3 3" xfId="20521"/>
    <cellStyle name="Normal 2 3 2 3 4 2 4" xfId="8380"/>
    <cellStyle name="Normal 2 3 2 3 4 2 4 2" xfId="24010"/>
    <cellStyle name="Normal 2 3 2 3 4 2 5" xfId="10131"/>
    <cellStyle name="Normal 2 3 2 3 4 2 5 2" xfId="25730"/>
    <cellStyle name="Normal 2 3 2 3 4 2 6" xfId="17082"/>
    <cellStyle name="Normal 2 3 2 3 4 3" xfId="2299"/>
    <cellStyle name="Normal 2 3 2 3 4 3 2" xfId="5740"/>
    <cellStyle name="Normal 2 3 2 3 4 3 2 2" xfId="14442"/>
    <cellStyle name="Normal 2 3 2 3 4 3 2 2 2" xfId="30028"/>
    <cellStyle name="Normal 2 3 2 3 4 3 2 3" xfId="21380"/>
    <cellStyle name="Normal 2 3 2 3 4 3 3" xfId="11001"/>
    <cellStyle name="Normal 2 3 2 3 4 3 3 2" xfId="26589"/>
    <cellStyle name="Normal 2 3 2 3 4 3 4" xfId="17941"/>
    <cellStyle name="Normal 2 3 2 3 4 4" xfId="4021"/>
    <cellStyle name="Normal 2 3 2 3 4 4 2" xfId="12723"/>
    <cellStyle name="Normal 2 3 2 3 4 4 2 2" xfId="28309"/>
    <cellStyle name="Normal 2 3 2 3 4 4 3" xfId="19661"/>
    <cellStyle name="Normal 2 3 2 3 4 5" xfId="7520"/>
    <cellStyle name="Normal 2 3 2 3 4 5 2" xfId="23150"/>
    <cellStyle name="Normal 2 3 2 3 4 6" xfId="9267"/>
    <cellStyle name="Normal 2 3 2 3 4 6 2" xfId="24870"/>
    <cellStyle name="Normal 2 3 2 3 4 7" xfId="16222"/>
    <cellStyle name="Normal 2 3 2 3 5" xfId="999"/>
    <cellStyle name="Normal 2 3 2 3 5 2" xfId="2729"/>
    <cellStyle name="Normal 2 3 2 3 5 2 2" xfId="6170"/>
    <cellStyle name="Normal 2 3 2 3 5 2 2 2" xfId="14872"/>
    <cellStyle name="Normal 2 3 2 3 5 2 2 2 2" xfId="30458"/>
    <cellStyle name="Normal 2 3 2 3 5 2 2 3" xfId="21810"/>
    <cellStyle name="Normal 2 3 2 3 5 2 3" xfId="11431"/>
    <cellStyle name="Normal 2 3 2 3 5 2 3 2" xfId="27019"/>
    <cellStyle name="Normal 2 3 2 3 5 2 4" xfId="18371"/>
    <cellStyle name="Normal 2 3 2 3 5 3" xfId="4451"/>
    <cellStyle name="Normal 2 3 2 3 5 3 2" xfId="13153"/>
    <cellStyle name="Normal 2 3 2 3 5 3 2 2" xfId="28739"/>
    <cellStyle name="Normal 2 3 2 3 5 3 3" xfId="20091"/>
    <cellStyle name="Normal 2 3 2 3 5 4" xfId="7950"/>
    <cellStyle name="Normal 2 3 2 3 5 4 2" xfId="23580"/>
    <cellStyle name="Normal 2 3 2 3 5 5" xfId="9701"/>
    <cellStyle name="Normal 2 3 2 3 5 5 2" xfId="25300"/>
    <cellStyle name="Normal 2 3 2 3 5 6" xfId="16652"/>
    <cellStyle name="Normal 2 3 2 3 6" xfId="1868"/>
    <cellStyle name="Normal 2 3 2 3 6 2" xfId="5310"/>
    <cellStyle name="Normal 2 3 2 3 6 2 2" xfId="14012"/>
    <cellStyle name="Normal 2 3 2 3 6 2 2 2" xfId="29598"/>
    <cellStyle name="Normal 2 3 2 3 6 2 3" xfId="20950"/>
    <cellStyle name="Normal 2 3 2 3 6 3" xfId="10570"/>
    <cellStyle name="Normal 2 3 2 3 6 3 2" xfId="26159"/>
    <cellStyle name="Normal 2 3 2 3 6 4" xfId="17511"/>
    <cellStyle name="Normal 2 3 2 3 7" xfId="3591"/>
    <cellStyle name="Normal 2 3 2 3 7 2" xfId="12293"/>
    <cellStyle name="Normal 2 3 2 3 7 2 2" xfId="27879"/>
    <cellStyle name="Normal 2 3 2 3 7 3" xfId="19231"/>
    <cellStyle name="Normal 2 3 2 3 8" xfId="7090"/>
    <cellStyle name="Normal 2 3 2 3 8 2" xfId="22720"/>
    <cellStyle name="Normal 2 3 2 3 9" xfId="8812"/>
    <cellStyle name="Normal 2 3 2 3 9 2" xfId="24440"/>
    <cellStyle name="Normal 2 3 2 4" xfId="150"/>
    <cellStyle name="Normal 2 3 2 4 2" xfId="402"/>
    <cellStyle name="Normal 2 3 2 4 2 2" xfId="834"/>
    <cellStyle name="Normal 2 3 2 4 2 2 2" xfId="1697"/>
    <cellStyle name="Normal 2 3 2 4 2 2 2 2" xfId="3427"/>
    <cellStyle name="Normal 2 3 2 4 2 2 2 2 2" xfId="6868"/>
    <cellStyle name="Normal 2 3 2 4 2 2 2 2 2 2" xfId="15570"/>
    <cellStyle name="Normal 2 3 2 4 2 2 2 2 2 2 2" xfId="31156"/>
    <cellStyle name="Normal 2 3 2 4 2 2 2 2 2 3" xfId="22508"/>
    <cellStyle name="Normal 2 3 2 4 2 2 2 2 3" xfId="12129"/>
    <cellStyle name="Normal 2 3 2 4 2 2 2 2 3 2" xfId="27717"/>
    <cellStyle name="Normal 2 3 2 4 2 2 2 2 4" xfId="19069"/>
    <cellStyle name="Normal 2 3 2 4 2 2 2 3" xfId="5149"/>
    <cellStyle name="Normal 2 3 2 4 2 2 2 3 2" xfId="13851"/>
    <cellStyle name="Normal 2 3 2 4 2 2 2 3 2 2" xfId="29437"/>
    <cellStyle name="Normal 2 3 2 4 2 2 2 3 3" xfId="20789"/>
    <cellStyle name="Normal 2 3 2 4 2 2 2 4" xfId="8648"/>
    <cellStyle name="Normal 2 3 2 4 2 2 2 4 2" xfId="24278"/>
    <cellStyle name="Normal 2 3 2 4 2 2 2 5" xfId="10399"/>
    <cellStyle name="Normal 2 3 2 4 2 2 2 5 2" xfId="25998"/>
    <cellStyle name="Normal 2 3 2 4 2 2 2 6" xfId="17350"/>
    <cellStyle name="Normal 2 3 2 4 2 2 3" xfId="2567"/>
    <cellStyle name="Normal 2 3 2 4 2 2 3 2" xfId="6008"/>
    <cellStyle name="Normal 2 3 2 4 2 2 3 2 2" xfId="14710"/>
    <cellStyle name="Normal 2 3 2 4 2 2 3 2 2 2" xfId="30296"/>
    <cellStyle name="Normal 2 3 2 4 2 2 3 2 3" xfId="21648"/>
    <cellStyle name="Normal 2 3 2 4 2 2 3 3" xfId="11269"/>
    <cellStyle name="Normal 2 3 2 4 2 2 3 3 2" xfId="26857"/>
    <cellStyle name="Normal 2 3 2 4 2 2 3 4" xfId="18209"/>
    <cellStyle name="Normal 2 3 2 4 2 2 4" xfId="4289"/>
    <cellStyle name="Normal 2 3 2 4 2 2 4 2" xfId="12991"/>
    <cellStyle name="Normal 2 3 2 4 2 2 4 2 2" xfId="28577"/>
    <cellStyle name="Normal 2 3 2 4 2 2 4 3" xfId="19929"/>
    <cellStyle name="Normal 2 3 2 4 2 2 5" xfId="7788"/>
    <cellStyle name="Normal 2 3 2 4 2 2 5 2" xfId="23418"/>
    <cellStyle name="Normal 2 3 2 4 2 2 6" xfId="9536"/>
    <cellStyle name="Normal 2 3 2 4 2 2 6 2" xfId="25138"/>
    <cellStyle name="Normal 2 3 2 4 2 2 7" xfId="16490"/>
    <cellStyle name="Normal 2 3 2 4 2 3" xfId="1267"/>
    <cellStyle name="Normal 2 3 2 4 2 3 2" xfId="2997"/>
    <cellStyle name="Normal 2 3 2 4 2 3 2 2" xfId="6438"/>
    <cellStyle name="Normal 2 3 2 4 2 3 2 2 2" xfId="15140"/>
    <cellStyle name="Normal 2 3 2 4 2 3 2 2 2 2" xfId="30726"/>
    <cellStyle name="Normal 2 3 2 4 2 3 2 2 3" xfId="22078"/>
    <cellStyle name="Normal 2 3 2 4 2 3 2 3" xfId="11699"/>
    <cellStyle name="Normal 2 3 2 4 2 3 2 3 2" xfId="27287"/>
    <cellStyle name="Normal 2 3 2 4 2 3 2 4" xfId="18639"/>
    <cellStyle name="Normal 2 3 2 4 2 3 3" xfId="4719"/>
    <cellStyle name="Normal 2 3 2 4 2 3 3 2" xfId="13421"/>
    <cellStyle name="Normal 2 3 2 4 2 3 3 2 2" xfId="29007"/>
    <cellStyle name="Normal 2 3 2 4 2 3 3 3" xfId="20359"/>
    <cellStyle name="Normal 2 3 2 4 2 3 4" xfId="8218"/>
    <cellStyle name="Normal 2 3 2 4 2 3 4 2" xfId="23848"/>
    <cellStyle name="Normal 2 3 2 4 2 3 5" xfId="9969"/>
    <cellStyle name="Normal 2 3 2 4 2 3 5 2" xfId="25568"/>
    <cellStyle name="Normal 2 3 2 4 2 3 6" xfId="16920"/>
    <cellStyle name="Normal 2 3 2 4 2 4" xfId="2137"/>
    <cellStyle name="Normal 2 3 2 4 2 4 2" xfId="5578"/>
    <cellStyle name="Normal 2 3 2 4 2 4 2 2" xfId="14280"/>
    <cellStyle name="Normal 2 3 2 4 2 4 2 2 2" xfId="29866"/>
    <cellStyle name="Normal 2 3 2 4 2 4 2 3" xfId="21218"/>
    <cellStyle name="Normal 2 3 2 4 2 4 3" xfId="10839"/>
    <cellStyle name="Normal 2 3 2 4 2 4 3 2" xfId="26427"/>
    <cellStyle name="Normal 2 3 2 4 2 4 4" xfId="17779"/>
    <cellStyle name="Normal 2 3 2 4 2 5" xfId="3859"/>
    <cellStyle name="Normal 2 3 2 4 2 5 2" xfId="12561"/>
    <cellStyle name="Normal 2 3 2 4 2 5 2 2" xfId="28147"/>
    <cellStyle name="Normal 2 3 2 4 2 5 3" xfId="19499"/>
    <cellStyle name="Normal 2 3 2 4 2 6" xfId="7358"/>
    <cellStyle name="Normal 2 3 2 4 2 6 2" xfId="22988"/>
    <cellStyle name="Normal 2 3 2 4 2 7" xfId="9104"/>
    <cellStyle name="Normal 2 3 2 4 2 7 2" xfId="24708"/>
    <cellStyle name="Normal 2 3 2 4 2 8" xfId="16060"/>
    <cellStyle name="Normal 2 3 2 4 3" xfId="618"/>
    <cellStyle name="Normal 2 3 2 4 3 2" xfId="1482"/>
    <cellStyle name="Normal 2 3 2 4 3 2 2" xfId="3212"/>
    <cellStyle name="Normal 2 3 2 4 3 2 2 2" xfId="6653"/>
    <cellStyle name="Normal 2 3 2 4 3 2 2 2 2" xfId="15355"/>
    <cellStyle name="Normal 2 3 2 4 3 2 2 2 2 2" xfId="30941"/>
    <cellStyle name="Normal 2 3 2 4 3 2 2 2 3" xfId="22293"/>
    <cellStyle name="Normal 2 3 2 4 3 2 2 3" xfId="11914"/>
    <cellStyle name="Normal 2 3 2 4 3 2 2 3 2" xfId="27502"/>
    <cellStyle name="Normal 2 3 2 4 3 2 2 4" xfId="18854"/>
    <cellStyle name="Normal 2 3 2 4 3 2 3" xfId="4934"/>
    <cellStyle name="Normal 2 3 2 4 3 2 3 2" xfId="13636"/>
    <cellStyle name="Normal 2 3 2 4 3 2 3 2 2" xfId="29222"/>
    <cellStyle name="Normal 2 3 2 4 3 2 3 3" xfId="20574"/>
    <cellStyle name="Normal 2 3 2 4 3 2 4" xfId="8433"/>
    <cellStyle name="Normal 2 3 2 4 3 2 4 2" xfId="24063"/>
    <cellStyle name="Normal 2 3 2 4 3 2 5" xfId="10184"/>
    <cellStyle name="Normal 2 3 2 4 3 2 5 2" xfId="25783"/>
    <cellStyle name="Normal 2 3 2 4 3 2 6" xfId="17135"/>
    <cellStyle name="Normal 2 3 2 4 3 3" xfId="2352"/>
    <cellStyle name="Normal 2 3 2 4 3 3 2" xfId="5793"/>
    <cellStyle name="Normal 2 3 2 4 3 3 2 2" xfId="14495"/>
    <cellStyle name="Normal 2 3 2 4 3 3 2 2 2" xfId="30081"/>
    <cellStyle name="Normal 2 3 2 4 3 3 2 3" xfId="21433"/>
    <cellStyle name="Normal 2 3 2 4 3 3 3" xfId="11054"/>
    <cellStyle name="Normal 2 3 2 4 3 3 3 2" xfId="26642"/>
    <cellStyle name="Normal 2 3 2 4 3 3 4" xfId="17994"/>
    <cellStyle name="Normal 2 3 2 4 3 4" xfId="4074"/>
    <cellStyle name="Normal 2 3 2 4 3 4 2" xfId="12776"/>
    <cellStyle name="Normal 2 3 2 4 3 4 2 2" xfId="28362"/>
    <cellStyle name="Normal 2 3 2 4 3 4 3" xfId="19714"/>
    <cellStyle name="Normal 2 3 2 4 3 5" xfId="7573"/>
    <cellStyle name="Normal 2 3 2 4 3 5 2" xfId="23203"/>
    <cellStyle name="Normal 2 3 2 4 3 6" xfId="9320"/>
    <cellStyle name="Normal 2 3 2 4 3 6 2" xfId="24923"/>
    <cellStyle name="Normal 2 3 2 4 3 7" xfId="16275"/>
    <cellStyle name="Normal 2 3 2 4 4" xfId="1052"/>
    <cellStyle name="Normal 2 3 2 4 4 2" xfId="2782"/>
    <cellStyle name="Normal 2 3 2 4 4 2 2" xfId="6223"/>
    <cellStyle name="Normal 2 3 2 4 4 2 2 2" xfId="14925"/>
    <cellStyle name="Normal 2 3 2 4 4 2 2 2 2" xfId="30511"/>
    <cellStyle name="Normal 2 3 2 4 4 2 2 3" xfId="21863"/>
    <cellStyle name="Normal 2 3 2 4 4 2 3" xfId="11484"/>
    <cellStyle name="Normal 2 3 2 4 4 2 3 2" xfId="27072"/>
    <cellStyle name="Normal 2 3 2 4 4 2 4" xfId="18424"/>
    <cellStyle name="Normal 2 3 2 4 4 3" xfId="4504"/>
    <cellStyle name="Normal 2 3 2 4 4 3 2" xfId="13206"/>
    <cellStyle name="Normal 2 3 2 4 4 3 2 2" xfId="28792"/>
    <cellStyle name="Normal 2 3 2 4 4 3 3" xfId="20144"/>
    <cellStyle name="Normal 2 3 2 4 4 4" xfId="8003"/>
    <cellStyle name="Normal 2 3 2 4 4 4 2" xfId="23633"/>
    <cellStyle name="Normal 2 3 2 4 4 5" xfId="9754"/>
    <cellStyle name="Normal 2 3 2 4 4 5 2" xfId="25353"/>
    <cellStyle name="Normal 2 3 2 4 4 6" xfId="16705"/>
    <cellStyle name="Normal 2 3 2 4 5" xfId="1921"/>
    <cellStyle name="Normal 2 3 2 4 5 2" xfId="5363"/>
    <cellStyle name="Normal 2 3 2 4 5 2 2" xfId="14065"/>
    <cellStyle name="Normal 2 3 2 4 5 2 2 2" xfId="29651"/>
    <cellStyle name="Normal 2 3 2 4 5 2 3" xfId="21003"/>
    <cellStyle name="Normal 2 3 2 4 5 3" xfId="10623"/>
    <cellStyle name="Normal 2 3 2 4 5 3 2" xfId="26212"/>
    <cellStyle name="Normal 2 3 2 4 5 4" xfId="17564"/>
    <cellStyle name="Normal 2 3 2 4 6" xfId="3644"/>
    <cellStyle name="Normal 2 3 2 4 6 2" xfId="12346"/>
    <cellStyle name="Normal 2 3 2 4 6 2 2" xfId="27932"/>
    <cellStyle name="Normal 2 3 2 4 6 3" xfId="19284"/>
    <cellStyle name="Normal 2 3 2 4 7" xfId="7143"/>
    <cellStyle name="Normal 2 3 2 4 7 2" xfId="22773"/>
    <cellStyle name="Normal 2 3 2 4 8" xfId="8870"/>
    <cellStyle name="Normal 2 3 2 4 8 2" xfId="24493"/>
    <cellStyle name="Normal 2 3 2 4 9" xfId="15845"/>
    <cellStyle name="Normal 2 3 2 5" xfId="296"/>
    <cellStyle name="Normal 2 3 2 5 2" xfId="728"/>
    <cellStyle name="Normal 2 3 2 5 2 2" xfId="1591"/>
    <cellStyle name="Normal 2 3 2 5 2 2 2" xfId="3321"/>
    <cellStyle name="Normal 2 3 2 5 2 2 2 2" xfId="6762"/>
    <cellStyle name="Normal 2 3 2 5 2 2 2 2 2" xfId="15464"/>
    <cellStyle name="Normal 2 3 2 5 2 2 2 2 2 2" xfId="31050"/>
    <cellStyle name="Normal 2 3 2 5 2 2 2 2 3" xfId="22402"/>
    <cellStyle name="Normal 2 3 2 5 2 2 2 3" xfId="12023"/>
    <cellStyle name="Normal 2 3 2 5 2 2 2 3 2" xfId="27611"/>
    <cellStyle name="Normal 2 3 2 5 2 2 2 4" xfId="18963"/>
    <cellStyle name="Normal 2 3 2 5 2 2 3" xfId="5043"/>
    <cellStyle name="Normal 2 3 2 5 2 2 3 2" xfId="13745"/>
    <cellStyle name="Normal 2 3 2 5 2 2 3 2 2" xfId="29331"/>
    <cellStyle name="Normal 2 3 2 5 2 2 3 3" xfId="20683"/>
    <cellStyle name="Normal 2 3 2 5 2 2 4" xfId="8542"/>
    <cellStyle name="Normal 2 3 2 5 2 2 4 2" xfId="24172"/>
    <cellStyle name="Normal 2 3 2 5 2 2 5" xfId="10293"/>
    <cellStyle name="Normal 2 3 2 5 2 2 5 2" xfId="25892"/>
    <cellStyle name="Normal 2 3 2 5 2 2 6" xfId="17244"/>
    <cellStyle name="Normal 2 3 2 5 2 3" xfId="2461"/>
    <cellStyle name="Normal 2 3 2 5 2 3 2" xfId="5902"/>
    <cellStyle name="Normal 2 3 2 5 2 3 2 2" xfId="14604"/>
    <cellStyle name="Normal 2 3 2 5 2 3 2 2 2" xfId="30190"/>
    <cellStyle name="Normal 2 3 2 5 2 3 2 3" xfId="21542"/>
    <cellStyle name="Normal 2 3 2 5 2 3 3" xfId="11163"/>
    <cellStyle name="Normal 2 3 2 5 2 3 3 2" xfId="26751"/>
    <cellStyle name="Normal 2 3 2 5 2 3 4" xfId="18103"/>
    <cellStyle name="Normal 2 3 2 5 2 4" xfId="4183"/>
    <cellStyle name="Normal 2 3 2 5 2 4 2" xfId="12885"/>
    <cellStyle name="Normal 2 3 2 5 2 4 2 2" xfId="28471"/>
    <cellStyle name="Normal 2 3 2 5 2 4 3" xfId="19823"/>
    <cellStyle name="Normal 2 3 2 5 2 5" xfId="7682"/>
    <cellStyle name="Normal 2 3 2 5 2 5 2" xfId="23312"/>
    <cellStyle name="Normal 2 3 2 5 2 6" xfId="9430"/>
    <cellStyle name="Normal 2 3 2 5 2 6 2" xfId="25032"/>
    <cellStyle name="Normal 2 3 2 5 2 7" xfId="16384"/>
    <cellStyle name="Normal 2 3 2 5 3" xfId="1161"/>
    <cellStyle name="Normal 2 3 2 5 3 2" xfId="2891"/>
    <cellStyle name="Normal 2 3 2 5 3 2 2" xfId="6332"/>
    <cellStyle name="Normal 2 3 2 5 3 2 2 2" xfId="15034"/>
    <cellStyle name="Normal 2 3 2 5 3 2 2 2 2" xfId="30620"/>
    <cellStyle name="Normal 2 3 2 5 3 2 2 3" xfId="21972"/>
    <cellStyle name="Normal 2 3 2 5 3 2 3" xfId="11593"/>
    <cellStyle name="Normal 2 3 2 5 3 2 3 2" xfId="27181"/>
    <cellStyle name="Normal 2 3 2 5 3 2 4" xfId="18533"/>
    <cellStyle name="Normal 2 3 2 5 3 3" xfId="4613"/>
    <cellStyle name="Normal 2 3 2 5 3 3 2" xfId="13315"/>
    <cellStyle name="Normal 2 3 2 5 3 3 2 2" xfId="28901"/>
    <cellStyle name="Normal 2 3 2 5 3 3 3" xfId="20253"/>
    <cellStyle name="Normal 2 3 2 5 3 4" xfId="8112"/>
    <cellStyle name="Normal 2 3 2 5 3 4 2" xfId="23742"/>
    <cellStyle name="Normal 2 3 2 5 3 5" xfId="9863"/>
    <cellStyle name="Normal 2 3 2 5 3 5 2" xfId="25462"/>
    <cellStyle name="Normal 2 3 2 5 3 6" xfId="16814"/>
    <cellStyle name="Normal 2 3 2 5 4" xfId="2031"/>
    <cellStyle name="Normal 2 3 2 5 4 2" xfId="5472"/>
    <cellStyle name="Normal 2 3 2 5 4 2 2" xfId="14174"/>
    <cellStyle name="Normal 2 3 2 5 4 2 2 2" xfId="29760"/>
    <cellStyle name="Normal 2 3 2 5 4 2 3" xfId="21112"/>
    <cellStyle name="Normal 2 3 2 5 4 3" xfId="10733"/>
    <cellStyle name="Normal 2 3 2 5 4 3 2" xfId="26321"/>
    <cellStyle name="Normal 2 3 2 5 4 4" xfId="17673"/>
    <cellStyle name="Normal 2 3 2 5 5" xfId="3753"/>
    <cellStyle name="Normal 2 3 2 5 5 2" xfId="12455"/>
    <cellStyle name="Normal 2 3 2 5 5 2 2" xfId="28041"/>
    <cellStyle name="Normal 2 3 2 5 5 3" xfId="19393"/>
    <cellStyle name="Normal 2 3 2 5 6" xfId="7252"/>
    <cellStyle name="Normal 2 3 2 5 6 2" xfId="22882"/>
    <cellStyle name="Normal 2 3 2 5 7" xfId="8998"/>
    <cellStyle name="Normal 2 3 2 5 7 2" xfId="24602"/>
    <cellStyle name="Normal 2 3 2 5 8" xfId="15954"/>
    <cellStyle name="Normal 2 3 2 6" xfId="512"/>
    <cellStyle name="Normal 2 3 2 6 2" xfId="1376"/>
    <cellStyle name="Normal 2 3 2 6 2 2" xfId="3106"/>
    <cellStyle name="Normal 2 3 2 6 2 2 2" xfId="6547"/>
    <cellStyle name="Normal 2 3 2 6 2 2 2 2" xfId="15249"/>
    <cellStyle name="Normal 2 3 2 6 2 2 2 2 2" xfId="30835"/>
    <cellStyle name="Normal 2 3 2 6 2 2 2 3" xfId="22187"/>
    <cellStyle name="Normal 2 3 2 6 2 2 3" xfId="11808"/>
    <cellStyle name="Normal 2 3 2 6 2 2 3 2" xfId="27396"/>
    <cellStyle name="Normal 2 3 2 6 2 2 4" xfId="18748"/>
    <cellStyle name="Normal 2 3 2 6 2 3" xfId="4828"/>
    <cellStyle name="Normal 2 3 2 6 2 3 2" xfId="13530"/>
    <cellStyle name="Normal 2 3 2 6 2 3 2 2" xfId="29116"/>
    <cellStyle name="Normal 2 3 2 6 2 3 3" xfId="20468"/>
    <cellStyle name="Normal 2 3 2 6 2 4" xfId="8327"/>
    <cellStyle name="Normal 2 3 2 6 2 4 2" xfId="23957"/>
    <cellStyle name="Normal 2 3 2 6 2 5" xfId="10078"/>
    <cellStyle name="Normal 2 3 2 6 2 5 2" xfId="25677"/>
    <cellStyle name="Normal 2 3 2 6 2 6" xfId="17029"/>
    <cellStyle name="Normal 2 3 2 6 3" xfId="2246"/>
    <cellStyle name="Normal 2 3 2 6 3 2" xfId="5687"/>
    <cellStyle name="Normal 2 3 2 6 3 2 2" xfId="14389"/>
    <cellStyle name="Normal 2 3 2 6 3 2 2 2" xfId="29975"/>
    <cellStyle name="Normal 2 3 2 6 3 2 3" xfId="21327"/>
    <cellStyle name="Normal 2 3 2 6 3 3" xfId="10948"/>
    <cellStyle name="Normal 2 3 2 6 3 3 2" xfId="26536"/>
    <cellStyle name="Normal 2 3 2 6 3 4" xfId="17888"/>
    <cellStyle name="Normal 2 3 2 6 4" xfId="3968"/>
    <cellStyle name="Normal 2 3 2 6 4 2" xfId="12670"/>
    <cellStyle name="Normal 2 3 2 6 4 2 2" xfId="28256"/>
    <cellStyle name="Normal 2 3 2 6 4 3" xfId="19608"/>
    <cellStyle name="Normal 2 3 2 6 5" xfId="7467"/>
    <cellStyle name="Normal 2 3 2 6 5 2" xfId="23097"/>
    <cellStyle name="Normal 2 3 2 6 6" xfId="9214"/>
    <cellStyle name="Normal 2 3 2 6 6 2" xfId="24817"/>
    <cellStyle name="Normal 2 3 2 6 7" xfId="16169"/>
    <cellStyle name="Normal 2 3 2 7" xfId="946"/>
    <cellStyle name="Normal 2 3 2 7 2" xfId="2676"/>
    <cellStyle name="Normal 2 3 2 7 2 2" xfId="6117"/>
    <cellStyle name="Normal 2 3 2 7 2 2 2" xfId="14819"/>
    <cellStyle name="Normal 2 3 2 7 2 2 2 2" xfId="30405"/>
    <cellStyle name="Normal 2 3 2 7 2 2 3" xfId="21757"/>
    <cellStyle name="Normal 2 3 2 7 2 3" xfId="11378"/>
    <cellStyle name="Normal 2 3 2 7 2 3 2" xfId="26966"/>
    <cellStyle name="Normal 2 3 2 7 2 4" xfId="18318"/>
    <cellStyle name="Normal 2 3 2 7 3" xfId="4398"/>
    <cellStyle name="Normal 2 3 2 7 3 2" xfId="13100"/>
    <cellStyle name="Normal 2 3 2 7 3 2 2" xfId="28686"/>
    <cellStyle name="Normal 2 3 2 7 3 3" xfId="20038"/>
    <cellStyle name="Normal 2 3 2 7 4" xfId="7897"/>
    <cellStyle name="Normal 2 3 2 7 4 2" xfId="23527"/>
    <cellStyle name="Normal 2 3 2 7 5" xfId="9648"/>
    <cellStyle name="Normal 2 3 2 7 5 2" xfId="25247"/>
    <cellStyle name="Normal 2 3 2 7 6" xfId="16599"/>
    <cellStyle name="Normal 2 3 2 8" xfId="1815"/>
    <cellStyle name="Normal 2 3 2 8 2" xfId="5257"/>
    <cellStyle name="Normal 2 3 2 8 2 2" xfId="13959"/>
    <cellStyle name="Normal 2 3 2 8 2 2 2" xfId="29545"/>
    <cellStyle name="Normal 2 3 2 8 2 3" xfId="20897"/>
    <cellStyle name="Normal 2 3 2 8 3" xfId="10517"/>
    <cellStyle name="Normal 2 3 2 8 3 2" xfId="26106"/>
    <cellStyle name="Normal 2 3 2 8 4" xfId="17458"/>
    <cellStyle name="Normal 2 3 2 9" xfId="3538"/>
    <cellStyle name="Normal 2 3 2 9 2" xfId="12240"/>
    <cellStyle name="Normal 2 3 2 9 2 2" xfId="27826"/>
    <cellStyle name="Normal 2 3 2 9 3" xfId="19178"/>
    <cellStyle name="Normal 2 3 3" xfId="51"/>
    <cellStyle name="Normal 2 3 3 10" xfId="7050"/>
    <cellStyle name="Normal 2 3 3 10 2" xfId="22680"/>
    <cellStyle name="Normal 2 3 3 11" xfId="8771"/>
    <cellStyle name="Normal 2 3 3 11 2" xfId="24400"/>
    <cellStyle name="Normal 2 3 3 12" xfId="15752"/>
    <cellStyle name="Normal 2 3 3 2" xfId="105"/>
    <cellStyle name="Normal 2 3 3 2 10" xfId="15805"/>
    <cellStyle name="Normal 2 3 3 2 2" xfId="219"/>
    <cellStyle name="Normal 2 3 3 2 2 2" xfId="468"/>
    <cellStyle name="Normal 2 3 3 2 2 2 2" xfId="900"/>
    <cellStyle name="Normal 2 3 3 2 2 2 2 2" xfId="1763"/>
    <cellStyle name="Normal 2 3 3 2 2 2 2 2 2" xfId="3493"/>
    <cellStyle name="Normal 2 3 3 2 2 2 2 2 2 2" xfId="6934"/>
    <cellStyle name="Normal 2 3 3 2 2 2 2 2 2 2 2" xfId="15636"/>
    <cellStyle name="Normal 2 3 3 2 2 2 2 2 2 2 2 2" xfId="31222"/>
    <cellStyle name="Normal 2 3 3 2 2 2 2 2 2 2 3" xfId="22574"/>
    <cellStyle name="Normal 2 3 3 2 2 2 2 2 2 3" xfId="12195"/>
    <cellStyle name="Normal 2 3 3 2 2 2 2 2 2 3 2" xfId="27783"/>
    <cellStyle name="Normal 2 3 3 2 2 2 2 2 2 4" xfId="19135"/>
    <cellStyle name="Normal 2 3 3 2 2 2 2 2 3" xfId="5215"/>
    <cellStyle name="Normal 2 3 3 2 2 2 2 2 3 2" xfId="13917"/>
    <cellStyle name="Normal 2 3 3 2 2 2 2 2 3 2 2" xfId="29503"/>
    <cellStyle name="Normal 2 3 3 2 2 2 2 2 3 3" xfId="20855"/>
    <cellStyle name="Normal 2 3 3 2 2 2 2 2 4" xfId="8714"/>
    <cellStyle name="Normal 2 3 3 2 2 2 2 2 4 2" xfId="24344"/>
    <cellStyle name="Normal 2 3 3 2 2 2 2 2 5" xfId="10465"/>
    <cellStyle name="Normal 2 3 3 2 2 2 2 2 5 2" xfId="26064"/>
    <cellStyle name="Normal 2 3 3 2 2 2 2 2 6" xfId="17416"/>
    <cellStyle name="Normal 2 3 3 2 2 2 2 3" xfId="2633"/>
    <cellStyle name="Normal 2 3 3 2 2 2 2 3 2" xfId="6074"/>
    <cellStyle name="Normal 2 3 3 2 2 2 2 3 2 2" xfId="14776"/>
    <cellStyle name="Normal 2 3 3 2 2 2 2 3 2 2 2" xfId="30362"/>
    <cellStyle name="Normal 2 3 3 2 2 2 2 3 2 3" xfId="21714"/>
    <cellStyle name="Normal 2 3 3 2 2 2 2 3 3" xfId="11335"/>
    <cellStyle name="Normal 2 3 3 2 2 2 2 3 3 2" xfId="26923"/>
    <cellStyle name="Normal 2 3 3 2 2 2 2 3 4" xfId="18275"/>
    <cellStyle name="Normal 2 3 3 2 2 2 2 4" xfId="4355"/>
    <cellStyle name="Normal 2 3 3 2 2 2 2 4 2" xfId="13057"/>
    <cellStyle name="Normal 2 3 3 2 2 2 2 4 2 2" xfId="28643"/>
    <cellStyle name="Normal 2 3 3 2 2 2 2 4 3" xfId="19995"/>
    <cellStyle name="Normal 2 3 3 2 2 2 2 5" xfId="7854"/>
    <cellStyle name="Normal 2 3 3 2 2 2 2 5 2" xfId="23484"/>
    <cellStyle name="Normal 2 3 3 2 2 2 2 6" xfId="9602"/>
    <cellStyle name="Normal 2 3 3 2 2 2 2 6 2" xfId="25204"/>
    <cellStyle name="Normal 2 3 3 2 2 2 2 7" xfId="16556"/>
    <cellStyle name="Normal 2 3 3 2 2 2 3" xfId="1333"/>
    <cellStyle name="Normal 2 3 3 2 2 2 3 2" xfId="3063"/>
    <cellStyle name="Normal 2 3 3 2 2 2 3 2 2" xfId="6504"/>
    <cellStyle name="Normal 2 3 3 2 2 2 3 2 2 2" xfId="15206"/>
    <cellStyle name="Normal 2 3 3 2 2 2 3 2 2 2 2" xfId="30792"/>
    <cellStyle name="Normal 2 3 3 2 2 2 3 2 2 3" xfId="22144"/>
    <cellStyle name="Normal 2 3 3 2 2 2 3 2 3" xfId="11765"/>
    <cellStyle name="Normal 2 3 3 2 2 2 3 2 3 2" xfId="27353"/>
    <cellStyle name="Normal 2 3 3 2 2 2 3 2 4" xfId="18705"/>
    <cellStyle name="Normal 2 3 3 2 2 2 3 3" xfId="4785"/>
    <cellStyle name="Normal 2 3 3 2 2 2 3 3 2" xfId="13487"/>
    <cellStyle name="Normal 2 3 3 2 2 2 3 3 2 2" xfId="29073"/>
    <cellStyle name="Normal 2 3 3 2 2 2 3 3 3" xfId="20425"/>
    <cellStyle name="Normal 2 3 3 2 2 2 3 4" xfId="8284"/>
    <cellStyle name="Normal 2 3 3 2 2 2 3 4 2" xfId="23914"/>
    <cellStyle name="Normal 2 3 3 2 2 2 3 5" xfId="10035"/>
    <cellStyle name="Normal 2 3 3 2 2 2 3 5 2" xfId="25634"/>
    <cellStyle name="Normal 2 3 3 2 2 2 3 6" xfId="16986"/>
    <cellStyle name="Normal 2 3 3 2 2 2 4" xfId="2203"/>
    <cellStyle name="Normal 2 3 3 2 2 2 4 2" xfId="5644"/>
    <cellStyle name="Normal 2 3 3 2 2 2 4 2 2" xfId="14346"/>
    <cellStyle name="Normal 2 3 3 2 2 2 4 2 2 2" xfId="29932"/>
    <cellStyle name="Normal 2 3 3 2 2 2 4 2 3" xfId="21284"/>
    <cellStyle name="Normal 2 3 3 2 2 2 4 3" xfId="10905"/>
    <cellStyle name="Normal 2 3 3 2 2 2 4 3 2" xfId="26493"/>
    <cellStyle name="Normal 2 3 3 2 2 2 4 4" xfId="17845"/>
    <cellStyle name="Normal 2 3 3 2 2 2 5" xfId="3925"/>
    <cellStyle name="Normal 2 3 3 2 2 2 5 2" xfId="12627"/>
    <cellStyle name="Normal 2 3 3 2 2 2 5 2 2" xfId="28213"/>
    <cellStyle name="Normal 2 3 3 2 2 2 5 3" xfId="19565"/>
    <cellStyle name="Normal 2 3 3 2 2 2 6" xfId="7424"/>
    <cellStyle name="Normal 2 3 3 2 2 2 6 2" xfId="23054"/>
    <cellStyle name="Normal 2 3 3 2 2 2 7" xfId="9170"/>
    <cellStyle name="Normal 2 3 3 2 2 2 7 2" xfId="24774"/>
    <cellStyle name="Normal 2 3 3 2 2 2 8" xfId="16126"/>
    <cellStyle name="Normal 2 3 3 2 2 3" xfId="684"/>
    <cellStyle name="Normal 2 3 3 2 2 3 2" xfId="1548"/>
    <cellStyle name="Normal 2 3 3 2 2 3 2 2" xfId="3278"/>
    <cellStyle name="Normal 2 3 3 2 2 3 2 2 2" xfId="6719"/>
    <cellStyle name="Normal 2 3 3 2 2 3 2 2 2 2" xfId="15421"/>
    <cellStyle name="Normal 2 3 3 2 2 3 2 2 2 2 2" xfId="31007"/>
    <cellStyle name="Normal 2 3 3 2 2 3 2 2 2 3" xfId="22359"/>
    <cellStyle name="Normal 2 3 3 2 2 3 2 2 3" xfId="11980"/>
    <cellStyle name="Normal 2 3 3 2 2 3 2 2 3 2" xfId="27568"/>
    <cellStyle name="Normal 2 3 3 2 2 3 2 2 4" xfId="18920"/>
    <cellStyle name="Normal 2 3 3 2 2 3 2 3" xfId="5000"/>
    <cellStyle name="Normal 2 3 3 2 2 3 2 3 2" xfId="13702"/>
    <cellStyle name="Normal 2 3 3 2 2 3 2 3 2 2" xfId="29288"/>
    <cellStyle name="Normal 2 3 3 2 2 3 2 3 3" xfId="20640"/>
    <cellStyle name="Normal 2 3 3 2 2 3 2 4" xfId="8499"/>
    <cellStyle name="Normal 2 3 3 2 2 3 2 4 2" xfId="24129"/>
    <cellStyle name="Normal 2 3 3 2 2 3 2 5" xfId="10250"/>
    <cellStyle name="Normal 2 3 3 2 2 3 2 5 2" xfId="25849"/>
    <cellStyle name="Normal 2 3 3 2 2 3 2 6" xfId="17201"/>
    <cellStyle name="Normal 2 3 3 2 2 3 3" xfId="2418"/>
    <cellStyle name="Normal 2 3 3 2 2 3 3 2" xfId="5859"/>
    <cellStyle name="Normal 2 3 3 2 2 3 3 2 2" xfId="14561"/>
    <cellStyle name="Normal 2 3 3 2 2 3 3 2 2 2" xfId="30147"/>
    <cellStyle name="Normal 2 3 3 2 2 3 3 2 3" xfId="21499"/>
    <cellStyle name="Normal 2 3 3 2 2 3 3 3" xfId="11120"/>
    <cellStyle name="Normal 2 3 3 2 2 3 3 3 2" xfId="26708"/>
    <cellStyle name="Normal 2 3 3 2 2 3 3 4" xfId="18060"/>
    <cellStyle name="Normal 2 3 3 2 2 3 4" xfId="4140"/>
    <cellStyle name="Normal 2 3 3 2 2 3 4 2" xfId="12842"/>
    <cellStyle name="Normal 2 3 3 2 2 3 4 2 2" xfId="28428"/>
    <cellStyle name="Normal 2 3 3 2 2 3 4 3" xfId="19780"/>
    <cellStyle name="Normal 2 3 3 2 2 3 5" xfId="7639"/>
    <cellStyle name="Normal 2 3 3 2 2 3 5 2" xfId="23269"/>
    <cellStyle name="Normal 2 3 3 2 2 3 6" xfId="9386"/>
    <cellStyle name="Normal 2 3 3 2 2 3 6 2" xfId="24989"/>
    <cellStyle name="Normal 2 3 3 2 2 3 7" xfId="16341"/>
    <cellStyle name="Normal 2 3 3 2 2 4" xfId="1118"/>
    <cellStyle name="Normal 2 3 3 2 2 4 2" xfId="2848"/>
    <cellStyle name="Normal 2 3 3 2 2 4 2 2" xfId="6289"/>
    <cellStyle name="Normal 2 3 3 2 2 4 2 2 2" xfId="14991"/>
    <cellStyle name="Normal 2 3 3 2 2 4 2 2 2 2" xfId="30577"/>
    <cellStyle name="Normal 2 3 3 2 2 4 2 2 3" xfId="21929"/>
    <cellStyle name="Normal 2 3 3 2 2 4 2 3" xfId="11550"/>
    <cellStyle name="Normal 2 3 3 2 2 4 2 3 2" xfId="27138"/>
    <cellStyle name="Normal 2 3 3 2 2 4 2 4" xfId="18490"/>
    <cellStyle name="Normal 2 3 3 2 2 4 3" xfId="4570"/>
    <cellStyle name="Normal 2 3 3 2 2 4 3 2" xfId="13272"/>
    <cellStyle name="Normal 2 3 3 2 2 4 3 2 2" xfId="28858"/>
    <cellStyle name="Normal 2 3 3 2 2 4 3 3" xfId="20210"/>
    <cellStyle name="Normal 2 3 3 2 2 4 4" xfId="8069"/>
    <cellStyle name="Normal 2 3 3 2 2 4 4 2" xfId="23699"/>
    <cellStyle name="Normal 2 3 3 2 2 4 5" xfId="9820"/>
    <cellStyle name="Normal 2 3 3 2 2 4 5 2" xfId="25419"/>
    <cellStyle name="Normal 2 3 3 2 2 4 6" xfId="16771"/>
    <cellStyle name="Normal 2 3 3 2 2 5" xfId="1987"/>
    <cellStyle name="Normal 2 3 3 2 2 5 2" xfId="5429"/>
    <cellStyle name="Normal 2 3 3 2 2 5 2 2" xfId="14131"/>
    <cellStyle name="Normal 2 3 3 2 2 5 2 2 2" xfId="29717"/>
    <cellStyle name="Normal 2 3 3 2 2 5 2 3" xfId="21069"/>
    <cellStyle name="Normal 2 3 3 2 2 5 3" xfId="10689"/>
    <cellStyle name="Normal 2 3 3 2 2 5 3 2" xfId="26278"/>
    <cellStyle name="Normal 2 3 3 2 2 5 4" xfId="17630"/>
    <cellStyle name="Normal 2 3 3 2 2 6" xfId="3710"/>
    <cellStyle name="Normal 2 3 3 2 2 6 2" xfId="12412"/>
    <cellStyle name="Normal 2 3 3 2 2 6 2 2" xfId="27998"/>
    <cellStyle name="Normal 2 3 3 2 2 6 3" xfId="19350"/>
    <cellStyle name="Normal 2 3 3 2 2 7" xfId="7209"/>
    <cellStyle name="Normal 2 3 3 2 2 7 2" xfId="22839"/>
    <cellStyle name="Normal 2 3 3 2 2 8" xfId="8936"/>
    <cellStyle name="Normal 2 3 3 2 2 8 2" xfId="24559"/>
    <cellStyle name="Normal 2 3 3 2 2 9" xfId="15911"/>
    <cellStyle name="Normal 2 3 3 2 3" xfId="362"/>
    <cellStyle name="Normal 2 3 3 2 3 2" xfId="794"/>
    <cellStyle name="Normal 2 3 3 2 3 2 2" xfId="1657"/>
    <cellStyle name="Normal 2 3 3 2 3 2 2 2" xfId="3387"/>
    <cellStyle name="Normal 2 3 3 2 3 2 2 2 2" xfId="6828"/>
    <cellStyle name="Normal 2 3 3 2 3 2 2 2 2 2" xfId="15530"/>
    <cellStyle name="Normal 2 3 3 2 3 2 2 2 2 2 2" xfId="31116"/>
    <cellStyle name="Normal 2 3 3 2 3 2 2 2 2 3" xfId="22468"/>
    <cellStyle name="Normal 2 3 3 2 3 2 2 2 3" xfId="12089"/>
    <cellStyle name="Normal 2 3 3 2 3 2 2 2 3 2" xfId="27677"/>
    <cellStyle name="Normal 2 3 3 2 3 2 2 2 4" xfId="19029"/>
    <cellStyle name="Normal 2 3 3 2 3 2 2 3" xfId="5109"/>
    <cellStyle name="Normal 2 3 3 2 3 2 2 3 2" xfId="13811"/>
    <cellStyle name="Normal 2 3 3 2 3 2 2 3 2 2" xfId="29397"/>
    <cellStyle name="Normal 2 3 3 2 3 2 2 3 3" xfId="20749"/>
    <cellStyle name="Normal 2 3 3 2 3 2 2 4" xfId="8608"/>
    <cellStyle name="Normal 2 3 3 2 3 2 2 4 2" xfId="24238"/>
    <cellStyle name="Normal 2 3 3 2 3 2 2 5" xfId="10359"/>
    <cellStyle name="Normal 2 3 3 2 3 2 2 5 2" xfId="25958"/>
    <cellStyle name="Normal 2 3 3 2 3 2 2 6" xfId="17310"/>
    <cellStyle name="Normal 2 3 3 2 3 2 3" xfId="2527"/>
    <cellStyle name="Normal 2 3 3 2 3 2 3 2" xfId="5968"/>
    <cellStyle name="Normal 2 3 3 2 3 2 3 2 2" xfId="14670"/>
    <cellStyle name="Normal 2 3 3 2 3 2 3 2 2 2" xfId="30256"/>
    <cellStyle name="Normal 2 3 3 2 3 2 3 2 3" xfId="21608"/>
    <cellStyle name="Normal 2 3 3 2 3 2 3 3" xfId="11229"/>
    <cellStyle name="Normal 2 3 3 2 3 2 3 3 2" xfId="26817"/>
    <cellStyle name="Normal 2 3 3 2 3 2 3 4" xfId="18169"/>
    <cellStyle name="Normal 2 3 3 2 3 2 4" xfId="4249"/>
    <cellStyle name="Normal 2 3 3 2 3 2 4 2" xfId="12951"/>
    <cellStyle name="Normal 2 3 3 2 3 2 4 2 2" xfId="28537"/>
    <cellStyle name="Normal 2 3 3 2 3 2 4 3" xfId="19889"/>
    <cellStyle name="Normal 2 3 3 2 3 2 5" xfId="7748"/>
    <cellStyle name="Normal 2 3 3 2 3 2 5 2" xfId="23378"/>
    <cellStyle name="Normal 2 3 3 2 3 2 6" xfId="9496"/>
    <cellStyle name="Normal 2 3 3 2 3 2 6 2" xfId="25098"/>
    <cellStyle name="Normal 2 3 3 2 3 2 7" xfId="16450"/>
    <cellStyle name="Normal 2 3 3 2 3 3" xfId="1227"/>
    <cellStyle name="Normal 2 3 3 2 3 3 2" xfId="2957"/>
    <cellStyle name="Normal 2 3 3 2 3 3 2 2" xfId="6398"/>
    <cellStyle name="Normal 2 3 3 2 3 3 2 2 2" xfId="15100"/>
    <cellStyle name="Normal 2 3 3 2 3 3 2 2 2 2" xfId="30686"/>
    <cellStyle name="Normal 2 3 3 2 3 3 2 2 3" xfId="22038"/>
    <cellStyle name="Normal 2 3 3 2 3 3 2 3" xfId="11659"/>
    <cellStyle name="Normal 2 3 3 2 3 3 2 3 2" xfId="27247"/>
    <cellStyle name="Normal 2 3 3 2 3 3 2 4" xfId="18599"/>
    <cellStyle name="Normal 2 3 3 2 3 3 3" xfId="4679"/>
    <cellStyle name="Normal 2 3 3 2 3 3 3 2" xfId="13381"/>
    <cellStyle name="Normal 2 3 3 2 3 3 3 2 2" xfId="28967"/>
    <cellStyle name="Normal 2 3 3 2 3 3 3 3" xfId="20319"/>
    <cellStyle name="Normal 2 3 3 2 3 3 4" xfId="8178"/>
    <cellStyle name="Normal 2 3 3 2 3 3 4 2" xfId="23808"/>
    <cellStyle name="Normal 2 3 3 2 3 3 5" xfId="9929"/>
    <cellStyle name="Normal 2 3 3 2 3 3 5 2" xfId="25528"/>
    <cellStyle name="Normal 2 3 3 2 3 3 6" xfId="16880"/>
    <cellStyle name="Normal 2 3 3 2 3 4" xfId="2097"/>
    <cellStyle name="Normal 2 3 3 2 3 4 2" xfId="5538"/>
    <cellStyle name="Normal 2 3 3 2 3 4 2 2" xfId="14240"/>
    <cellStyle name="Normal 2 3 3 2 3 4 2 2 2" xfId="29826"/>
    <cellStyle name="Normal 2 3 3 2 3 4 2 3" xfId="21178"/>
    <cellStyle name="Normal 2 3 3 2 3 4 3" xfId="10799"/>
    <cellStyle name="Normal 2 3 3 2 3 4 3 2" xfId="26387"/>
    <cellStyle name="Normal 2 3 3 2 3 4 4" xfId="17739"/>
    <cellStyle name="Normal 2 3 3 2 3 5" xfId="3819"/>
    <cellStyle name="Normal 2 3 3 2 3 5 2" xfId="12521"/>
    <cellStyle name="Normal 2 3 3 2 3 5 2 2" xfId="28107"/>
    <cellStyle name="Normal 2 3 3 2 3 5 3" xfId="19459"/>
    <cellStyle name="Normal 2 3 3 2 3 6" xfId="7318"/>
    <cellStyle name="Normal 2 3 3 2 3 6 2" xfId="22948"/>
    <cellStyle name="Normal 2 3 3 2 3 7" xfId="9064"/>
    <cellStyle name="Normal 2 3 3 2 3 7 2" xfId="24668"/>
    <cellStyle name="Normal 2 3 3 2 3 8" xfId="16020"/>
    <cellStyle name="Normal 2 3 3 2 4" xfId="578"/>
    <cellStyle name="Normal 2 3 3 2 4 2" xfId="1442"/>
    <cellStyle name="Normal 2 3 3 2 4 2 2" xfId="3172"/>
    <cellStyle name="Normal 2 3 3 2 4 2 2 2" xfId="6613"/>
    <cellStyle name="Normal 2 3 3 2 4 2 2 2 2" xfId="15315"/>
    <cellStyle name="Normal 2 3 3 2 4 2 2 2 2 2" xfId="30901"/>
    <cellStyle name="Normal 2 3 3 2 4 2 2 2 3" xfId="22253"/>
    <cellStyle name="Normal 2 3 3 2 4 2 2 3" xfId="11874"/>
    <cellStyle name="Normal 2 3 3 2 4 2 2 3 2" xfId="27462"/>
    <cellStyle name="Normal 2 3 3 2 4 2 2 4" xfId="18814"/>
    <cellStyle name="Normal 2 3 3 2 4 2 3" xfId="4894"/>
    <cellStyle name="Normal 2 3 3 2 4 2 3 2" xfId="13596"/>
    <cellStyle name="Normal 2 3 3 2 4 2 3 2 2" xfId="29182"/>
    <cellStyle name="Normal 2 3 3 2 4 2 3 3" xfId="20534"/>
    <cellStyle name="Normal 2 3 3 2 4 2 4" xfId="8393"/>
    <cellStyle name="Normal 2 3 3 2 4 2 4 2" xfId="24023"/>
    <cellStyle name="Normal 2 3 3 2 4 2 5" xfId="10144"/>
    <cellStyle name="Normal 2 3 3 2 4 2 5 2" xfId="25743"/>
    <cellStyle name="Normal 2 3 3 2 4 2 6" xfId="17095"/>
    <cellStyle name="Normal 2 3 3 2 4 3" xfId="2312"/>
    <cellStyle name="Normal 2 3 3 2 4 3 2" xfId="5753"/>
    <cellStyle name="Normal 2 3 3 2 4 3 2 2" xfId="14455"/>
    <cellStyle name="Normal 2 3 3 2 4 3 2 2 2" xfId="30041"/>
    <cellStyle name="Normal 2 3 3 2 4 3 2 3" xfId="21393"/>
    <cellStyle name="Normal 2 3 3 2 4 3 3" xfId="11014"/>
    <cellStyle name="Normal 2 3 3 2 4 3 3 2" xfId="26602"/>
    <cellStyle name="Normal 2 3 3 2 4 3 4" xfId="17954"/>
    <cellStyle name="Normal 2 3 3 2 4 4" xfId="4034"/>
    <cellStyle name="Normal 2 3 3 2 4 4 2" xfId="12736"/>
    <cellStyle name="Normal 2 3 3 2 4 4 2 2" xfId="28322"/>
    <cellStyle name="Normal 2 3 3 2 4 4 3" xfId="19674"/>
    <cellStyle name="Normal 2 3 3 2 4 5" xfId="7533"/>
    <cellStyle name="Normal 2 3 3 2 4 5 2" xfId="23163"/>
    <cellStyle name="Normal 2 3 3 2 4 6" xfId="9280"/>
    <cellStyle name="Normal 2 3 3 2 4 6 2" xfId="24883"/>
    <cellStyle name="Normal 2 3 3 2 4 7" xfId="16235"/>
    <cellStyle name="Normal 2 3 3 2 5" xfId="1012"/>
    <cellStyle name="Normal 2 3 3 2 5 2" xfId="2742"/>
    <cellStyle name="Normal 2 3 3 2 5 2 2" xfId="6183"/>
    <cellStyle name="Normal 2 3 3 2 5 2 2 2" xfId="14885"/>
    <cellStyle name="Normal 2 3 3 2 5 2 2 2 2" xfId="30471"/>
    <cellStyle name="Normal 2 3 3 2 5 2 2 3" xfId="21823"/>
    <cellStyle name="Normal 2 3 3 2 5 2 3" xfId="11444"/>
    <cellStyle name="Normal 2 3 3 2 5 2 3 2" xfId="27032"/>
    <cellStyle name="Normal 2 3 3 2 5 2 4" xfId="18384"/>
    <cellStyle name="Normal 2 3 3 2 5 3" xfId="4464"/>
    <cellStyle name="Normal 2 3 3 2 5 3 2" xfId="13166"/>
    <cellStyle name="Normal 2 3 3 2 5 3 2 2" xfId="28752"/>
    <cellStyle name="Normal 2 3 3 2 5 3 3" xfId="20104"/>
    <cellStyle name="Normal 2 3 3 2 5 4" xfId="7963"/>
    <cellStyle name="Normal 2 3 3 2 5 4 2" xfId="23593"/>
    <cellStyle name="Normal 2 3 3 2 5 5" xfId="9714"/>
    <cellStyle name="Normal 2 3 3 2 5 5 2" xfId="25313"/>
    <cellStyle name="Normal 2 3 3 2 5 6" xfId="16665"/>
    <cellStyle name="Normal 2 3 3 2 6" xfId="1881"/>
    <cellStyle name="Normal 2 3 3 2 6 2" xfId="5323"/>
    <cellStyle name="Normal 2 3 3 2 6 2 2" xfId="14025"/>
    <cellStyle name="Normal 2 3 3 2 6 2 2 2" xfId="29611"/>
    <cellStyle name="Normal 2 3 3 2 6 2 3" xfId="20963"/>
    <cellStyle name="Normal 2 3 3 2 6 3" xfId="10583"/>
    <cellStyle name="Normal 2 3 3 2 6 3 2" xfId="26172"/>
    <cellStyle name="Normal 2 3 3 2 6 4" xfId="17524"/>
    <cellStyle name="Normal 2 3 3 2 7" xfId="3604"/>
    <cellStyle name="Normal 2 3 3 2 7 2" xfId="12306"/>
    <cellStyle name="Normal 2 3 3 2 7 2 2" xfId="27892"/>
    <cellStyle name="Normal 2 3 3 2 7 3" xfId="19244"/>
    <cellStyle name="Normal 2 3 3 2 8" xfId="7103"/>
    <cellStyle name="Normal 2 3 3 2 8 2" xfId="22733"/>
    <cellStyle name="Normal 2 3 3 2 9" xfId="8825"/>
    <cellStyle name="Normal 2 3 3 2 9 2" xfId="24453"/>
    <cellStyle name="Normal 2 3 3 3" xfId="166"/>
    <cellStyle name="Normal 2 3 3 3 2" xfId="415"/>
    <cellStyle name="Normal 2 3 3 3 2 2" xfId="847"/>
    <cellStyle name="Normal 2 3 3 3 2 2 2" xfId="1710"/>
    <cellStyle name="Normal 2 3 3 3 2 2 2 2" xfId="3440"/>
    <cellStyle name="Normal 2 3 3 3 2 2 2 2 2" xfId="6881"/>
    <cellStyle name="Normal 2 3 3 3 2 2 2 2 2 2" xfId="15583"/>
    <cellStyle name="Normal 2 3 3 3 2 2 2 2 2 2 2" xfId="31169"/>
    <cellStyle name="Normal 2 3 3 3 2 2 2 2 2 3" xfId="22521"/>
    <cellStyle name="Normal 2 3 3 3 2 2 2 2 3" xfId="12142"/>
    <cellStyle name="Normal 2 3 3 3 2 2 2 2 3 2" xfId="27730"/>
    <cellStyle name="Normal 2 3 3 3 2 2 2 2 4" xfId="19082"/>
    <cellStyle name="Normal 2 3 3 3 2 2 2 3" xfId="5162"/>
    <cellStyle name="Normal 2 3 3 3 2 2 2 3 2" xfId="13864"/>
    <cellStyle name="Normal 2 3 3 3 2 2 2 3 2 2" xfId="29450"/>
    <cellStyle name="Normal 2 3 3 3 2 2 2 3 3" xfId="20802"/>
    <cellStyle name="Normal 2 3 3 3 2 2 2 4" xfId="8661"/>
    <cellStyle name="Normal 2 3 3 3 2 2 2 4 2" xfId="24291"/>
    <cellStyle name="Normal 2 3 3 3 2 2 2 5" xfId="10412"/>
    <cellStyle name="Normal 2 3 3 3 2 2 2 5 2" xfId="26011"/>
    <cellStyle name="Normal 2 3 3 3 2 2 2 6" xfId="17363"/>
    <cellStyle name="Normal 2 3 3 3 2 2 3" xfId="2580"/>
    <cellStyle name="Normal 2 3 3 3 2 2 3 2" xfId="6021"/>
    <cellStyle name="Normal 2 3 3 3 2 2 3 2 2" xfId="14723"/>
    <cellStyle name="Normal 2 3 3 3 2 2 3 2 2 2" xfId="30309"/>
    <cellStyle name="Normal 2 3 3 3 2 2 3 2 3" xfId="21661"/>
    <cellStyle name="Normal 2 3 3 3 2 2 3 3" xfId="11282"/>
    <cellStyle name="Normal 2 3 3 3 2 2 3 3 2" xfId="26870"/>
    <cellStyle name="Normal 2 3 3 3 2 2 3 4" xfId="18222"/>
    <cellStyle name="Normal 2 3 3 3 2 2 4" xfId="4302"/>
    <cellStyle name="Normal 2 3 3 3 2 2 4 2" xfId="13004"/>
    <cellStyle name="Normal 2 3 3 3 2 2 4 2 2" xfId="28590"/>
    <cellStyle name="Normal 2 3 3 3 2 2 4 3" xfId="19942"/>
    <cellStyle name="Normal 2 3 3 3 2 2 5" xfId="7801"/>
    <cellStyle name="Normal 2 3 3 3 2 2 5 2" xfId="23431"/>
    <cellStyle name="Normal 2 3 3 3 2 2 6" xfId="9549"/>
    <cellStyle name="Normal 2 3 3 3 2 2 6 2" xfId="25151"/>
    <cellStyle name="Normal 2 3 3 3 2 2 7" xfId="16503"/>
    <cellStyle name="Normal 2 3 3 3 2 3" xfId="1280"/>
    <cellStyle name="Normal 2 3 3 3 2 3 2" xfId="3010"/>
    <cellStyle name="Normal 2 3 3 3 2 3 2 2" xfId="6451"/>
    <cellStyle name="Normal 2 3 3 3 2 3 2 2 2" xfId="15153"/>
    <cellStyle name="Normal 2 3 3 3 2 3 2 2 2 2" xfId="30739"/>
    <cellStyle name="Normal 2 3 3 3 2 3 2 2 3" xfId="22091"/>
    <cellStyle name="Normal 2 3 3 3 2 3 2 3" xfId="11712"/>
    <cellStyle name="Normal 2 3 3 3 2 3 2 3 2" xfId="27300"/>
    <cellStyle name="Normal 2 3 3 3 2 3 2 4" xfId="18652"/>
    <cellStyle name="Normal 2 3 3 3 2 3 3" xfId="4732"/>
    <cellStyle name="Normal 2 3 3 3 2 3 3 2" xfId="13434"/>
    <cellStyle name="Normal 2 3 3 3 2 3 3 2 2" xfId="29020"/>
    <cellStyle name="Normal 2 3 3 3 2 3 3 3" xfId="20372"/>
    <cellStyle name="Normal 2 3 3 3 2 3 4" xfId="8231"/>
    <cellStyle name="Normal 2 3 3 3 2 3 4 2" xfId="23861"/>
    <cellStyle name="Normal 2 3 3 3 2 3 5" xfId="9982"/>
    <cellStyle name="Normal 2 3 3 3 2 3 5 2" xfId="25581"/>
    <cellStyle name="Normal 2 3 3 3 2 3 6" xfId="16933"/>
    <cellStyle name="Normal 2 3 3 3 2 4" xfId="2150"/>
    <cellStyle name="Normal 2 3 3 3 2 4 2" xfId="5591"/>
    <cellStyle name="Normal 2 3 3 3 2 4 2 2" xfId="14293"/>
    <cellStyle name="Normal 2 3 3 3 2 4 2 2 2" xfId="29879"/>
    <cellStyle name="Normal 2 3 3 3 2 4 2 3" xfId="21231"/>
    <cellStyle name="Normal 2 3 3 3 2 4 3" xfId="10852"/>
    <cellStyle name="Normal 2 3 3 3 2 4 3 2" xfId="26440"/>
    <cellStyle name="Normal 2 3 3 3 2 4 4" xfId="17792"/>
    <cellStyle name="Normal 2 3 3 3 2 5" xfId="3872"/>
    <cellStyle name="Normal 2 3 3 3 2 5 2" xfId="12574"/>
    <cellStyle name="Normal 2 3 3 3 2 5 2 2" xfId="28160"/>
    <cellStyle name="Normal 2 3 3 3 2 5 3" xfId="19512"/>
    <cellStyle name="Normal 2 3 3 3 2 6" xfId="7371"/>
    <cellStyle name="Normal 2 3 3 3 2 6 2" xfId="23001"/>
    <cellStyle name="Normal 2 3 3 3 2 7" xfId="9117"/>
    <cellStyle name="Normal 2 3 3 3 2 7 2" xfId="24721"/>
    <cellStyle name="Normal 2 3 3 3 2 8" xfId="16073"/>
    <cellStyle name="Normal 2 3 3 3 3" xfId="631"/>
    <cellStyle name="Normal 2 3 3 3 3 2" xfId="1495"/>
    <cellStyle name="Normal 2 3 3 3 3 2 2" xfId="3225"/>
    <cellStyle name="Normal 2 3 3 3 3 2 2 2" xfId="6666"/>
    <cellStyle name="Normal 2 3 3 3 3 2 2 2 2" xfId="15368"/>
    <cellStyle name="Normal 2 3 3 3 3 2 2 2 2 2" xfId="30954"/>
    <cellStyle name="Normal 2 3 3 3 3 2 2 2 3" xfId="22306"/>
    <cellStyle name="Normal 2 3 3 3 3 2 2 3" xfId="11927"/>
    <cellStyle name="Normal 2 3 3 3 3 2 2 3 2" xfId="27515"/>
    <cellStyle name="Normal 2 3 3 3 3 2 2 4" xfId="18867"/>
    <cellStyle name="Normal 2 3 3 3 3 2 3" xfId="4947"/>
    <cellStyle name="Normal 2 3 3 3 3 2 3 2" xfId="13649"/>
    <cellStyle name="Normal 2 3 3 3 3 2 3 2 2" xfId="29235"/>
    <cellStyle name="Normal 2 3 3 3 3 2 3 3" xfId="20587"/>
    <cellStyle name="Normal 2 3 3 3 3 2 4" xfId="8446"/>
    <cellStyle name="Normal 2 3 3 3 3 2 4 2" xfId="24076"/>
    <cellStyle name="Normal 2 3 3 3 3 2 5" xfId="10197"/>
    <cellStyle name="Normal 2 3 3 3 3 2 5 2" xfId="25796"/>
    <cellStyle name="Normal 2 3 3 3 3 2 6" xfId="17148"/>
    <cellStyle name="Normal 2 3 3 3 3 3" xfId="2365"/>
    <cellStyle name="Normal 2 3 3 3 3 3 2" xfId="5806"/>
    <cellStyle name="Normal 2 3 3 3 3 3 2 2" xfId="14508"/>
    <cellStyle name="Normal 2 3 3 3 3 3 2 2 2" xfId="30094"/>
    <cellStyle name="Normal 2 3 3 3 3 3 2 3" xfId="21446"/>
    <cellStyle name="Normal 2 3 3 3 3 3 3" xfId="11067"/>
    <cellStyle name="Normal 2 3 3 3 3 3 3 2" xfId="26655"/>
    <cellStyle name="Normal 2 3 3 3 3 3 4" xfId="18007"/>
    <cellStyle name="Normal 2 3 3 3 3 4" xfId="4087"/>
    <cellStyle name="Normal 2 3 3 3 3 4 2" xfId="12789"/>
    <cellStyle name="Normal 2 3 3 3 3 4 2 2" xfId="28375"/>
    <cellStyle name="Normal 2 3 3 3 3 4 3" xfId="19727"/>
    <cellStyle name="Normal 2 3 3 3 3 5" xfId="7586"/>
    <cellStyle name="Normal 2 3 3 3 3 5 2" xfId="23216"/>
    <cellStyle name="Normal 2 3 3 3 3 6" xfId="9333"/>
    <cellStyle name="Normal 2 3 3 3 3 6 2" xfId="24936"/>
    <cellStyle name="Normal 2 3 3 3 3 7" xfId="16288"/>
    <cellStyle name="Normal 2 3 3 3 4" xfId="1065"/>
    <cellStyle name="Normal 2 3 3 3 4 2" xfId="2795"/>
    <cellStyle name="Normal 2 3 3 3 4 2 2" xfId="6236"/>
    <cellStyle name="Normal 2 3 3 3 4 2 2 2" xfId="14938"/>
    <cellStyle name="Normal 2 3 3 3 4 2 2 2 2" xfId="30524"/>
    <cellStyle name="Normal 2 3 3 3 4 2 2 3" xfId="21876"/>
    <cellStyle name="Normal 2 3 3 3 4 2 3" xfId="11497"/>
    <cellStyle name="Normal 2 3 3 3 4 2 3 2" xfId="27085"/>
    <cellStyle name="Normal 2 3 3 3 4 2 4" xfId="18437"/>
    <cellStyle name="Normal 2 3 3 3 4 3" xfId="4517"/>
    <cellStyle name="Normal 2 3 3 3 4 3 2" xfId="13219"/>
    <cellStyle name="Normal 2 3 3 3 4 3 2 2" xfId="28805"/>
    <cellStyle name="Normal 2 3 3 3 4 3 3" xfId="20157"/>
    <cellStyle name="Normal 2 3 3 3 4 4" xfId="8016"/>
    <cellStyle name="Normal 2 3 3 3 4 4 2" xfId="23646"/>
    <cellStyle name="Normal 2 3 3 3 4 5" xfId="9767"/>
    <cellStyle name="Normal 2 3 3 3 4 5 2" xfId="25366"/>
    <cellStyle name="Normal 2 3 3 3 4 6" xfId="16718"/>
    <cellStyle name="Normal 2 3 3 3 5" xfId="1934"/>
    <cellStyle name="Normal 2 3 3 3 5 2" xfId="5376"/>
    <cellStyle name="Normal 2 3 3 3 5 2 2" xfId="14078"/>
    <cellStyle name="Normal 2 3 3 3 5 2 2 2" xfId="29664"/>
    <cellStyle name="Normal 2 3 3 3 5 2 3" xfId="21016"/>
    <cellStyle name="Normal 2 3 3 3 5 3" xfId="10636"/>
    <cellStyle name="Normal 2 3 3 3 5 3 2" xfId="26225"/>
    <cellStyle name="Normal 2 3 3 3 5 4" xfId="17577"/>
    <cellStyle name="Normal 2 3 3 3 6" xfId="3657"/>
    <cellStyle name="Normal 2 3 3 3 6 2" xfId="12359"/>
    <cellStyle name="Normal 2 3 3 3 6 2 2" xfId="27945"/>
    <cellStyle name="Normal 2 3 3 3 6 3" xfId="19297"/>
    <cellStyle name="Normal 2 3 3 3 7" xfId="7156"/>
    <cellStyle name="Normal 2 3 3 3 7 2" xfId="22786"/>
    <cellStyle name="Normal 2 3 3 3 8" xfId="8883"/>
    <cellStyle name="Normal 2 3 3 3 8 2" xfId="24506"/>
    <cellStyle name="Normal 2 3 3 3 9" xfId="15858"/>
    <cellStyle name="Normal 2 3 3 4" xfId="309"/>
    <cellStyle name="Normal 2 3 3 4 2" xfId="741"/>
    <cellStyle name="Normal 2 3 3 4 2 2" xfId="1604"/>
    <cellStyle name="Normal 2 3 3 4 2 2 2" xfId="3334"/>
    <cellStyle name="Normal 2 3 3 4 2 2 2 2" xfId="6775"/>
    <cellStyle name="Normal 2 3 3 4 2 2 2 2 2" xfId="15477"/>
    <cellStyle name="Normal 2 3 3 4 2 2 2 2 2 2" xfId="31063"/>
    <cellStyle name="Normal 2 3 3 4 2 2 2 2 3" xfId="22415"/>
    <cellStyle name="Normal 2 3 3 4 2 2 2 3" xfId="12036"/>
    <cellStyle name="Normal 2 3 3 4 2 2 2 3 2" xfId="27624"/>
    <cellStyle name="Normal 2 3 3 4 2 2 2 4" xfId="18976"/>
    <cellStyle name="Normal 2 3 3 4 2 2 3" xfId="5056"/>
    <cellStyle name="Normal 2 3 3 4 2 2 3 2" xfId="13758"/>
    <cellStyle name="Normal 2 3 3 4 2 2 3 2 2" xfId="29344"/>
    <cellStyle name="Normal 2 3 3 4 2 2 3 3" xfId="20696"/>
    <cellStyle name="Normal 2 3 3 4 2 2 4" xfId="8555"/>
    <cellStyle name="Normal 2 3 3 4 2 2 4 2" xfId="24185"/>
    <cellStyle name="Normal 2 3 3 4 2 2 5" xfId="10306"/>
    <cellStyle name="Normal 2 3 3 4 2 2 5 2" xfId="25905"/>
    <cellStyle name="Normal 2 3 3 4 2 2 6" xfId="17257"/>
    <cellStyle name="Normal 2 3 3 4 2 3" xfId="2474"/>
    <cellStyle name="Normal 2 3 3 4 2 3 2" xfId="5915"/>
    <cellStyle name="Normal 2 3 3 4 2 3 2 2" xfId="14617"/>
    <cellStyle name="Normal 2 3 3 4 2 3 2 2 2" xfId="30203"/>
    <cellStyle name="Normal 2 3 3 4 2 3 2 3" xfId="21555"/>
    <cellStyle name="Normal 2 3 3 4 2 3 3" xfId="11176"/>
    <cellStyle name="Normal 2 3 3 4 2 3 3 2" xfId="26764"/>
    <cellStyle name="Normal 2 3 3 4 2 3 4" xfId="18116"/>
    <cellStyle name="Normal 2 3 3 4 2 4" xfId="4196"/>
    <cellStyle name="Normal 2 3 3 4 2 4 2" xfId="12898"/>
    <cellStyle name="Normal 2 3 3 4 2 4 2 2" xfId="28484"/>
    <cellStyle name="Normal 2 3 3 4 2 4 3" xfId="19836"/>
    <cellStyle name="Normal 2 3 3 4 2 5" xfId="7695"/>
    <cellStyle name="Normal 2 3 3 4 2 5 2" xfId="23325"/>
    <cellStyle name="Normal 2 3 3 4 2 6" xfId="9443"/>
    <cellStyle name="Normal 2 3 3 4 2 6 2" xfId="25045"/>
    <cellStyle name="Normal 2 3 3 4 2 7" xfId="16397"/>
    <cellStyle name="Normal 2 3 3 4 3" xfId="1174"/>
    <cellStyle name="Normal 2 3 3 4 3 2" xfId="2904"/>
    <cellStyle name="Normal 2 3 3 4 3 2 2" xfId="6345"/>
    <cellStyle name="Normal 2 3 3 4 3 2 2 2" xfId="15047"/>
    <cellStyle name="Normal 2 3 3 4 3 2 2 2 2" xfId="30633"/>
    <cellStyle name="Normal 2 3 3 4 3 2 2 3" xfId="21985"/>
    <cellStyle name="Normal 2 3 3 4 3 2 3" xfId="11606"/>
    <cellStyle name="Normal 2 3 3 4 3 2 3 2" xfId="27194"/>
    <cellStyle name="Normal 2 3 3 4 3 2 4" xfId="18546"/>
    <cellStyle name="Normal 2 3 3 4 3 3" xfId="4626"/>
    <cellStyle name="Normal 2 3 3 4 3 3 2" xfId="13328"/>
    <cellStyle name="Normal 2 3 3 4 3 3 2 2" xfId="28914"/>
    <cellStyle name="Normal 2 3 3 4 3 3 3" xfId="20266"/>
    <cellStyle name="Normal 2 3 3 4 3 4" xfId="8125"/>
    <cellStyle name="Normal 2 3 3 4 3 4 2" xfId="23755"/>
    <cellStyle name="Normal 2 3 3 4 3 5" xfId="9876"/>
    <cellStyle name="Normal 2 3 3 4 3 5 2" xfId="25475"/>
    <cellStyle name="Normal 2 3 3 4 3 6" xfId="16827"/>
    <cellStyle name="Normal 2 3 3 4 4" xfId="2044"/>
    <cellStyle name="Normal 2 3 3 4 4 2" xfId="5485"/>
    <cellStyle name="Normal 2 3 3 4 4 2 2" xfId="14187"/>
    <cellStyle name="Normal 2 3 3 4 4 2 2 2" xfId="29773"/>
    <cellStyle name="Normal 2 3 3 4 4 2 3" xfId="21125"/>
    <cellStyle name="Normal 2 3 3 4 4 3" xfId="10746"/>
    <cellStyle name="Normal 2 3 3 4 4 3 2" xfId="26334"/>
    <cellStyle name="Normal 2 3 3 4 4 4" xfId="17686"/>
    <cellStyle name="Normal 2 3 3 4 5" xfId="3766"/>
    <cellStyle name="Normal 2 3 3 4 5 2" xfId="12468"/>
    <cellStyle name="Normal 2 3 3 4 5 2 2" xfId="28054"/>
    <cellStyle name="Normal 2 3 3 4 5 3" xfId="19406"/>
    <cellStyle name="Normal 2 3 3 4 6" xfId="7265"/>
    <cellStyle name="Normal 2 3 3 4 6 2" xfId="22895"/>
    <cellStyle name="Normal 2 3 3 4 7" xfId="9011"/>
    <cellStyle name="Normal 2 3 3 4 7 2" xfId="24615"/>
    <cellStyle name="Normal 2 3 3 4 8" xfId="15967"/>
    <cellStyle name="Normal 2 3 3 5" xfId="525"/>
    <cellStyle name="Normal 2 3 3 5 2" xfId="1389"/>
    <cellStyle name="Normal 2 3 3 5 2 2" xfId="3119"/>
    <cellStyle name="Normal 2 3 3 5 2 2 2" xfId="6560"/>
    <cellStyle name="Normal 2 3 3 5 2 2 2 2" xfId="15262"/>
    <cellStyle name="Normal 2 3 3 5 2 2 2 2 2" xfId="30848"/>
    <cellStyle name="Normal 2 3 3 5 2 2 2 3" xfId="22200"/>
    <cellStyle name="Normal 2 3 3 5 2 2 3" xfId="11821"/>
    <cellStyle name="Normal 2 3 3 5 2 2 3 2" xfId="27409"/>
    <cellStyle name="Normal 2 3 3 5 2 2 4" xfId="18761"/>
    <cellStyle name="Normal 2 3 3 5 2 3" xfId="4841"/>
    <cellStyle name="Normal 2 3 3 5 2 3 2" xfId="13543"/>
    <cellStyle name="Normal 2 3 3 5 2 3 2 2" xfId="29129"/>
    <cellStyle name="Normal 2 3 3 5 2 3 3" xfId="20481"/>
    <cellStyle name="Normal 2 3 3 5 2 4" xfId="8340"/>
    <cellStyle name="Normal 2 3 3 5 2 4 2" xfId="23970"/>
    <cellStyle name="Normal 2 3 3 5 2 5" xfId="10091"/>
    <cellStyle name="Normal 2 3 3 5 2 5 2" xfId="25690"/>
    <cellStyle name="Normal 2 3 3 5 2 6" xfId="17042"/>
    <cellStyle name="Normal 2 3 3 5 3" xfId="2259"/>
    <cellStyle name="Normal 2 3 3 5 3 2" xfId="5700"/>
    <cellStyle name="Normal 2 3 3 5 3 2 2" xfId="14402"/>
    <cellStyle name="Normal 2 3 3 5 3 2 2 2" xfId="29988"/>
    <cellStyle name="Normal 2 3 3 5 3 2 3" xfId="21340"/>
    <cellStyle name="Normal 2 3 3 5 3 3" xfId="10961"/>
    <cellStyle name="Normal 2 3 3 5 3 3 2" xfId="26549"/>
    <cellStyle name="Normal 2 3 3 5 3 4" xfId="17901"/>
    <cellStyle name="Normal 2 3 3 5 4" xfId="3981"/>
    <cellStyle name="Normal 2 3 3 5 4 2" xfId="12683"/>
    <cellStyle name="Normal 2 3 3 5 4 2 2" xfId="28269"/>
    <cellStyle name="Normal 2 3 3 5 4 3" xfId="19621"/>
    <cellStyle name="Normal 2 3 3 5 5" xfId="7480"/>
    <cellStyle name="Normal 2 3 3 5 5 2" xfId="23110"/>
    <cellStyle name="Normal 2 3 3 5 6" xfId="9227"/>
    <cellStyle name="Normal 2 3 3 5 6 2" xfId="24830"/>
    <cellStyle name="Normal 2 3 3 5 7" xfId="16182"/>
    <cellStyle name="Normal 2 3 3 6" xfId="959"/>
    <cellStyle name="Normal 2 3 3 6 2" xfId="2689"/>
    <cellStyle name="Normal 2 3 3 6 2 2" xfId="6130"/>
    <cellStyle name="Normal 2 3 3 6 2 2 2" xfId="14832"/>
    <cellStyle name="Normal 2 3 3 6 2 2 2 2" xfId="30418"/>
    <cellStyle name="Normal 2 3 3 6 2 2 3" xfId="21770"/>
    <cellStyle name="Normal 2 3 3 6 2 3" xfId="11391"/>
    <cellStyle name="Normal 2 3 3 6 2 3 2" xfId="26979"/>
    <cellStyle name="Normal 2 3 3 6 2 4" xfId="18331"/>
    <cellStyle name="Normal 2 3 3 6 3" xfId="4411"/>
    <cellStyle name="Normal 2 3 3 6 3 2" xfId="13113"/>
    <cellStyle name="Normal 2 3 3 6 3 2 2" xfId="28699"/>
    <cellStyle name="Normal 2 3 3 6 3 3" xfId="20051"/>
    <cellStyle name="Normal 2 3 3 6 4" xfId="7910"/>
    <cellStyle name="Normal 2 3 3 6 4 2" xfId="23540"/>
    <cellStyle name="Normal 2 3 3 6 5" xfId="9661"/>
    <cellStyle name="Normal 2 3 3 6 5 2" xfId="25260"/>
    <cellStyle name="Normal 2 3 3 6 6" xfId="16612"/>
    <cellStyle name="Normal 2 3 3 7" xfId="1828"/>
    <cellStyle name="Normal 2 3 3 7 2" xfId="5270"/>
    <cellStyle name="Normal 2 3 3 7 2 2" xfId="13972"/>
    <cellStyle name="Normal 2 3 3 7 2 2 2" xfId="29558"/>
    <cellStyle name="Normal 2 3 3 7 2 3" xfId="20910"/>
    <cellStyle name="Normal 2 3 3 7 3" xfId="10530"/>
    <cellStyle name="Normal 2 3 3 7 3 2" xfId="26119"/>
    <cellStyle name="Normal 2 3 3 7 4" xfId="17471"/>
    <cellStyle name="Normal 2 3 3 8" xfId="3551"/>
    <cellStyle name="Normal 2 3 3 8 2" xfId="12253"/>
    <cellStyle name="Normal 2 3 3 8 2 2" xfId="27839"/>
    <cellStyle name="Normal 2 3 3 8 3" xfId="19191"/>
    <cellStyle name="Normal 2 3 3 9" xfId="6996"/>
    <cellStyle name="Normal 2 3 3 9 2" xfId="15697"/>
    <cellStyle name="Normal 2 3 3 9 2 2" xfId="31278"/>
    <cellStyle name="Normal 2 3 3 9 3" xfId="22630"/>
    <cellStyle name="Normal 2 3 4" xfId="79"/>
    <cellStyle name="Normal 2 3 4 10" xfId="15779"/>
    <cellStyle name="Normal 2 3 4 2" xfId="193"/>
    <cellStyle name="Normal 2 3 4 2 2" xfId="442"/>
    <cellStyle name="Normal 2 3 4 2 2 2" xfId="874"/>
    <cellStyle name="Normal 2 3 4 2 2 2 2" xfId="1737"/>
    <cellStyle name="Normal 2 3 4 2 2 2 2 2" xfId="3467"/>
    <cellStyle name="Normal 2 3 4 2 2 2 2 2 2" xfId="6908"/>
    <cellStyle name="Normal 2 3 4 2 2 2 2 2 2 2" xfId="15610"/>
    <cellStyle name="Normal 2 3 4 2 2 2 2 2 2 2 2" xfId="31196"/>
    <cellStyle name="Normal 2 3 4 2 2 2 2 2 2 3" xfId="22548"/>
    <cellStyle name="Normal 2 3 4 2 2 2 2 2 3" xfId="12169"/>
    <cellStyle name="Normal 2 3 4 2 2 2 2 2 3 2" xfId="27757"/>
    <cellStyle name="Normal 2 3 4 2 2 2 2 2 4" xfId="19109"/>
    <cellStyle name="Normal 2 3 4 2 2 2 2 3" xfId="5189"/>
    <cellStyle name="Normal 2 3 4 2 2 2 2 3 2" xfId="13891"/>
    <cellStyle name="Normal 2 3 4 2 2 2 2 3 2 2" xfId="29477"/>
    <cellStyle name="Normal 2 3 4 2 2 2 2 3 3" xfId="20829"/>
    <cellStyle name="Normal 2 3 4 2 2 2 2 4" xfId="8688"/>
    <cellStyle name="Normal 2 3 4 2 2 2 2 4 2" xfId="24318"/>
    <cellStyle name="Normal 2 3 4 2 2 2 2 5" xfId="10439"/>
    <cellStyle name="Normal 2 3 4 2 2 2 2 5 2" xfId="26038"/>
    <cellStyle name="Normal 2 3 4 2 2 2 2 6" xfId="17390"/>
    <cellStyle name="Normal 2 3 4 2 2 2 3" xfId="2607"/>
    <cellStyle name="Normal 2 3 4 2 2 2 3 2" xfId="6048"/>
    <cellStyle name="Normal 2 3 4 2 2 2 3 2 2" xfId="14750"/>
    <cellStyle name="Normal 2 3 4 2 2 2 3 2 2 2" xfId="30336"/>
    <cellStyle name="Normal 2 3 4 2 2 2 3 2 3" xfId="21688"/>
    <cellStyle name="Normal 2 3 4 2 2 2 3 3" xfId="11309"/>
    <cellStyle name="Normal 2 3 4 2 2 2 3 3 2" xfId="26897"/>
    <cellStyle name="Normal 2 3 4 2 2 2 3 4" xfId="18249"/>
    <cellStyle name="Normal 2 3 4 2 2 2 4" xfId="4329"/>
    <cellStyle name="Normal 2 3 4 2 2 2 4 2" xfId="13031"/>
    <cellStyle name="Normal 2 3 4 2 2 2 4 2 2" xfId="28617"/>
    <cellStyle name="Normal 2 3 4 2 2 2 4 3" xfId="19969"/>
    <cellStyle name="Normal 2 3 4 2 2 2 5" xfId="7828"/>
    <cellStyle name="Normal 2 3 4 2 2 2 5 2" xfId="23458"/>
    <cellStyle name="Normal 2 3 4 2 2 2 6" xfId="9576"/>
    <cellStyle name="Normal 2 3 4 2 2 2 6 2" xfId="25178"/>
    <cellStyle name="Normal 2 3 4 2 2 2 7" xfId="16530"/>
    <cellStyle name="Normal 2 3 4 2 2 3" xfId="1307"/>
    <cellStyle name="Normal 2 3 4 2 2 3 2" xfId="3037"/>
    <cellStyle name="Normal 2 3 4 2 2 3 2 2" xfId="6478"/>
    <cellStyle name="Normal 2 3 4 2 2 3 2 2 2" xfId="15180"/>
    <cellStyle name="Normal 2 3 4 2 2 3 2 2 2 2" xfId="30766"/>
    <cellStyle name="Normal 2 3 4 2 2 3 2 2 3" xfId="22118"/>
    <cellStyle name="Normal 2 3 4 2 2 3 2 3" xfId="11739"/>
    <cellStyle name="Normal 2 3 4 2 2 3 2 3 2" xfId="27327"/>
    <cellStyle name="Normal 2 3 4 2 2 3 2 4" xfId="18679"/>
    <cellStyle name="Normal 2 3 4 2 2 3 3" xfId="4759"/>
    <cellStyle name="Normal 2 3 4 2 2 3 3 2" xfId="13461"/>
    <cellStyle name="Normal 2 3 4 2 2 3 3 2 2" xfId="29047"/>
    <cellStyle name="Normal 2 3 4 2 2 3 3 3" xfId="20399"/>
    <cellStyle name="Normal 2 3 4 2 2 3 4" xfId="8258"/>
    <cellStyle name="Normal 2 3 4 2 2 3 4 2" xfId="23888"/>
    <cellStyle name="Normal 2 3 4 2 2 3 5" xfId="10009"/>
    <cellStyle name="Normal 2 3 4 2 2 3 5 2" xfId="25608"/>
    <cellStyle name="Normal 2 3 4 2 2 3 6" xfId="16960"/>
    <cellStyle name="Normal 2 3 4 2 2 4" xfId="2177"/>
    <cellStyle name="Normal 2 3 4 2 2 4 2" xfId="5618"/>
    <cellStyle name="Normal 2 3 4 2 2 4 2 2" xfId="14320"/>
    <cellStyle name="Normal 2 3 4 2 2 4 2 2 2" xfId="29906"/>
    <cellStyle name="Normal 2 3 4 2 2 4 2 3" xfId="21258"/>
    <cellStyle name="Normal 2 3 4 2 2 4 3" xfId="10879"/>
    <cellStyle name="Normal 2 3 4 2 2 4 3 2" xfId="26467"/>
    <cellStyle name="Normal 2 3 4 2 2 4 4" xfId="17819"/>
    <cellStyle name="Normal 2 3 4 2 2 5" xfId="3899"/>
    <cellStyle name="Normal 2 3 4 2 2 5 2" xfId="12601"/>
    <cellStyle name="Normal 2 3 4 2 2 5 2 2" xfId="28187"/>
    <cellStyle name="Normal 2 3 4 2 2 5 3" xfId="19539"/>
    <cellStyle name="Normal 2 3 4 2 2 6" xfId="7398"/>
    <cellStyle name="Normal 2 3 4 2 2 6 2" xfId="23028"/>
    <cellStyle name="Normal 2 3 4 2 2 7" xfId="9144"/>
    <cellStyle name="Normal 2 3 4 2 2 7 2" xfId="24748"/>
    <cellStyle name="Normal 2 3 4 2 2 8" xfId="16100"/>
    <cellStyle name="Normal 2 3 4 2 3" xfId="658"/>
    <cellStyle name="Normal 2 3 4 2 3 2" xfId="1522"/>
    <cellStyle name="Normal 2 3 4 2 3 2 2" xfId="3252"/>
    <cellStyle name="Normal 2 3 4 2 3 2 2 2" xfId="6693"/>
    <cellStyle name="Normal 2 3 4 2 3 2 2 2 2" xfId="15395"/>
    <cellStyle name="Normal 2 3 4 2 3 2 2 2 2 2" xfId="30981"/>
    <cellStyle name="Normal 2 3 4 2 3 2 2 2 3" xfId="22333"/>
    <cellStyle name="Normal 2 3 4 2 3 2 2 3" xfId="11954"/>
    <cellStyle name="Normal 2 3 4 2 3 2 2 3 2" xfId="27542"/>
    <cellStyle name="Normal 2 3 4 2 3 2 2 4" xfId="18894"/>
    <cellStyle name="Normal 2 3 4 2 3 2 3" xfId="4974"/>
    <cellStyle name="Normal 2 3 4 2 3 2 3 2" xfId="13676"/>
    <cellStyle name="Normal 2 3 4 2 3 2 3 2 2" xfId="29262"/>
    <cellStyle name="Normal 2 3 4 2 3 2 3 3" xfId="20614"/>
    <cellStyle name="Normal 2 3 4 2 3 2 4" xfId="8473"/>
    <cellStyle name="Normal 2 3 4 2 3 2 4 2" xfId="24103"/>
    <cellStyle name="Normal 2 3 4 2 3 2 5" xfId="10224"/>
    <cellStyle name="Normal 2 3 4 2 3 2 5 2" xfId="25823"/>
    <cellStyle name="Normal 2 3 4 2 3 2 6" xfId="17175"/>
    <cellStyle name="Normal 2 3 4 2 3 3" xfId="2392"/>
    <cellStyle name="Normal 2 3 4 2 3 3 2" xfId="5833"/>
    <cellStyle name="Normal 2 3 4 2 3 3 2 2" xfId="14535"/>
    <cellStyle name="Normal 2 3 4 2 3 3 2 2 2" xfId="30121"/>
    <cellStyle name="Normal 2 3 4 2 3 3 2 3" xfId="21473"/>
    <cellStyle name="Normal 2 3 4 2 3 3 3" xfId="11094"/>
    <cellStyle name="Normal 2 3 4 2 3 3 3 2" xfId="26682"/>
    <cellStyle name="Normal 2 3 4 2 3 3 4" xfId="18034"/>
    <cellStyle name="Normal 2 3 4 2 3 4" xfId="4114"/>
    <cellStyle name="Normal 2 3 4 2 3 4 2" xfId="12816"/>
    <cellStyle name="Normal 2 3 4 2 3 4 2 2" xfId="28402"/>
    <cellStyle name="Normal 2 3 4 2 3 4 3" xfId="19754"/>
    <cellStyle name="Normal 2 3 4 2 3 5" xfId="7613"/>
    <cellStyle name="Normal 2 3 4 2 3 5 2" xfId="23243"/>
    <cellStyle name="Normal 2 3 4 2 3 6" xfId="9360"/>
    <cellStyle name="Normal 2 3 4 2 3 6 2" xfId="24963"/>
    <cellStyle name="Normal 2 3 4 2 3 7" xfId="16315"/>
    <cellStyle name="Normal 2 3 4 2 4" xfId="1092"/>
    <cellStyle name="Normal 2 3 4 2 4 2" xfId="2822"/>
    <cellStyle name="Normal 2 3 4 2 4 2 2" xfId="6263"/>
    <cellStyle name="Normal 2 3 4 2 4 2 2 2" xfId="14965"/>
    <cellStyle name="Normal 2 3 4 2 4 2 2 2 2" xfId="30551"/>
    <cellStyle name="Normal 2 3 4 2 4 2 2 3" xfId="21903"/>
    <cellStyle name="Normal 2 3 4 2 4 2 3" xfId="11524"/>
    <cellStyle name="Normal 2 3 4 2 4 2 3 2" xfId="27112"/>
    <cellStyle name="Normal 2 3 4 2 4 2 4" xfId="18464"/>
    <cellStyle name="Normal 2 3 4 2 4 3" xfId="4544"/>
    <cellStyle name="Normal 2 3 4 2 4 3 2" xfId="13246"/>
    <cellStyle name="Normal 2 3 4 2 4 3 2 2" xfId="28832"/>
    <cellStyle name="Normal 2 3 4 2 4 3 3" xfId="20184"/>
    <cellStyle name="Normal 2 3 4 2 4 4" xfId="8043"/>
    <cellStyle name="Normal 2 3 4 2 4 4 2" xfId="23673"/>
    <cellStyle name="Normal 2 3 4 2 4 5" xfId="9794"/>
    <cellStyle name="Normal 2 3 4 2 4 5 2" xfId="25393"/>
    <cellStyle name="Normal 2 3 4 2 4 6" xfId="16745"/>
    <cellStyle name="Normal 2 3 4 2 5" xfId="1961"/>
    <cellStyle name="Normal 2 3 4 2 5 2" xfId="5403"/>
    <cellStyle name="Normal 2 3 4 2 5 2 2" xfId="14105"/>
    <cellStyle name="Normal 2 3 4 2 5 2 2 2" xfId="29691"/>
    <cellStyle name="Normal 2 3 4 2 5 2 3" xfId="21043"/>
    <cellStyle name="Normal 2 3 4 2 5 3" xfId="10663"/>
    <cellStyle name="Normal 2 3 4 2 5 3 2" xfId="26252"/>
    <cellStyle name="Normal 2 3 4 2 5 4" xfId="17604"/>
    <cellStyle name="Normal 2 3 4 2 6" xfId="3684"/>
    <cellStyle name="Normal 2 3 4 2 6 2" xfId="12386"/>
    <cellStyle name="Normal 2 3 4 2 6 2 2" xfId="27972"/>
    <cellStyle name="Normal 2 3 4 2 6 3" xfId="19324"/>
    <cellStyle name="Normal 2 3 4 2 7" xfId="7183"/>
    <cellStyle name="Normal 2 3 4 2 7 2" xfId="22813"/>
    <cellStyle name="Normal 2 3 4 2 8" xfId="8910"/>
    <cellStyle name="Normal 2 3 4 2 8 2" xfId="24533"/>
    <cellStyle name="Normal 2 3 4 2 9" xfId="15885"/>
    <cellStyle name="Normal 2 3 4 3" xfId="336"/>
    <cellStyle name="Normal 2 3 4 3 2" xfId="768"/>
    <cellStyle name="Normal 2 3 4 3 2 2" xfId="1631"/>
    <cellStyle name="Normal 2 3 4 3 2 2 2" xfId="3361"/>
    <cellStyle name="Normal 2 3 4 3 2 2 2 2" xfId="6802"/>
    <cellStyle name="Normal 2 3 4 3 2 2 2 2 2" xfId="15504"/>
    <cellStyle name="Normal 2 3 4 3 2 2 2 2 2 2" xfId="31090"/>
    <cellStyle name="Normal 2 3 4 3 2 2 2 2 3" xfId="22442"/>
    <cellStyle name="Normal 2 3 4 3 2 2 2 3" xfId="12063"/>
    <cellStyle name="Normal 2 3 4 3 2 2 2 3 2" xfId="27651"/>
    <cellStyle name="Normal 2 3 4 3 2 2 2 4" xfId="19003"/>
    <cellStyle name="Normal 2 3 4 3 2 2 3" xfId="5083"/>
    <cellStyle name="Normal 2 3 4 3 2 2 3 2" xfId="13785"/>
    <cellStyle name="Normal 2 3 4 3 2 2 3 2 2" xfId="29371"/>
    <cellStyle name="Normal 2 3 4 3 2 2 3 3" xfId="20723"/>
    <cellStyle name="Normal 2 3 4 3 2 2 4" xfId="8582"/>
    <cellStyle name="Normal 2 3 4 3 2 2 4 2" xfId="24212"/>
    <cellStyle name="Normal 2 3 4 3 2 2 5" xfId="10333"/>
    <cellStyle name="Normal 2 3 4 3 2 2 5 2" xfId="25932"/>
    <cellStyle name="Normal 2 3 4 3 2 2 6" xfId="17284"/>
    <cellStyle name="Normal 2 3 4 3 2 3" xfId="2501"/>
    <cellStyle name="Normal 2 3 4 3 2 3 2" xfId="5942"/>
    <cellStyle name="Normal 2 3 4 3 2 3 2 2" xfId="14644"/>
    <cellStyle name="Normal 2 3 4 3 2 3 2 2 2" xfId="30230"/>
    <cellStyle name="Normal 2 3 4 3 2 3 2 3" xfId="21582"/>
    <cellStyle name="Normal 2 3 4 3 2 3 3" xfId="11203"/>
    <cellStyle name="Normal 2 3 4 3 2 3 3 2" xfId="26791"/>
    <cellStyle name="Normal 2 3 4 3 2 3 4" xfId="18143"/>
    <cellStyle name="Normal 2 3 4 3 2 4" xfId="4223"/>
    <cellStyle name="Normal 2 3 4 3 2 4 2" xfId="12925"/>
    <cellStyle name="Normal 2 3 4 3 2 4 2 2" xfId="28511"/>
    <cellStyle name="Normal 2 3 4 3 2 4 3" xfId="19863"/>
    <cellStyle name="Normal 2 3 4 3 2 5" xfId="7722"/>
    <cellStyle name="Normal 2 3 4 3 2 5 2" xfId="23352"/>
    <cellStyle name="Normal 2 3 4 3 2 6" xfId="9470"/>
    <cellStyle name="Normal 2 3 4 3 2 6 2" xfId="25072"/>
    <cellStyle name="Normal 2 3 4 3 2 7" xfId="16424"/>
    <cellStyle name="Normal 2 3 4 3 3" xfId="1201"/>
    <cellStyle name="Normal 2 3 4 3 3 2" xfId="2931"/>
    <cellStyle name="Normal 2 3 4 3 3 2 2" xfId="6372"/>
    <cellStyle name="Normal 2 3 4 3 3 2 2 2" xfId="15074"/>
    <cellStyle name="Normal 2 3 4 3 3 2 2 2 2" xfId="30660"/>
    <cellStyle name="Normal 2 3 4 3 3 2 2 3" xfId="22012"/>
    <cellStyle name="Normal 2 3 4 3 3 2 3" xfId="11633"/>
    <cellStyle name="Normal 2 3 4 3 3 2 3 2" xfId="27221"/>
    <cellStyle name="Normal 2 3 4 3 3 2 4" xfId="18573"/>
    <cellStyle name="Normal 2 3 4 3 3 3" xfId="4653"/>
    <cellStyle name="Normal 2 3 4 3 3 3 2" xfId="13355"/>
    <cellStyle name="Normal 2 3 4 3 3 3 2 2" xfId="28941"/>
    <cellStyle name="Normal 2 3 4 3 3 3 3" xfId="20293"/>
    <cellStyle name="Normal 2 3 4 3 3 4" xfId="8152"/>
    <cellStyle name="Normal 2 3 4 3 3 4 2" xfId="23782"/>
    <cellStyle name="Normal 2 3 4 3 3 5" xfId="9903"/>
    <cellStyle name="Normal 2 3 4 3 3 5 2" xfId="25502"/>
    <cellStyle name="Normal 2 3 4 3 3 6" xfId="16854"/>
    <cellStyle name="Normal 2 3 4 3 4" xfId="2071"/>
    <cellStyle name="Normal 2 3 4 3 4 2" xfId="5512"/>
    <cellStyle name="Normal 2 3 4 3 4 2 2" xfId="14214"/>
    <cellStyle name="Normal 2 3 4 3 4 2 2 2" xfId="29800"/>
    <cellStyle name="Normal 2 3 4 3 4 2 3" xfId="21152"/>
    <cellStyle name="Normal 2 3 4 3 4 3" xfId="10773"/>
    <cellStyle name="Normal 2 3 4 3 4 3 2" xfId="26361"/>
    <cellStyle name="Normal 2 3 4 3 4 4" xfId="17713"/>
    <cellStyle name="Normal 2 3 4 3 5" xfId="3793"/>
    <cellStyle name="Normal 2 3 4 3 5 2" xfId="12495"/>
    <cellStyle name="Normal 2 3 4 3 5 2 2" xfId="28081"/>
    <cellStyle name="Normal 2 3 4 3 5 3" xfId="19433"/>
    <cellStyle name="Normal 2 3 4 3 6" xfId="7292"/>
    <cellStyle name="Normal 2 3 4 3 6 2" xfId="22922"/>
    <cellStyle name="Normal 2 3 4 3 7" xfId="9038"/>
    <cellStyle name="Normal 2 3 4 3 7 2" xfId="24642"/>
    <cellStyle name="Normal 2 3 4 3 8" xfId="15994"/>
    <cellStyle name="Normal 2 3 4 4" xfId="552"/>
    <cellStyle name="Normal 2 3 4 4 2" xfId="1416"/>
    <cellStyle name="Normal 2 3 4 4 2 2" xfId="3146"/>
    <cellStyle name="Normal 2 3 4 4 2 2 2" xfId="6587"/>
    <cellStyle name="Normal 2 3 4 4 2 2 2 2" xfId="15289"/>
    <cellStyle name="Normal 2 3 4 4 2 2 2 2 2" xfId="30875"/>
    <cellStyle name="Normal 2 3 4 4 2 2 2 3" xfId="22227"/>
    <cellStyle name="Normal 2 3 4 4 2 2 3" xfId="11848"/>
    <cellStyle name="Normal 2 3 4 4 2 2 3 2" xfId="27436"/>
    <cellStyle name="Normal 2 3 4 4 2 2 4" xfId="18788"/>
    <cellStyle name="Normal 2 3 4 4 2 3" xfId="4868"/>
    <cellStyle name="Normal 2 3 4 4 2 3 2" xfId="13570"/>
    <cellStyle name="Normal 2 3 4 4 2 3 2 2" xfId="29156"/>
    <cellStyle name="Normal 2 3 4 4 2 3 3" xfId="20508"/>
    <cellStyle name="Normal 2 3 4 4 2 4" xfId="8367"/>
    <cellStyle name="Normal 2 3 4 4 2 4 2" xfId="23997"/>
    <cellStyle name="Normal 2 3 4 4 2 5" xfId="10118"/>
    <cellStyle name="Normal 2 3 4 4 2 5 2" xfId="25717"/>
    <cellStyle name="Normal 2 3 4 4 2 6" xfId="17069"/>
    <cellStyle name="Normal 2 3 4 4 3" xfId="2286"/>
    <cellStyle name="Normal 2 3 4 4 3 2" xfId="5727"/>
    <cellStyle name="Normal 2 3 4 4 3 2 2" xfId="14429"/>
    <cellStyle name="Normal 2 3 4 4 3 2 2 2" xfId="30015"/>
    <cellStyle name="Normal 2 3 4 4 3 2 3" xfId="21367"/>
    <cellStyle name="Normal 2 3 4 4 3 3" xfId="10988"/>
    <cellStyle name="Normal 2 3 4 4 3 3 2" xfId="26576"/>
    <cellStyle name="Normal 2 3 4 4 3 4" xfId="17928"/>
    <cellStyle name="Normal 2 3 4 4 4" xfId="4008"/>
    <cellStyle name="Normal 2 3 4 4 4 2" xfId="12710"/>
    <cellStyle name="Normal 2 3 4 4 4 2 2" xfId="28296"/>
    <cellStyle name="Normal 2 3 4 4 4 3" xfId="19648"/>
    <cellStyle name="Normal 2 3 4 4 5" xfId="7507"/>
    <cellStyle name="Normal 2 3 4 4 5 2" xfId="23137"/>
    <cellStyle name="Normal 2 3 4 4 6" xfId="9254"/>
    <cellStyle name="Normal 2 3 4 4 6 2" xfId="24857"/>
    <cellStyle name="Normal 2 3 4 4 7" xfId="16209"/>
    <cellStyle name="Normal 2 3 4 5" xfId="986"/>
    <cellStyle name="Normal 2 3 4 5 2" xfId="2716"/>
    <cellStyle name="Normal 2 3 4 5 2 2" xfId="6157"/>
    <cellStyle name="Normal 2 3 4 5 2 2 2" xfId="14859"/>
    <cellStyle name="Normal 2 3 4 5 2 2 2 2" xfId="30445"/>
    <cellStyle name="Normal 2 3 4 5 2 2 3" xfId="21797"/>
    <cellStyle name="Normal 2 3 4 5 2 3" xfId="11418"/>
    <cellStyle name="Normal 2 3 4 5 2 3 2" xfId="27006"/>
    <cellStyle name="Normal 2 3 4 5 2 4" xfId="18358"/>
    <cellStyle name="Normal 2 3 4 5 3" xfId="4438"/>
    <cellStyle name="Normal 2 3 4 5 3 2" xfId="13140"/>
    <cellStyle name="Normal 2 3 4 5 3 2 2" xfId="28726"/>
    <cellStyle name="Normal 2 3 4 5 3 3" xfId="20078"/>
    <cellStyle name="Normal 2 3 4 5 4" xfId="7937"/>
    <cellStyle name="Normal 2 3 4 5 4 2" xfId="23567"/>
    <cellStyle name="Normal 2 3 4 5 5" xfId="9688"/>
    <cellStyle name="Normal 2 3 4 5 5 2" xfId="25287"/>
    <cellStyle name="Normal 2 3 4 5 6" xfId="16639"/>
    <cellStyle name="Normal 2 3 4 6" xfId="1855"/>
    <cellStyle name="Normal 2 3 4 6 2" xfId="5297"/>
    <cellStyle name="Normal 2 3 4 6 2 2" xfId="13999"/>
    <cellStyle name="Normal 2 3 4 6 2 2 2" xfId="29585"/>
    <cellStyle name="Normal 2 3 4 6 2 3" xfId="20937"/>
    <cellStyle name="Normal 2 3 4 6 3" xfId="10557"/>
    <cellStyle name="Normal 2 3 4 6 3 2" xfId="26146"/>
    <cellStyle name="Normal 2 3 4 6 4" xfId="17498"/>
    <cellStyle name="Normal 2 3 4 7" xfId="3578"/>
    <cellStyle name="Normal 2 3 4 7 2" xfId="12280"/>
    <cellStyle name="Normal 2 3 4 7 2 2" xfId="27866"/>
    <cellStyle name="Normal 2 3 4 7 3" xfId="19218"/>
    <cellStyle name="Normal 2 3 4 8" xfId="7077"/>
    <cellStyle name="Normal 2 3 4 8 2" xfId="22707"/>
    <cellStyle name="Normal 2 3 4 9" xfId="8799"/>
    <cellStyle name="Normal 2 3 4 9 2" xfId="24427"/>
    <cellStyle name="Normal 2 3 5" xfId="137"/>
    <cellStyle name="Normal 2 3 5 2" xfId="389"/>
    <cellStyle name="Normal 2 3 5 2 2" xfId="821"/>
    <cellStyle name="Normal 2 3 5 2 2 2" xfId="1684"/>
    <cellStyle name="Normal 2 3 5 2 2 2 2" xfId="3414"/>
    <cellStyle name="Normal 2 3 5 2 2 2 2 2" xfId="6855"/>
    <cellStyle name="Normal 2 3 5 2 2 2 2 2 2" xfId="15557"/>
    <cellStyle name="Normal 2 3 5 2 2 2 2 2 2 2" xfId="31143"/>
    <cellStyle name="Normal 2 3 5 2 2 2 2 2 3" xfId="22495"/>
    <cellStyle name="Normal 2 3 5 2 2 2 2 3" xfId="12116"/>
    <cellStyle name="Normal 2 3 5 2 2 2 2 3 2" xfId="27704"/>
    <cellStyle name="Normal 2 3 5 2 2 2 2 4" xfId="19056"/>
    <cellStyle name="Normal 2 3 5 2 2 2 3" xfId="5136"/>
    <cellStyle name="Normal 2 3 5 2 2 2 3 2" xfId="13838"/>
    <cellStyle name="Normal 2 3 5 2 2 2 3 2 2" xfId="29424"/>
    <cellStyle name="Normal 2 3 5 2 2 2 3 3" xfId="20776"/>
    <cellStyle name="Normal 2 3 5 2 2 2 4" xfId="8635"/>
    <cellStyle name="Normal 2 3 5 2 2 2 4 2" xfId="24265"/>
    <cellStyle name="Normal 2 3 5 2 2 2 5" xfId="10386"/>
    <cellStyle name="Normal 2 3 5 2 2 2 5 2" xfId="25985"/>
    <cellStyle name="Normal 2 3 5 2 2 2 6" xfId="17337"/>
    <cellStyle name="Normal 2 3 5 2 2 3" xfId="2554"/>
    <cellStyle name="Normal 2 3 5 2 2 3 2" xfId="5995"/>
    <cellStyle name="Normal 2 3 5 2 2 3 2 2" xfId="14697"/>
    <cellStyle name="Normal 2 3 5 2 2 3 2 2 2" xfId="30283"/>
    <cellStyle name="Normal 2 3 5 2 2 3 2 3" xfId="21635"/>
    <cellStyle name="Normal 2 3 5 2 2 3 3" xfId="11256"/>
    <cellStyle name="Normal 2 3 5 2 2 3 3 2" xfId="26844"/>
    <cellStyle name="Normal 2 3 5 2 2 3 4" xfId="18196"/>
    <cellStyle name="Normal 2 3 5 2 2 4" xfId="4276"/>
    <cellStyle name="Normal 2 3 5 2 2 4 2" xfId="12978"/>
    <cellStyle name="Normal 2 3 5 2 2 4 2 2" xfId="28564"/>
    <cellStyle name="Normal 2 3 5 2 2 4 3" xfId="19916"/>
    <cellStyle name="Normal 2 3 5 2 2 5" xfId="7775"/>
    <cellStyle name="Normal 2 3 5 2 2 5 2" xfId="23405"/>
    <cellStyle name="Normal 2 3 5 2 2 6" xfId="9523"/>
    <cellStyle name="Normal 2 3 5 2 2 6 2" xfId="25125"/>
    <cellStyle name="Normal 2 3 5 2 2 7" xfId="16477"/>
    <cellStyle name="Normal 2 3 5 2 3" xfId="1254"/>
    <cellStyle name="Normal 2 3 5 2 3 2" xfId="2984"/>
    <cellStyle name="Normal 2 3 5 2 3 2 2" xfId="6425"/>
    <cellStyle name="Normal 2 3 5 2 3 2 2 2" xfId="15127"/>
    <cellStyle name="Normal 2 3 5 2 3 2 2 2 2" xfId="30713"/>
    <cellStyle name="Normal 2 3 5 2 3 2 2 3" xfId="22065"/>
    <cellStyle name="Normal 2 3 5 2 3 2 3" xfId="11686"/>
    <cellStyle name="Normal 2 3 5 2 3 2 3 2" xfId="27274"/>
    <cellStyle name="Normal 2 3 5 2 3 2 4" xfId="18626"/>
    <cellStyle name="Normal 2 3 5 2 3 3" xfId="4706"/>
    <cellStyle name="Normal 2 3 5 2 3 3 2" xfId="13408"/>
    <cellStyle name="Normal 2 3 5 2 3 3 2 2" xfId="28994"/>
    <cellStyle name="Normal 2 3 5 2 3 3 3" xfId="20346"/>
    <cellStyle name="Normal 2 3 5 2 3 4" xfId="8205"/>
    <cellStyle name="Normal 2 3 5 2 3 4 2" xfId="23835"/>
    <cellStyle name="Normal 2 3 5 2 3 5" xfId="9956"/>
    <cellStyle name="Normal 2 3 5 2 3 5 2" xfId="25555"/>
    <cellStyle name="Normal 2 3 5 2 3 6" xfId="16907"/>
    <cellStyle name="Normal 2 3 5 2 4" xfId="2124"/>
    <cellStyle name="Normal 2 3 5 2 4 2" xfId="5565"/>
    <cellStyle name="Normal 2 3 5 2 4 2 2" xfId="14267"/>
    <cellStyle name="Normal 2 3 5 2 4 2 2 2" xfId="29853"/>
    <cellStyle name="Normal 2 3 5 2 4 2 3" xfId="21205"/>
    <cellStyle name="Normal 2 3 5 2 4 3" xfId="10826"/>
    <cellStyle name="Normal 2 3 5 2 4 3 2" xfId="26414"/>
    <cellStyle name="Normal 2 3 5 2 4 4" xfId="17766"/>
    <cellStyle name="Normal 2 3 5 2 5" xfId="3846"/>
    <cellStyle name="Normal 2 3 5 2 5 2" xfId="12548"/>
    <cellStyle name="Normal 2 3 5 2 5 2 2" xfId="28134"/>
    <cellStyle name="Normal 2 3 5 2 5 3" xfId="19486"/>
    <cellStyle name="Normal 2 3 5 2 6" xfId="7345"/>
    <cellStyle name="Normal 2 3 5 2 6 2" xfId="22975"/>
    <cellStyle name="Normal 2 3 5 2 7" xfId="9091"/>
    <cellStyle name="Normal 2 3 5 2 7 2" xfId="24695"/>
    <cellStyle name="Normal 2 3 5 2 8" xfId="16047"/>
    <cellStyle name="Normal 2 3 5 3" xfId="605"/>
    <cellStyle name="Normal 2 3 5 3 2" xfId="1469"/>
    <cellStyle name="Normal 2 3 5 3 2 2" xfId="3199"/>
    <cellStyle name="Normal 2 3 5 3 2 2 2" xfId="6640"/>
    <cellStyle name="Normal 2 3 5 3 2 2 2 2" xfId="15342"/>
    <cellStyle name="Normal 2 3 5 3 2 2 2 2 2" xfId="30928"/>
    <cellStyle name="Normal 2 3 5 3 2 2 2 3" xfId="22280"/>
    <cellStyle name="Normal 2 3 5 3 2 2 3" xfId="11901"/>
    <cellStyle name="Normal 2 3 5 3 2 2 3 2" xfId="27489"/>
    <cellStyle name="Normal 2 3 5 3 2 2 4" xfId="18841"/>
    <cellStyle name="Normal 2 3 5 3 2 3" xfId="4921"/>
    <cellStyle name="Normal 2 3 5 3 2 3 2" xfId="13623"/>
    <cellStyle name="Normal 2 3 5 3 2 3 2 2" xfId="29209"/>
    <cellStyle name="Normal 2 3 5 3 2 3 3" xfId="20561"/>
    <cellStyle name="Normal 2 3 5 3 2 4" xfId="8420"/>
    <cellStyle name="Normal 2 3 5 3 2 4 2" xfId="24050"/>
    <cellStyle name="Normal 2 3 5 3 2 5" xfId="10171"/>
    <cellStyle name="Normal 2 3 5 3 2 5 2" xfId="25770"/>
    <cellStyle name="Normal 2 3 5 3 2 6" xfId="17122"/>
    <cellStyle name="Normal 2 3 5 3 3" xfId="2339"/>
    <cellStyle name="Normal 2 3 5 3 3 2" xfId="5780"/>
    <cellStyle name="Normal 2 3 5 3 3 2 2" xfId="14482"/>
    <cellStyle name="Normal 2 3 5 3 3 2 2 2" xfId="30068"/>
    <cellStyle name="Normal 2 3 5 3 3 2 3" xfId="21420"/>
    <cellStyle name="Normal 2 3 5 3 3 3" xfId="11041"/>
    <cellStyle name="Normal 2 3 5 3 3 3 2" xfId="26629"/>
    <cellStyle name="Normal 2 3 5 3 3 4" xfId="17981"/>
    <cellStyle name="Normal 2 3 5 3 4" xfId="4061"/>
    <cellStyle name="Normal 2 3 5 3 4 2" xfId="12763"/>
    <cellStyle name="Normal 2 3 5 3 4 2 2" xfId="28349"/>
    <cellStyle name="Normal 2 3 5 3 4 3" xfId="19701"/>
    <cellStyle name="Normal 2 3 5 3 5" xfId="7560"/>
    <cellStyle name="Normal 2 3 5 3 5 2" xfId="23190"/>
    <cellStyle name="Normal 2 3 5 3 6" xfId="9307"/>
    <cellStyle name="Normal 2 3 5 3 6 2" xfId="24910"/>
    <cellStyle name="Normal 2 3 5 3 7" xfId="16262"/>
    <cellStyle name="Normal 2 3 5 4" xfId="1039"/>
    <cellStyle name="Normal 2 3 5 4 2" xfId="2769"/>
    <cellStyle name="Normal 2 3 5 4 2 2" xfId="6210"/>
    <cellStyle name="Normal 2 3 5 4 2 2 2" xfId="14912"/>
    <cellStyle name="Normal 2 3 5 4 2 2 2 2" xfId="30498"/>
    <cellStyle name="Normal 2 3 5 4 2 2 3" xfId="21850"/>
    <cellStyle name="Normal 2 3 5 4 2 3" xfId="11471"/>
    <cellStyle name="Normal 2 3 5 4 2 3 2" xfId="27059"/>
    <cellStyle name="Normal 2 3 5 4 2 4" xfId="18411"/>
    <cellStyle name="Normal 2 3 5 4 3" xfId="4491"/>
    <cellStyle name="Normal 2 3 5 4 3 2" xfId="13193"/>
    <cellStyle name="Normal 2 3 5 4 3 2 2" xfId="28779"/>
    <cellStyle name="Normal 2 3 5 4 3 3" xfId="20131"/>
    <cellStyle name="Normal 2 3 5 4 4" xfId="7990"/>
    <cellStyle name="Normal 2 3 5 4 4 2" xfId="23620"/>
    <cellStyle name="Normal 2 3 5 4 5" xfId="9741"/>
    <cellStyle name="Normal 2 3 5 4 5 2" xfId="25340"/>
    <cellStyle name="Normal 2 3 5 4 6" xfId="16692"/>
    <cellStyle name="Normal 2 3 5 5" xfId="1908"/>
    <cellStyle name="Normal 2 3 5 5 2" xfId="5350"/>
    <cellStyle name="Normal 2 3 5 5 2 2" xfId="14052"/>
    <cellStyle name="Normal 2 3 5 5 2 2 2" xfId="29638"/>
    <cellStyle name="Normal 2 3 5 5 2 3" xfId="20990"/>
    <cellStyle name="Normal 2 3 5 5 3" xfId="10610"/>
    <cellStyle name="Normal 2 3 5 5 3 2" xfId="26199"/>
    <cellStyle name="Normal 2 3 5 5 4" xfId="17551"/>
    <cellStyle name="Normal 2 3 5 6" xfId="3631"/>
    <cellStyle name="Normal 2 3 5 6 2" xfId="12333"/>
    <cellStyle name="Normal 2 3 5 6 2 2" xfId="27919"/>
    <cellStyle name="Normal 2 3 5 6 3" xfId="19271"/>
    <cellStyle name="Normal 2 3 5 7" xfId="7130"/>
    <cellStyle name="Normal 2 3 5 7 2" xfId="22760"/>
    <cellStyle name="Normal 2 3 5 8" xfId="8857"/>
    <cellStyle name="Normal 2 3 5 8 2" xfId="24480"/>
    <cellStyle name="Normal 2 3 5 9" xfId="15832"/>
    <cellStyle name="Normal 2 3 6" xfId="283"/>
    <cellStyle name="Normal 2 3 6 2" xfId="715"/>
    <cellStyle name="Normal 2 3 6 2 2" xfId="1578"/>
    <cellStyle name="Normal 2 3 6 2 2 2" xfId="3308"/>
    <cellStyle name="Normal 2 3 6 2 2 2 2" xfId="6749"/>
    <cellStyle name="Normal 2 3 6 2 2 2 2 2" xfId="15451"/>
    <cellStyle name="Normal 2 3 6 2 2 2 2 2 2" xfId="31037"/>
    <cellStyle name="Normal 2 3 6 2 2 2 2 3" xfId="22389"/>
    <cellStyle name="Normal 2 3 6 2 2 2 3" xfId="12010"/>
    <cellStyle name="Normal 2 3 6 2 2 2 3 2" xfId="27598"/>
    <cellStyle name="Normal 2 3 6 2 2 2 4" xfId="18950"/>
    <cellStyle name="Normal 2 3 6 2 2 3" xfId="5030"/>
    <cellStyle name="Normal 2 3 6 2 2 3 2" xfId="13732"/>
    <cellStyle name="Normal 2 3 6 2 2 3 2 2" xfId="29318"/>
    <cellStyle name="Normal 2 3 6 2 2 3 3" xfId="20670"/>
    <cellStyle name="Normal 2 3 6 2 2 4" xfId="8529"/>
    <cellStyle name="Normal 2 3 6 2 2 4 2" xfId="24159"/>
    <cellStyle name="Normal 2 3 6 2 2 5" xfId="10280"/>
    <cellStyle name="Normal 2 3 6 2 2 5 2" xfId="25879"/>
    <cellStyle name="Normal 2 3 6 2 2 6" xfId="17231"/>
    <cellStyle name="Normal 2 3 6 2 3" xfId="2448"/>
    <cellStyle name="Normal 2 3 6 2 3 2" xfId="5889"/>
    <cellStyle name="Normal 2 3 6 2 3 2 2" xfId="14591"/>
    <cellStyle name="Normal 2 3 6 2 3 2 2 2" xfId="30177"/>
    <cellStyle name="Normal 2 3 6 2 3 2 3" xfId="21529"/>
    <cellStyle name="Normal 2 3 6 2 3 3" xfId="11150"/>
    <cellStyle name="Normal 2 3 6 2 3 3 2" xfId="26738"/>
    <cellStyle name="Normal 2 3 6 2 3 4" xfId="18090"/>
    <cellStyle name="Normal 2 3 6 2 4" xfId="4170"/>
    <cellStyle name="Normal 2 3 6 2 4 2" xfId="12872"/>
    <cellStyle name="Normal 2 3 6 2 4 2 2" xfId="28458"/>
    <cellStyle name="Normal 2 3 6 2 4 3" xfId="19810"/>
    <cellStyle name="Normal 2 3 6 2 5" xfId="7669"/>
    <cellStyle name="Normal 2 3 6 2 5 2" xfId="23299"/>
    <cellStyle name="Normal 2 3 6 2 6" xfId="9417"/>
    <cellStyle name="Normal 2 3 6 2 6 2" xfId="25019"/>
    <cellStyle name="Normal 2 3 6 2 7" xfId="16371"/>
    <cellStyle name="Normal 2 3 6 3" xfId="1148"/>
    <cellStyle name="Normal 2 3 6 3 2" xfId="2878"/>
    <cellStyle name="Normal 2 3 6 3 2 2" xfId="6319"/>
    <cellStyle name="Normal 2 3 6 3 2 2 2" xfId="15021"/>
    <cellStyle name="Normal 2 3 6 3 2 2 2 2" xfId="30607"/>
    <cellStyle name="Normal 2 3 6 3 2 2 3" xfId="21959"/>
    <cellStyle name="Normal 2 3 6 3 2 3" xfId="11580"/>
    <cellStyle name="Normal 2 3 6 3 2 3 2" xfId="27168"/>
    <cellStyle name="Normal 2 3 6 3 2 4" xfId="18520"/>
    <cellStyle name="Normal 2 3 6 3 3" xfId="4600"/>
    <cellStyle name="Normal 2 3 6 3 3 2" xfId="13302"/>
    <cellStyle name="Normal 2 3 6 3 3 2 2" xfId="28888"/>
    <cellStyle name="Normal 2 3 6 3 3 3" xfId="20240"/>
    <cellStyle name="Normal 2 3 6 3 4" xfId="8099"/>
    <cellStyle name="Normal 2 3 6 3 4 2" xfId="23729"/>
    <cellStyle name="Normal 2 3 6 3 5" xfId="9850"/>
    <cellStyle name="Normal 2 3 6 3 5 2" xfId="25449"/>
    <cellStyle name="Normal 2 3 6 3 6" xfId="16801"/>
    <cellStyle name="Normal 2 3 6 4" xfId="2018"/>
    <cellStyle name="Normal 2 3 6 4 2" xfId="5459"/>
    <cellStyle name="Normal 2 3 6 4 2 2" xfId="14161"/>
    <cellStyle name="Normal 2 3 6 4 2 2 2" xfId="29747"/>
    <cellStyle name="Normal 2 3 6 4 2 3" xfId="21099"/>
    <cellStyle name="Normal 2 3 6 4 3" xfId="10720"/>
    <cellStyle name="Normal 2 3 6 4 3 2" xfId="26308"/>
    <cellStyle name="Normal 2 3 6 4 4" xfId="17660"/>
    <cellStyle name="Normal 2 3 6 5" xfId="3740"/>
    <cellStyle name="Normal 2 3 6 5 2" xfId="12442"/>
    <cellStyle name="Normal 2 3 6 5 2 2" xfId="28028"/>
    <cellStyle name="Normal 2 3 6 5 3" xfId="19380"/>
    <cellStyle name="Normal 2 3 6 6" xfId="7239"/>
    <cellStyle name="Normal 2 3 6 6 2" xfId="22869"/>
    <cellStyle name="Normal 2 3 6 7" xfId="8985"/>
    <cellStyle name="Normal 2 3 6 7 2" xfId="24589"/>
    <cellStyle name="Normal 2 3 6 8" xfId="15941"/>
    <cellStyle name="Normal 2 3 7" xfId="499"/>
    <cellStyle name="Normal 2 3 7 2" xfId="1363"/>
    <cellStyle name="Normal 2 3 7 2 2" xfId="3093"/>
    <cellStyle name="Normal 2 3 7 2 2 2" xfId="6534"/>
    <cellStyle name="Normal 2 3 7 2 2 2 2" xfId="15236"/>
    <cellStyle name="Normal 2 3 7 2 2 2 2 2" xfId="30822"/>
    <cellStyle name="Normal 2 3 7 2 2 2 3" xfId="22174"/>
    <cellStyle name="Normal 2 3 7 2 2 3" xfId="11795"/>
    <cellStyle name="Normal 2 3 7 2 2 3 2" xfId="27383"/>
    <cellStyle name="Normal 2 3 7 2 2 4" xfId="18735"/>
    <cellStyle name="Normal 2 3 7 2 3" xfId="4815"/>
    <cellStyle name="Normal 2 3 7 2 3 2" xfId="13517"/>
    <cellStyle name="Normal 2 3 7 2 3 2 2" xfId="29103"/>
    <cellStyle name="Normal 2 3 7 2 3 3" xfId="20455"/>
    <cellStyle name="Normal 2 3 7 2 4" xfId="8314"/>
    <cellStyle name="Normal 2 3 7 2 4 2" xfId="23944"/>
    <cellStyle name="Normal 2 3 7 2 5" xfId="10065"/>
    <cellStyle name="Normal 2 3 7 2 5 2" xfId="25664"/>
    <cellStyle name="Normal 2 3 7 2 6" xfId="17016"/>
    <cellStyle name="Normal 2 3 7 3" xfId="2233"/>
    <cellStyle name="Normal 2 3 7 3 2" xfId="5674"/>
    <cellStyle name="Normal 2 3 7 3 2 2" xfId="14376"/>
    <cellStyle name="Normal 2 3 7 3 2 2 2" xfId="29962"/>
    <cellStyle name="Normal 2 3 7 3 2 3" xfId="21314"/>
    <cellStyle name="Normal 2 3 7 3 3" xfId="10935"/>
    <cellStyle name="Normal 2 3 7 3 3 2" xfId="26523"/>
    <cellStyle name="Normal 2 3 7 3 4" xfId="17875"/>
    <cellStyle name="Normal 2 3 7 4" xfId="3955"/>
    <cellStyle name="Normal 2 3 7 4 2" xfId="12657"/>
    <cellStyle name="Normal 2 3 7 4 2 2" xfId="28243"/>
    <cellStyle name="Normal 2 3 7 4 3" xfId="19595"/>
    <cellStyle name="Normal 2 3 7 5" xfId="7454"/>
    <cellStyle name="Normal 2 3 7 5 2" xfId="23084"/>
    <cellStyle name="Normal 2 3 7 6" xfId="9201"/>
    <cellStyle name="Normal 2 3 7 6 2" xfId="24804"/>
    <cellStyle name="Normal 2 3 7 7" xfId="16156"/>
    <cellStyle name="Normal 2 3 8" xfId="933"/>
    <cellStyle name="Normal 2 3 8 2" xfId="2663"/>
    <cellStyle name="Normal 2 3 8 2 2" xfId="6104"/>
    <cellStyle name="Normal 2 3 8 2 2 2" xfId="14806"/>
    <cellStyle name="Normal 2 3 8 2 2 2 2" xfId="30392"/>
    <cellStyle name="Normal 2 3 8 2 2 3" xfId="21744"/>
    <cellStyle name="Normal 2 3 8 2 3" xfId="11365"/>
    <cellStyle name="Normal 2 3 8 2 3 2" xfId="26953"/>
    <cellStyle name="Normal 2 3 8 2 4" xfId="18305"/>
    <cellStyle name="Normal 2 3 8 3" xfId="4385"/>
    <cellStyle name="Normal 2 3 8 3 2" xfId="13087"/>
    <cellStyle name="Normal 2 3 8 3 2 2" xfId="28673"/>
    <cellStyle name="Normal 2 3 8 3 3" xfId="20025"/>
    <cellStyle name="Normal 2 3 8 4" xfId="7884"/>
    <cellStyle name="Normal 2 3 8 4 2" xfId="23514"/>
    <cellStyle name="Normal 2 3 8 5" xfId="9635"/>
    <cellStyle name="Normal 2 3 8 5 2" xfId="25234"/>
    <cellStyle name="Normal 2 3 8 6" xfId="16586"/>
    <cellStyle name="Normal 2 3 9" xfId="1802"/>
    <cellStyle name="Normal 2 3 9 2" xfId="5244"/>
    <cellStyle name="Normal 2 3 9 2 2" xfId="13946"/>
    <cellStyle name="Normal 2 3 9 2 2 2" xfId="29532"/>
    <cellStyle name="Normal 2 3 9 2 3" xfId="20884"/>
    <cellStyle name="Normal 2 3 9 3" xfId="10504"/>
    <cellStyle name="Normal 2 3 9 3 2" xfId="26093"/>
    <cellStyle name="Normal 2 3 9 4" xfId="17445"/>
    <cellStyle name="Normal 2 30" xfId="31500"/>
    <cellStyle name="Normal 2 31" xfId="31497"/>
    <cellStyle name="Normal 2 32" xfId="31501"/>
    <cellStyle name="Normal 2 33" xfId="31502"/>
    <cellStyle name="Normal 2 34" xfId="31503"/>
    <cellStyle name="Normal 2 34 2" xfId="31506"/>
    <cellStyle name="Normal 2 34 2 2" xfId="32359"/>
    <cellStyle name="Normal 2 34 3" xfId="31836"/>
    <cellStyle name="Normal 2 35" xfId="31833"/>
    <cellStyle name="Normal 2 36" xfId="31835"/>
    <cellStyle name="Normal 2 4" xfId="26"/>
    <cellStyle name="Normal 2 4 10" xfId="6977"/>
    <cellStyle name="Normal 2 4 10 2" xfId="15678"/>
    <cellStyle name="Normal 2 4 10 2 2" xfId="31259"/>
    <cellStyle name="Normal 2 4 10 3" xfId="22611"/>
    <cellStyle name="Normal 2 4 11" xfId="7032"/>
    <cellStyle name="Normal 2 4 11 2" xfId="22662"/>
    <cellStyle name="Normal 2 4 12" xfId="8752"/>
    <cellStyle name="Normal 2 4 12 2" xfId="24381"/>
    <cellStyle name="Normal 2 4 13" xfId="15733"/>
    <cellStyle name="Normal 2 4 2" xfId="58"/>
    <cellStyle name="Normal 2 4 2 10" xfId="7057"/>
    <cellStyle name="Normal 2 4 2 10 2" xfId="22687"/>
    <cellStyle name="Normal 2 4 2 11" xfId="8778"/>
    <cellStyle name="Normal 2 4 2 11 2" xfId="24407"/>
    <cellStyle name="Normal 2 4 2 12" xfId="15759"/>
    <cellStyle name="Normal 2 4 2 2" xfId="112"/>
    <cellStyle name="Normal 2 4 2 2 10" xfId="15812"/>
    <cellStyle name="Normal 2 4 2 2 2" xfId="226"/>
    <cellStyle name="Normal 2 4 2 2 2 2" xfId="475"/>
    <cellStyle name="Normal 2 4 2 2 2 2 2" xfId="907"/>
    <cellStyle name="Normal 2 4 2 2 2 2 2 2" xfId="1770"/>
    <cellStyle name="Normal 2 4 2 2 2 2 2 2 2" xfId="3500"/>
    <cellStyle name="Normal 2 4 2 2 2 2 2 2 2 2" xfId="6941"/>
    <cellStyle name="Normal 2 4 2 2 2 2 2 2 2 2 2" xfId="15643"/>
    <cellStyle name="Normal 2 4 2 2 2 2 2 2 2 2 2 2" xfId="31229"/>
    <cellStyle name="Normal 2 4 2 2 2 2 2 2 2 2 3" xfId="22581"/>
    <cellStyle name="Normal 2 4 2 2 2 2 2 2 2 3" xfId="12202"/>
    <cellStyle name="Normal 2 4 2 2 2 2 2 2 2 3 2" xfId="27790"/>
    <cellStyle name="Normal 2 4 2 2 2 2 2 2 2 4" xfId="19142"/>
    <cellStyle name="Normal 2 4 2 2 2 2 2 2 3" xfId="5222"/>
    <cellStyle name="Normal 2 4 2 2 2 2 2 2 3 2" xfId="13924"/>
    <cellStyle name="Normal 2 4 2 2 2 2 2 2 3 2 2" xfId="29510"/>
    <cellStyle name="Normal 2 4 2 2 2 2 2 2 3 3" xfId="20862"/>
    <cellStyle name="Normal 2 4 2 2 2 2 2 2 4" xfId="8721"/>
    <cellStyle name="Normal 2 4 2 2 2 2 2 2 4 2" xfId="24351"/>
    <cellStyle name="Normal 2 4 2 2 2 2 2 2 5" xfId="10472"/>
    <cellStyle name="Normal 2 4 2 2 2 2 2 2 5 2" xfId="26071"/>
    <cellStyle name="Normal 2 4 2 2 2 2 2 2 6" xfId="17423"/>
    <cellStyle name="Normal 2 4 2 2 2 2 2 3" xfId="2640"/>
    <cellStyle name="Normal 2 4 2 2 2 2 2 3 2" xfId="6081"/>
    <cellStyle name="Normal 2 4 2 2 2 2 2 3 2 2" xfId="14783"/>
    <cellStyle name="Normal 2 4 2 2 2 2 2 3 2 2 2" xfId="30369"/>
    <cellStyle name="Normal 2 4 2 2 2 2 2 3 2 3" xfId="21721"/>
    <cellStyle name="Normal 2 4 2 2 2 2 2 3 3" xfId="11342"/>
    <cellStyle name="Normal 2 4 2 2 2 2 2 3 3 2" xfId="26930"/>
    <cellStyle name="Normal 2 4 2 2 2 2 2 3 4" xfId="18282"/>
    <cellStyle name="Normal 2 4 2 2 2 2 2 4" xfId="4362"/>
    <cellStyle name="Normal 2 4 2 2 2 2 2 4 2" xfId="13064"/>
    <cellStyle name="Normal 2 4 2 2 2 2 2 4 2 2" xfId="28650"/>
    <cellStyle name="Normal 2 4 2 2 2 2 2 4 3" xfId="20002"/>
    <cellStyle name="Normal 2 4 2 2 2 2 2 5" xfId="7861"/>
    <cellStyle name="Normal 2 4 2 2 2 2 2 5 2" xfId="23491"/>
    <cellStyle name="Normal 2 4 2 2 2 2 2 6" xfId="9609"/>
    <cellStyle name="Normal 2 4 2 2 2 2 2 6 2" xfId="25211"/>
    <cellStyle name="Normal 2 4 2 2 2 2 2 7" xfId="16563"/>
    <cellStyle name="Normal 2 4 2 2 2 2 3" xfId="1340"/>
    <cellStyle name="Normal 2 4 2 2 2 2 3 2" xfId="3070"/>
    <cellStyle name="Normal 2 4 2 2 2 2 3 2 2" xfId="6511"/>
    <cellStyle name="Normal 2 4 2 2 2 2 3 2 2 2" xfId="15213"/>
    <cellStyle name="Normal 2 4 2 2 2 2 3 2 2 2 2" xfId="30799"/>
    <cellStyle name="Normal 2 4 2 2 2 2 3 2 2 3" xfId="22151"/>
    <cellStyle name="Normal 2 4 2 2 2 2 3 2 3" xfId="11772"/>
    <cellStyle name="Normal 2 4 2 2 2 2 3 2 3 2" xfId="27360"/>
    <cellStyle name="Normal 2 4 2 2 2 2 3 2 4" xfId="18712"/>
    <cellStyle name="Normal 2 4 2 2 2 2 3 3" xfId="4792"/>
    <cellStyle name="Normal 2 4 2 2 2 2 3 3 2" xfId="13494"/>
    <cellStyle name="Normal 2 4 2 2 2 2 3 3 2 2" xfId="29080"/>
    <cellStyle name="Normal 2 4 2 2 2 2 3 3 3" xfId="20432"/>
    <cellStyle name="Normal 2 4 2 2 2 2 3 4" xfId="8291"/>
    <cellStyle name="Normal 2 4 2 2 2 2 3 4 2" xfId="23921"/>
    <cellStyle name="Normal 2 4 2 2 2 2 3 5" xfId="10042"/>
    <cellStyle name="Normal 2 4 2 2 2 2 3 5 2" xfId="25641"/>
    <cellStyle name="Normal 2 4 2 2 2 2 3 6" xfId="16993"/>
    <cellStyle name="Normal 2 4 2 2 2 2 4" xfId="2210"/>
    <cellStyle name="Normal 2 4 2 2 2 2 4 2" xfId="5651"/>
    <cellStyle name="Normal 2 4 2 2 2 2 4 2 2" xfId="14353"/>
    <cellStyle name="Normal 2 4 2 2 2 2 4 2 2 2" xfId="29939"/>
    <cellStyle name="Normal 2 4 2 2 2 2 4 2 3" xfId="21291"/>
    <cellStyle name="Normal 2 4 2 2 2 2 4 3" xfId="10912"/>
    <cellStyle name="Normal 2 4 2 2 2 2 4 3 2" xfId="26500"/>
    <cellStyle name="Normal 2 4 2 2 2 2 4 4" xfId="17852"/>
    <cellStyle name="Normal 2 4 2 2 2 2 5" xfId="3932"/>
    <cellStyle name="Normal 2 4 2 2 2 2 5 2" xfId="12634"/>
    <cellStyle name="Normal 2 4 2 2 2 2 5 2 2" xfId="28220"/>
    <cellStyle name="Normal 2 4 2 2 2 2 5 3" xfId="19572"/>
    <cellStyle name="Normal 2 4 2 2 2 2 6" xfId="7431"/>
    <cellStyle name="Normal 2 4 2 2 2 2 6 2" xfId="23061"/>
    <cellStyle name="Normal 2 4 2 2 2 2 7" xfId="9177"/>
    <cellStyle name="Normal 2 4 2 2 2 2 7 2" xfId="24781"/>
    <cellStyle name="Normal 2 4 2 2 2 2 8" xfId="16133"/>
    <cellStyle name="Normal 2 4 2 2 2 3" xfId="691"/>
    <cellStyle name="Normal 2 4 2 2 2 3 2" xfId="1555"/>
    <cellStyle name="Normal 2 4 2 2 2 3 2 2" xfId="3285"/>
    <cellStyle name="Normal 2 4 2 2 2 3 2 2 2" xfId="6726"/>
    <cellStyle name="Normal 2 4 2 2 2 3 2 2 2 2" xfId="15428"/>
    <cellStyle name="Normal 2 4 2 2 2 3 2 2 2 2 2" xfId="31014"/>
    <cellStyle name="Normal 2 4 2 2 2 3 2 2 2 3" xfId="22366"/>
    <cellStyle name="Normal 2 4 2 2 2 3 2 2 3" xfId="11987"/>
    <cellStyle name="Normal 2 4 2 2 2 3 2 2 3 2" xfId="27575"/>
    <cellStyle name="Normal 2 4 2 2 2 3 2 2 4" xfId="18927"/>
    <cellStyle name="Normal 2 4 2 2 2 3 2 3" xfId="5007"/>
    <cellStyle name="Normal 2 4 2 2 2 3 2 3 2" xfId="13709"/>
    <cellStyle name="Normal 2 4 2 2 2 3 2 3 2 2" xfId="29295"/>
    <cellStyle name="Normal 2 4 2 2 2 3 2 3 3" xfId="20647"/>
    <cellStyle name="Normal 2 4 2 2 2 3 2 4" xfId="8506"/>
    <cellStyle name="Normal 2 4 2 2 2 3 2 4 2" xfId="24136"/>
    <cellStyle name="Normal 2 4 2 2 2 3 2 5" xfId="10257"/>
    <cellStyle name="Normal 2 4 2 2 2 3 2 5 2" xfId="25856"/>
    <cellStyle name="Normal 2 4 2 2 2 3 2 6" xfId="17208"/>
    <cellStyle name="Normal 2 4 2 2 2 3 3" xfId="2425"/>
    <cellStyle name="Normal 2 4 2 2 2 3 3 2" xfId="5866"/>
    <cellStyle name="Normal 2 4 2 2 2 3 3 2 2" xfId="14568"/>
    <cellStyle name="Normal 2 4 2 2 2 3 3 2 2 2" xfId="30154"/>
    <cellStyle name="Normal 2 4 2 2 2 3 3 2 3" xfId="21506"/>
    <cellStyle name="Normal 2 4 2 2 2 3 3 3" xfId="11127"/>
    <cellStyle name="Normal 2 4 2 2 2 3 3 3 2" xfId="26715"/>
    <cellStyle name="Normal 2 4 2 2 2 3 3 4" xfId="18067"/>
    <cellStyle name="Normal 2 4 2 2 2 3 4" xfId="4147"/>
    <cellStyle name="Normal 2 4 2 2 2 3 4 2" xfId="12849"/>
    <cellStyle name="Normal 2 4 2 2 2 3 4 2 2" xfId="28435"/>
    <cellStyle name="Normal 2 4 2 2 2 3 4 3" xfId="19787"/>
    <cellStyle name="Normal 2 4 2 2 2 3 5" xfId="7646"/>
    <cellStyle name="Normal 2 4 2 2 2 3 5 2" xfId="23276"/>
    <cellStyle name="Normal 2 4 2 2 2 3 6" xfId="9393"/>
    <cellStyle name="Normal 2 4 2 2 2 3 6 2" xfId="24996"/>
    <cellStyle name="Normal 2 4 2 2 2 3 7" xfId="16348"/>
    <cellStyle name="Normal 2 4 2 2 2 4" xfId="1125"/>
    <cellStyle name="Normal 2 4 2 2 2 4 2" xfId="2855"/>
    <cellStyle name="Normal 2 4 2 2 2 4 2 2" xfId="6296"/>
    <cellStyle name="Normal 2 4 2 2 2 4 2 2 2" xfId="14998"/>
    <cellStyle name="Normal 2 4 2 2 2 4 2 2 2 2" xfId="30584"/>
    <cellStyle name="Normal 2 4 2 2 2 4 2 2 3" xfId="21936"/>
    <cellStyle name="Normal 2 4 2 2 2 4 2 3" xfId="11557"/>
    <cellStyle name="Normal 2 4 2 2 2 4 2 3 2" xfId="27145"/>
    <cellStyle name="Normal 2 4 2 2 2 4 2 4" xfId="18497"/>
    <cellStyle name="Normal 2 4 2 2 2 4 3" xfId="4577"/>
    <cellStyle name="Normal 2 4 2 2 2 4 3 2" xfId="13279"/>
    <cellStyle name="Normal 2 4 2 2 2 4 3 2 2" xfId="28865"/>
    <cellStyle name="Normal 2 4 2 2 2 4 3 3" xfId="20217"/>
    <cellStyle name="Normal 2 4 2 2 2 4 4" xfId="8076"/>
    <cellStyle name="Normal 2 4 2 2 2 4 4 2" xfId="23706"/>
    <cellStyle name="Normal 2 4 2 2 2 4 5" xfId="9827"/>
    <cellStyle name="Normal 2 4 2 2 2 4 5 2" xfId="25426"/>
    <cellStyle name="Normal 2 4 2 2 2 4 6" xfId="16778"/>
    <cellStyle name="Normal 2 4 2 2 2 5" xfId="1994"/>
    <cellStyle name="Normal 2 4 2 2 2 5 2" xfId="5436"/>
    <cellStyle name="Normal 2 4 2 2 2 5 2 2" xfId="14138"/>
    <cellStyle name="Normal 2 4 2 2 2 5 2 2 2" xfId="29724"/>
    <cellStyle name="Normal 2 4 2 2 2 5 2 3" xfId="21076"/>
    <cellStyle name="Normal 2 4 2 2 2 5 3" xfId="10696"/>
    <cellStyle name="Normal 2 4 2 2 2 5 3 2" xfId="26285"/>
    <cellStyle name="Normal 2 4 2 2 2 5 4" xfId="17637"/>
    <cellStyle name="Normal 2 4 2 2 2 6" xfId="3717"/>
    <cellStyle name="Normal 2 4 2 2 2 6 2" xfId="12419"/>
    <cellStyle name="Normal 2 4 2 2 2 6 2 2" xfId="28005"/>
    <cellStyle name="Normal 2 4 2 2 2 6 3" xfId="19357"/>
    <cellStyle name="Normal 2 4 2 2 2 7" xfId="7216"/>
    <cellStyle name="Normal 2 4 2 2 2 7 2" xfId="22846"/>
    <cellStyle name="Normal 2 4 2 2 2 8" xfId="8943"/>
    <cellStyle name="Normal 2 4 2 2 2 8 2" xfId="24566"/>
    <cellStyle name="Normal 2 4 2 2 2 9" xfId="15918"/>
    <cellStyle name="Normal 2 4 2 2 3" xfId="369"/>
    <cellStyle name="Normal 2 4 2 2 3 2" xfId="801"/>
    <cellStyle name="Normal 2 4 2 2 3 2 2" xfId="1664"/>
    <cellStyle name="Normal 2 4 2 2 3 2 2 2" xfId="3394"/>
    <cellStyle name="Normal 2 4 2 2 3 2 2 2 2" xfId="6835"/>
    <cellStyle name="Normal 2 4 2 2 3 2 2 2 2 2" xfId="15537"/>
    <cellStyle name="Normal 2 4 2 2 3 2 2 2 2 2 2" xfId="31123"/>
    <cellStyle name="Normal 2 4 2 2 3 2 2 2 2 3" xfId="22475"/>
    <cellStyle name="Normal 2 4 2 2 3 2 2 2 3" xfId="12096"/>
    <cellStyle name="Normal 2 4 2 2 3 2 2 2 3 2" xfId="27684"/>
    <cellStyle name="Normal 2 4 2 2 3 2 2 2 4" xfId="19036"/>
    <cellStyle name="Normal 2 4 2 2 3 2 2 3" xfId="5116"/>
    <cellStyle name="Normal 2 4 2 2 3 2 2 3 2" xfId="13818"/>
    <cellStyle name="Normal 2 4 2 2 3 2 2 3 2 2" xfId="29404"/>
    <cellStyle name="Normal 2 4 2 2 3 2 2 3 3" xfId="20756"/>
    <cellStyle name="Normal 2 4 2 2 3 2 2 4" xfId="8615"/>
    <cellStyle name="Normal 2 4 2 2 3 2 2 4 2" xfId="24245"/>
    <cellStyle name="Normal 2 4 2 2 3 2 2 5" xfId="10366"/>
    <cellStyle name="Normal 2 4 2 2 3 2 2 5 2" xfId="25965"/>
    <cellStyle name="Normal 2 4 2 2 3 2 2 6" xfId="17317"/>
    <cellStyle name="Normal 2 4 2 2 3 2 3" xfId="2534"/>
    <cellStyle name="Normal 2 4 2 2 3 2 3 2" xfId="5975"/>
    <cellStyle name="Normal 2 4 2 2 3 2 3 2 2" xfId="14677"/>
    <cellStyle name="Normal 2 4 2 2 3 2 3 2 2 2" xfId="30263"/>
    <cellStyle name="Normal 2 4 2 2 3 2 3 2 3" xfId="21615"/>
    <cellStyle name="Normal 2 4 2 2 3 2 3 3" xfId="11236"/>
    <cellStyle name="Normal 2 4 2 2 3 2 3 3 2" xfId="26824"/>
    <cellStyle name="Normal 2 4 2 2 3 2 3 4" xfId="18176"/>
    <cellStyle name="Normal 2 4 2 2 3 2 4" xfId="4256"/>
    <cellStyle name="Normal 2 4 2 2 3 2 4 2" xfId="12958"/>
    <cellStyle name="Normal 2 4 2 2 3 2 4 2 2" xfId="28544"/>
    <cellStyle name="Normal 2 4 2 2 3 2 4 3" xfId="19896"/>
    <cellStyle name="Normal 2 4 2 2 3 2 5" xfId="7755"/>
    <cellStyle name="Normal 2 4 2 2 3 2 5 2" xfId="23385"/>
    <cellStyle name="Normal 2 4 2 2 3 2 6" xfId="9503"/>
    <cellStyle name="Normal 2 4 2 2 3 2 6 2" xfId="25105"/>
    <cellStyle name="Normal 2 4 2 2 3 2 7" xfId="16457"/>
    <cellStyle name="Normal 2 4 2 2 3 3" xfId="1234"/>
    <cellStyle name="Normal 2 4 2 2 3 3 2" xfId="2964"/>
    <cellStyle name="Normal 2 4 2 2 3 3 2 2" xfId="6405"/>
    <cellStyle name="Normal 2 4 2 2 3 3 2 2 2" xfId="15107"/>
    <cellStyle name="Normal 2 4 2 2 3 3 2 2 2 2" xfId="30693"/>
    <cellStyle name="Normal 2 4 2 2 3 3 2 2 3" xfId="22045"/>
    <cellStyle name="Normal 2 4 2 2 3 3 2 3" xfId="11666"/>
    <cellStyle name="Normal 2 4 2 2 3 3 2 3 2" xfId="27254"/>
    <cellStyle name="Normal 2 4 2 2 3 3 2 4" xfId="18606"/>
    <cellStyle name="Normal 2 4 2 2 3 3 3" xfId="4686"/>
    <cellStyle name="Normal 2 4 2 2 3 3 3 2" xfId="13388"/>
    <cellStyle name="Normal 2 4 2 2 3 3 3 2 2" xfId="28974"/>
    <cellStyle name="Normal 2 4 2 2 3 3 3 3" xfId="20326"/>
    <cellStyle name="Normal 2 4 2 2 3 3 4" xfId="8185"/>
    <cellStyle name="Normal 2 4 2 2 3 3 4 2" xfId="23815"/>
    <cellStyle name="Normal 2 4 2 2 3 3 5" xfId="9936"/>
    <cellStyle name="Normal 2 4 2 2 3 3 5 2" xfId="25535"/>
    <cellStyle name="Normal 2 4 2 2 3 3 6" xfId="16887"/>
    <cellStyle name="Normal 2 4 2 2 3 4" xfId="2104"/>
    <cellStyle name="Normal 2 4 2 2 3 4 2" xfId="5545"/>
    <cellStyle name="Normal 2 4 2 2 3 4 2 2" xfId="14247"/>
    <cellStyle name="Normal 2 4 2 2 3 4 2 2 2" xfId="29833"/>
    <cellStyle name="Normal 2 4 2 2 3 4 2 3" xfId="21185"/>
    <cellStyle name="Normal 2 4 2 2 3 4 3" xfId="10806"/>
    <cellStyle name="Normal 2 4 2 2 3 4 3 2" xfId="26394"/>
    <cellStyle name="Normal 2 4 2 2 3 4 4" xfId="17746"/>
    <cellStyle name="Normal 2 4 2 2 3 5" xfId="3826"/>
    <cellStyle name="Normal 2 4 2 2 3 5 2" xfId="12528"/>
    <cellStyle name="Normal 2 4 2 2 3 5 2 2" xfId="28114"/>
    <cellStyle name="Normal 2 4 2 2 3 5 3" xfId="19466"/>
    <cellStyle name="Normal 2 4 2 2 3 6" xfId="7325"/>
    <cellStyle name="Normal 2 4 2 2 3 6 2" xfId="22955"/>
    <cellStyle name="Normal 2 4 2 2 3 7" xfId="9071"/>
    <cellStyle name="Normal 2 4 2 2 3 7 2" xfId="24675"/>
    <cellStyle name="Normal 2 4 2 2 3 8" xfId="16027"/>
    <cellStyle name="Normal 2 4 2 2 4" xfId="585"/>
    <cellStyle name="Normal 2 4 2 2 4 2" xfId="1449"/>
    <cellStyle name="Normal 2 4 2 2 4 2 2" xfId="3179"/>
    <cellStyle name="Normal 2 4 2 2 4 2 2 2" xfId="6620"/>
    <cellStyle name="Normal 2 4 2 2 4 2 2 2 2" xfId="15322"/>
    <cellStyle name="Normal 2 4 2 2 4 2 2 2 2 2" xfId="30908"/>
    <cellStyle name="Normal 2 4 2 2 4 2 2 2 3" xfId="22260"/>
    <cellStyle name="Normal 2 4 2 2 4 2 2 3" xfId="11881"/>
    <cellStyle name="Normal 2 4 2 2 4 2 2 3 2" xfId="27469"/>
    <cellStyle name="Normal 2 4 2 2 4 2 2 4" xfId="18821"/>
    <cellStyle name="Normal 2 4 2 2 4 2 3" xfId="4901"/>
    <cellStyle name="Normal 2 4 2 2 4 2 3 2" xfId="13603"/>
    <cellStyle name="Normal 2 4 2 2 4 2 3 2 2" xfId="29189"/>
    <cellStyle name="Normal 2 4 2 2 4 2 3 3" xfId="20541"/>
    <cellStyle name="Normal 2 4 2 2 4 2 4" xfId="8400"/>
    <cellStyle name="Normal 2 4 2 2 4 2 4 2" xfId="24030"/>
    <cellStyle name="Normal 2 4 2 2 4 2 5" xfId="10151"/>
    <cellStyle name="Normal 2 4 2 2 4 2 5 2" xfId="25750"/>
    <cellStyle name="Normal 2 4 2 2 4 2 6" xfId="17102"/>
    <cellStyle name="Normal 2 4 2 2 4 3" xfId="2319"/>
    <cellStyle name="Normal 2 4 2 2 4 3 2" xfId="5760"/>
    <cellStyle name="Normal 2 4 2 2 4 3 2 2" xfId="14462"/>
    <cellStyle name="Normal 2 4 2 2 4 3 2 2 2" xfId="30048"/>
    <cellStyle name="Normal 2 4 2 2 4 3 2 3" xfId="21400"/>
    <cellStyle name="Normal 2 4 2 2 4 3 3" xfId="11021"/>
    <cellStyle name="Normal 2 4 2 2 4 3 3 2" xfId="26609"/>
    <cellStyle name="Normal 2 4 2 2 4 3 4" xfId="17961"/>
    <cellStyle name="Normal 2 4 2 2 4 4" xfId="4041"/>
    <cellStyle name="Normal 2 4 2 2 4 4 2" xfId="12743"/>
    <cellStyle name="Normal 2 4 2 2 4 4 2 2" xfId="28329"/>
    <cellStyle name="Normal 2 4 2 2 4 4 3" xfId="19681"/>
    <cellStyle name="Normal 2 4 2 2 4 5" xfId="7540"/>
    <cellStyle name="Normal 2 4 2 2 4 5 2" xfId="23170"/>
    <cellStyle name="Normal 2 4 2 2 4 6" xfId="9287"/>
    <cellStyle name="Normal 2 4 2 2 4 6 2" xfId="24890"/>
    <cellStyle name="Normal 2 4 2 2 4 7" xfId="16242"/>
    <cellStyle name="Normal 2 4 2 2 5" xfId="1019"/>
    <cellStyle name="Normal 2 4 2 2 5 2" xfId="2749"/>
    <cellStyle name="Normal 2 4 2 2 5 2 2" xfId="6190"/>
    <cellStyle name="Normal 2 4 2 2 5 2 2 2" xfId="14892"/>
    <cellStyle name="Normal 2 4 2 2 5 2 2 2 2" xfId="30478"/>
    <cellStyle name="Normal 2 4 2 2 5 2 2 3" xfId="21830"/>
    <cellStyle name="Normal 2 4 2 2 5 2 3" xfId="11451"/>
    <cellStyle name="Normal 2 4 2 2 5 2 3 2" xfId="27039"/>
    <cellStyle name="Normal 2 4 2 2 5 2 4" xfId="18391"/>
    <cellStyle name="Normal 2 4 2 2 5 3" xfId="4471"/>
    <cellStyle name="Normal 2 4 2 2 5 3 2" xfId="13173"/>
    <cellStyle name="Normal 2 4 2 2 5 3 2 2" xfId="28759"/>
    <cellStyle name="Normal 2 4 2 2 5 3 3" xfId="20111"/>
    <cellStyle name="Normal 2 4 2 2 5 4" xfId="7970"/>
    <cellStyle name="Normal 2 4 2 2 5 4 2" xfId="23600"/>
    <cellStyle name="Normal 2 4 2 2 5 5" xfId="9721"/>
    <cellStyle name="Normal 2 4 2 2 5 5 2" xfId="25320"/>
    <cellStyle name="Normal 2 4 2 2 5 6" xfId="16672"/>
    <cellStyle name="Normal 2 4 2 2 6" xfId="1888"/>
    <cellStyle name="Normal 2 4 2 2 6 2" xfId="5330"/>
    <cellStyle name="Normal 2 4 2 2 6 2 2" xfId="14032"/>
    <cellStyle name="Normal 2 4 2 2 6 2 2 2" xfId="29618"/>
    <cellStyle name="Normal 2 4 2 2 6 2 3" xfId="20970"/>
    <cellStyle name="Normal 2 4 2 2 6 3" xfId="10590"/>
    <cellStyle name="Normal 2 4 2 2 6 3 2" xfId="26179"/>
    <cellStyle name="Normal 2 4 2 2 6 4" xfId="17531"/>
    <cellStyle name="Normal 2 4 2 2 7" xfId="3611"/>
    <cellStyle name="Normal 2 4 2 2 7 2" xfId="12313"/>
    <cellStyle name="Normal 2 4 2 2 7 2 2" xfId="27899"/>
    <cellStyle name="Normal 2 4 2 2 7 3" xfId="19251"/>
    <cellStyle name="Normal 2 4 2 2 8" xfId="7110"/>
    <cellStyle name="Normal 2 4 2 2 8 2" xfId="22740"/>
    <cellStyle name="Normal 2 4 2 2 9" xfId="8832"/>
    <cellStyle name="Normal 2 4 2 2 9 2" xfId="24460"/>
    <cellStyle name="Normal 2 4 2 3" xfId="173"/>
    <cellStyle name="Normal 2 4 2 3 2" xfId="422"/>
    <cellStyle name="Normal 2 4 2 3 2 2" xfId="854"/>
    <cellStyle name="Normal 2 4 2 3 2 2 2" xfId="1717"/>
    <cellStyle name="Normal 2 4 2 3 2 2 2 2" xfId="3447"/>
    <cellStyle name="Normal 2 4 2 3 2 2 2 2 2" xfId="6888"/>
    <cellStyle name="Normal 2 4 2 3 2 2 2 2 2 2" xfId="15590"/>
    <cellStyle name="Normal 2 4 2 3 2 2 2 2 2 2 2" xfId="31176"/>
    <cellStyle name="Normal 2 4 2 3 2 2 2 2 2 3" xfId="22528"/>
    <cellStyle name="Normal 2 4 2 3 2 2 2 2 3" xfId="12149"/>
    <cellStyle name="Normal 2 4 2 3 2 2 2 2 3 2" xfId="27737"/>
    <cellStyle name="Normal 2 4 2 3 2 2 2 2 4" xfId="19089"/>
    <cellStyle name="Normal 2 4 2 3 2 2 2 3" xfId="5169"/>
    <cellStyle name="Normal 2 4 2 3 2 2 2 3 2" xfId="13871"/>
    <cellStyle name="Normal 2 4 2 3 2 2 2 3 2 2" xfId="29457"/>
    <cellStyle name="Normal 2 4 2 3 2 2 2 3 3" xfId="20809"/>
    <cellStyle name="Normal 2 4 2 3 2 2 2 4" xfId="8668"/>
    <cellStyle name="Normal 2 4 2 3 2 2 2 4 2" xfId="24298"/>
    <cellStyle name="Normal 2 4 2 3 2 2 2 5" xfId="10419"/>
    <cellStyle name="Normal 2 4 2 3 2 2 2 5 2" xfId="26018"/>
    <cellStyle name="Normal 2 4 2 3 2 2 2 6" xfId="17370"/>
    <cellStyle name="Normal 2 4 2 3 2 2 3" xfId="2587"/>
    <cellStyle name="Normal 2 4 2 3 2 2 3 2" xfId="6028"/>
    <cellStyle name="Normal 2 4 2 3 2 2 3 2 2" xfId="14730"/>
    <cellStyle name="Normal 2 4 2 3 2 2 3 2 2 2" xfId="30316"/>
    <cellStyle name="Normal 2 4 2 3 2 2 3 2 3" xfId="21668"/>
    <cellStyle name="Normal 2 4 2 3 2 2 3 3" xfId="11289"/>
    <cellStyle name="Normal 2 4 2 3 2 2 3 3 2" xfId="26877"/>
    <cellStyle name="Normal 2 4 2 3 2 2 3 4" xfId="18229"/>
    <cellStyle name="Normal 2 4 2 3 2 2 4" xfId="4309"/>
    <cellStyle name="Normal 2 4 2 3 2 2 4 2" xfId="13011"/>
    <cellStyle name="Normal 2 4 2 3 2 2 4 2 2" xfId="28597"/>
    <cellStyle name="Normal 2 4 2 3 2 2 4 3" xfId="19949"/>
    <cellStyle name="Normal 2 4 2 3 2 2 5" xfId="7808"/>
    <cellStyle name="Normal 2 4 2 3 2 2 5 2" xfId="23438"/>
    <cellStyle name="Normal 2 4 2 3 2 2 6" xfId="9556"/>
    <cellStyle name="Normal 2 4 2 3 2 2 6 2" xfId="25158"/>
    <cellStyle name="Normal 2 4 2 3 2 2 7" xfId="16510"/>
    <cellStyle name="Normal 2 4 2 3 2 3" xfId="1287"/>
    <cellStyle name="Normal 2 4 2 3 2 3 2" xfId="3017"/>
    <cellStyle name="Normal 2 4 2 3 2 3 2 2" xfId="6458"/>
    <cellStyle name="Normal 2 4 2 3 2 3 2 2 2" xfId="15160"/>
    <cellStyle name="Normal 2 4 2 3 2 3 2 2 2 2" xfId="30746"/>
    <cellStyle name="Normal 2 4 2 3 2 3 2 2 3" xfId="22098"/>
    <cellStyle name="Normal 2 4 2 3 2 3 2 3" xfId="11719"/>
    <cellStyle name="Normal 2 4 2 3 2 3 2 3 2" xfId="27307"/>
    <cellStyle name="Normal 2 4 2 3 2 3 2 4" xfId="18659"/>
    <cellStyle name="Normal 2 4 2 3 2 3 3" xfId="4739"/>
    <cellStyle name="Normal 2 4 2 3 2 3 3 2" xfId="13441"/>
    <cellStyle name="Normal 2 4 2 3 2 3 3 2 2" xfId="29027"/>
    <cellStyle name="Normal 2 4 2 3 2 3 3 3" xfId="20379"/>
    <cellStyle name="Normal 2 4 2 3 2 3 4" xfId="8238"/>
    <cellStyle name="Normal 2 4 2 3 2 3 4 2" xfId="23868"/>
    <cellStyle name="Normal 2 4 2 3 2 3 5" xfId="9989"/>
    <cellStyle name="Normal 2 4 2 3 2 3 5 2" xfId="25588"/>
    <cellStyle name="Normal 2 4 2 3 2 3 6" xfId="16940"/>
    <cellStyle name="Normal 2 4 2 3 2 4" xfId="2157"/>
    <cellStyle name="Normal 2 4 2 3 2 4 2" xfId="5598"/>
    <cellStyle name="Normal 2 4 2 3 2 4 2 2" xfId="14300"/>
    <cellStyle name="Normal 2 4 2 3 2 4 2 2 2" xfId="29886"/>
    <cellStyle name="Normal 2 4 2 3 2 4 2 3" xfId="21238"/>
    <cellStyle name="Normal 2 4 2 3 2 4 3" xfId="10859"/>
    <cellStyle name="Normal 2 4 2 3 2 4 3 2" xfId="26447"/>
    <cellStyle name="Normal 2 4 2 3 2 4 4" xfId="17799"/>
    <cellStyle name="Normal 2 4 2 3 2 5" xfId="3879"/>
    <cellStyle name="Normal 2 4 2 3 2 5 2" xfId="12581"/>
    <cellStyle name="Normal 2 4 2 3 2 5 2 2" xfId="28167"/>
    <cellStyle name="Normal 2 4 2 3 2 5 3" xfId="19519"/>
    <cellStyle name="Normal 2 4 2 3 2 6" xfId="7378"/>
    <cellStyle name="Normal 2 4 2 3 2 6 2" xfId="23008"/>
    <cellStyle name="Normal 2 4 2 3 2 7" xfId="9124"/>
    <cellStyle name="Normal 2 4 2 3 2 7 2" xfId="24728"/>
    <cellStyle name="Normal 2 4 2 3 2 8" xfId="16080"/>
    <cellStyle name="Normal 2 4 2 3 3" xfId="638"/>
    <cellStyle name="Normal 2 4 2 3 3 2" xfId="1502"/>
    <cellStyle name="Normal 2 4 2 3 3 2 2" xfId="3232"/>
    <cellStyle name="Normal 2 4 2 3 3 2 2 2" xfId="6673"/>
    <cellStyle name="Normal 2 4 2 3 3 2 2 2 2" xfId="15375"/>
    <cellStyle name="Normal 2 4 2 3 3 2 2 2 2 2" xfId="30961"/>
    <cellStyle name="Normal 2 4 2 3 3 2 2 2 3" xfId="22313"/>
    <cellStyle name="Normal 2 4 2 3 3 2 2 3" xfId="11934"/>
    <cellStyle name="Normal 2 4 2 3 3 2 2 3 2" xfId="27522"/>
    <cellStyle name="Normal 2 4 2 3 3 2 2 4" xfId="18874"/>
    <cellStyle name="Normal 2 4 2 3 3 2 3" xfId="4954"/>
    <cellStyle name="Normal 2 4 2 3 3 2 3 2" xfId="13656"/>
    <cellStyle name="Normal 2 4 2 3 3 2 3 2 2" xfId="29242"/>
    <cellStyle name="Normal 2 4 2 3 3 2 3 3" xfId="20594"/>
    <cellStyle name="Normal 2 4 2 3 3 2 4" xfId="8453"/>
    <cellStyle name="Normal 2 4 2 3 3 2 4 2" xfId="24083"/>
    <cellStyle name="Normal 2 4 2 3 3 2 5" xfId="10204"/>
    <cellStyle name="Normal 2 4 2 3 3 2 5 2" xfId="25803"/>
    <cellStyle name="Normal 2 4 2 3 3 2 6" xfId="17155"/>
    <cellStyle name="Normal 2 4 2 3 3 3" xfId="2372"/>
    <cellStyle name="Normal 2 4 2 3 3 3 2" xfId="5813"/>
    <cellStyle name="Normal 2 4 2 3 3 3 2 2" xfId="14515"/>
    <cellStyle name="Normal 2 4 2 3 3 3 2 2 2" xfId="30101"/>
    <cellStyle name="Normal 2 4 2 3 3 3 2 3" xfId="21453"/>
    <cellStyle name="Normal 2 4 2 3 3 3 3" xfId="11074"/>
    <cellStyle name="Normal 2 4 2 3 3 3 3 2" xfId="26662"/>
    <cellStyle name="Normal 2 4 2 3 3 3 4" xfId="18014"/>
    <cellStyle name="Normal 2 4 2 3 3 4" xfId="4094"/>
    <cellStyle name="Normal 2 4 2 3 3 4 2" xfId="12796"/>
    <cellStyle name="Normal 2 4 2 3 3 4 2 2" xfId="28382"/>
    <cellStyle name="Normal 2 4 2 3 3 4 3" xfId="19734"/>
    <cellStyle name="Normal 2 4 2 3 3 5" xfId="7593"/>
    <cellStyle name="Normal 2 4 2 3 3 5 2" xfId="23223"/>
    <cellStyle name="Normal 2 4 2 3 3 6" xfId="9340"/>
    <cellStyle name="Normal 2 4 2 3 3 6 2" xfId="24943"/>
    <cellStyle name="Normal 2 4 2 3 3 7" xfId="16295"/>
    <cellStyle name="Normal 2 4 2 3 4" xfId="1072"/>
    <cellStyle name="Normal 2 4 2 3 4 2" xfId="2802"/>
    <cellStyle name="Normal 2 4 2 3 4 2 2" xfId="6243"/>
    <cellStyle name="Normal 2 4 2 3 4 2 2 2" xfId="14945"/>
    <cellStyle name="Normal 2 4 2 3 4 2 2 2 2" xfId="30531"/>
    <cellStyle name="Normal 2 4 2 3 4 2 2 3" xfId="21883"/>
    <cellStyle name="Normal 2 4 2 3 4 2 3" xfId="11504"/>
    <cellStyle name="Normal 2 4 2 3 4 2 3 2" xfId="27092"/>
    <cellStyle name="Normal 2 4 2 3 4 2 4" xfId="18444"/>
    <cellStyle name="Normal 2 4 2 3 4 3" xfId="4524"/>
    <cellStyle name="Normal 2 4 2 3 4 3 2" xfId="13226"/>
    <cellStyle name="Normal 2 4 2 3 4 3 2 2" xfId="28812"/>
    <cellStyle name="Normal 2 4 2 3 4 3 3" xfId="20164"/>
    <cellStyle name="Normal 2 4 2 3 4 4" xfId="8023"/>
    <cellStyle name="Normal 2 4 2 3 4 4 2" xfId="23653"/>
    <cellStyle name="Normal 2 4 2 3 4 5" xfId="9774"/>
    <cellStyle name="Normal 2 4 2 3 4 5 2" xfId="25373"/>
    <cellStyle name="Normal 2 4 2 3 4 6" xfId="16725"/>
    <cellStyle name="Normal 2 4 2 3 5" xfId="1941"/>
    <cellStyle name="Normal 2 4 2 3 5 2" xfId="5383"/>
    <cellStyle name="Normal 2 4 2 3 5 2 2" xfId="14085"/>
    <cellStyle name="Normal 2 4 2 3 5 2 2 2" xfId="29671"/>
    <cellStyle name="Normal 2 4 2 3 5 2 3" xfId="21023"/>
    <cellStyle name="Normal 2 4 2 3 5 3" xfId="10643"/>
    <cellStyle name="Normal 2 4 2 3 5 3 2" xfId="26232"/>
    <cellStyle name="Normal 2 4 2 3 5 4" xfId="17584"/>
    <cellStyle name="Normal 2 4 2 3 6" xfId="3664"/>
    <cellStyle name="Normal 2 4 2 3 6 2" xfId="12366"/>
    <cellStyle name="Normal 2 4 2 3 6 2 2" xfId="27952"/>
    <cellStyle name="Normal 2 4 2 3 6 3" xfId="19304"/>
    <cellStyle name="Normal 2 4 2 3 7" xfId="7163"/>
    <cellStyle name="Normal 2 4 2 3 7 2" xfId="22793"/>
    <cellStyle name="Normal 2 4 2 3 8" xfId="8890"/>
    <cellStyle name="Normal 2 4 2 3 8 2" xfId="24513"/>
    <cellStyle name="Normal 2 4 2 3 9" xfId="15865"/>
    <cellStyle name="Normal 2 4 2 4" xfId="316"/>
    <cellStyle name="Normal 2 4 2 4 2" xfId="748"/>
    <cellStyle name="Normal 2 4 2 4 2 2" xfId="1611"/>
    <cellStyle name="Normal 2 4 2 4 2 2 2" xfId="3341"/>
    <cellStyle name="Normal 2 4 2 4 2 2 2 2" xfId="6782"/>
    <cellStyle name="Normal 2 4 2 4 2 2 2 2 2" xfId="15484"/>
    <cellStyle name="Normal 2 4 2 4 2 2 2 2 2 2" xfId="31070"/>
    <cellStyle name="Normal 2 4 2 4 2 2 2 2 3" xfId="22422"/>
    <cellStyle name="Normal 2 4 2 4 2 2 2 3" xfId="12043"/>
    <cellStyle name="Normal 2 4 2 4 2 2 2 3 2" xfId="27631"/>
    <cellStyle name="Normal 2 4 2 4 2 2 2 4" xfId="18983"/>
    <cellStyle name="Normal 2 4 2 4 2 2 3" xfId="5063"/>
    <cellStyle name="Normal 2 4 2 4 2 2 3 2" xfId="13765"/>
    <cellStyle name="Normal 2 4 2 4 2 2 3 2 2" xfId="29351"/>
    <cellStyle name="Normal 2 4 2 4 2 2 3 3" xfId="20703"/>
    <cellStyle name="Normal 2 4 2 4 2 2 4" xfId="8562"/>
    <cellStyle name="Normal 2 4 2 4 2 2 4 2" xfId="24192"/>
    <cellStyle name="Normal 2 4 2 4 2 2 5" xfId="10313"/>
    <cellStyle name="Normal 2 4 2 4 2 2 5 2" xfId="25912"/>
    <cellStyle name="Normal 2 4 2 4 2 2 6" xfId="17264"/>
    <cellStyle name="Normal 2 4 2 4 2 3" xfId="2481"/>
    <cellStyle name="Normal 2 4 2 4 2 3 2" xfId="5922"/>
    <cellStyle name="Normal 2 4 2 4 2 3 2 2" xfId="14624"/>
    <cellStyle name="Normal 2 4 2 4 2 3 2 2 2" xfId="30210"/>
    <cellStyle name="Normal 2 4 2 4 2 3 2 3" xfId="21562"/>
    <cellStyle name="Normal 2 4 2 4 2 3 3" xfId="11183"/>
    <cellStyle name="Normal 2 4 2 4 2 3 3 2" xfId="26771"/>
    <cellStyle name="Normal 2 4 2 4 2 3 4" xfId="18123"/>
    <cellStyle name="Normal 2 4 2 4 2 4" xfId="4203"/>
    <cellStyle name="Normal 2 4 2 4 2 4 2" xfId="12905"/>
    <cellStyle name="Normal 2 4 2 4 2 4 2 2" xfId="28491"/>
    <cellStyle name="Normal 2 4 2 4 2 4 3" xfId="19843"/>
    <cellStyle name="Normal 2 4 2 4 2 5" xfId="7702"/>
    <cellStyle name="Normal 2 4 2 4 2 5 2" xfId="23332"/>
    <cellStyle name="Normal 2 4 2 4 2 6" xfId="9450"/>
    <cellStyle name="Normal 2 4 2 4 2 6 2" xfId="25052"/>
    <cellStyle name="Normal 2 4 2 4 2 7" xfId="16404"/>
    <cellStyle name="Normal 2 4 2 4 3" xfId="1181"/>
    <cellStyle name="Normal 2 4 2 4 3 2" xfId="2911"/>
    <cellStyle name="Normal 2 4 2 4 3 2 2" xfId="6352"/>
    <cellStyle name="Normal 2 4 2 4 3 2 2 2" xfId="15054"/>
    <cellStyle name="Normal 2 4 2 4 3 2 2 2 2" xfId="30640"/>
    <cellStyle name="Normal 2 4 2 4 3 2 2 3" xfId="21992"/>
    <cellStyle name="Normal 2 4 2 4 3 2 3" xfId="11613"/>
    <cellStyle name="Normal 2 4 2 4 3 2 3 2" xfId="27201"/>
    <cellStyle name="Normal 2 4 2 4 3 2 4" xfId="18553"/>
    <cellStyle name="Normal 2 4 2 4 3 3" xfId="4633"/>
    <cellStyle name="Normal 2 4 2 4 3 3 2" xfId="13335"/>
    <cellStyle name="Normal 2 4 2 4 3 3 2 2" xfId="28921"/>
    <cellStyle name="Normal 2 4 2 4 3 3 3" xfId="20273"/>
    <cellStyle name="Normal 2 4 2 4 3 4" xfId="8132"/>
    <cellStyle name="Normal 2 4 2 4 3 4 2" xfId="23762"/>
    <cellStyle name="Normal 2 4 2 4 3 5" xfId="9883"/>
    <cellStyle name="Normal 2 4 2 4 3 5 2" xfId="25482"/>
    <cellStyle name="Normal 2 4 2 4 3 6" xfId="16834"/>
    <cellStyle name="Normal 2 4 2 4 4" xfId="2051"/>
    <cellStyle name="Normal 2 4 2 4 4 2" xfId="5492"/>
    <cellStyle name="Normal 2 4 2 4 4 2 2" xfId="14194"/>
    <cellStyle name="Normal 2 4 2 4 4 2 2 2" xfId="29780"/>
    <cellStyle name="Normal 2 4 2 4 4 2 3" xfId="21132"/>
    <cellStyle name="Normal 2 4 2 4 4 3" xfId="10753"/>
    <cellStyle name="Normal 2 4 2 4 4 3 2" xfId="26341"/>
    <cellStyle name="Normal 2 4 2 4 4 4" xfId="17693"/>
    <cellStyle name="Normal 2 4 2 4 5" xfId="3773"/>
    <cellStyle name="Normal 2 4 2 4 5 2" xfId="12475"/>
    <cellStyle name="Normal 2 4 2 4 5 2 2" xfId="28061"/>
    <cellStyle name="Normal 2 4 2 4 5 3" xfId="19413"/>
    <cellStyle name="Normal 2 4 2 4 6" xfId="7272"/>
    <cellStyle name="Normal 2 4 2 4 6 2" xfId="22902"/>
    <cellStyle name="Normal 2 4 2 4 7" xfId="9018"/>
    <cellStyle name="Normal 2 4 2 4 7 2" xfId="24622"/>
    <cellStyle name="Normal 2 4 2 4 8" xfId="15974"/>
    <cellStyle name="Normal 2 4 2 5" xfId="532"/>
    <cellStyle name="Normal 2 4 2 5 2" xfId="1396"/>
    <cellStyle name="Normal 2 4 2 5 2 2" xfId="3126"/>
    <cellStyle name="Normal 2 4 2 5 2 2 2" xfId="6567"/>
    <cellStyle name="Normal 2 4 2 5 2 2 2 2" xfId="15269"/>
    <cellStyle name="Normal 2 4 2 5 2 2 2 2 2" xfId="30855"/>
    <cellStyle name="Normal 2 4 2 5 2 2 2 3" xfId="22207"/>
    <cellStyle name="Normal 2 4 2 5 2 2 3" xfId="11828"/>
    <cellStyle name="Normal 2 4 2 5 2 2 3 2" xfId="27416"/>
    <cellStyle name="Normal 2 4 2 5 2 2 4" xfId="18768"/>
    <cellStyle name="Normal 2 4 2 5 2 3" xfId="4848"/>
    <cellStyle name="Normal 2 4 2 5 2 3 2" xfId="13550"/>
    <cellStyle name="Normal 2 4 2 5 2 3 2 2" xfId="29136"/>
    <cellStyle name="Normal 2 4 2 5 2 3 3" xfId="20488"/>
    <cellStyle name="Normal 2 4 2 5 2 4" xfId="8347"/>
    <cellStyle name="Normal 2 4 2 5 2 4 2" xfId="23977"/>
    <cellStyle name="Normal 2 4 2 5 2 5" xfId="10098"/>
    <cellStyle name="Normal 2 4 2 5 2 5 2" xfId="25697"/>
    <cellStyle name="Normal 2 4 2 5 2 6" xfId="17049"/>
    <cellStyle name="Normal 2 4 2 5 3" xfId="2266"/>
    <cellStyle name="Normal 2 4 2 5 3 2" xfId="5707"/>
    <cellStyle name="Normal 2 4 2 5 3 2 2" xfId="14409"/>
    <cellStyle name="Normal 2 4 2 5 3 2 2 2" xfId="29995"/>
    <cellStyle name="Normal 2 4 2 5 3 2 3" xfId="21347"/>
    <cellStyle name="Normal 2 4 2 5 3 3" xfId="10968"/>
    <cellStyle name="Normal 2 4 2 5 3 3 2" xfId="26556"/>
    <cellStyle name="Normal 2 4 2 5 3 4" xfId="17908"/>
    <cellStyle name="Normal 2 4 2 5 4" xfId="3988"/>
    <cellStyle name="Normal 2 4 2 5 4 2" xfId="12690"/>
    <cellStyle name="Normal 2 4 2 5 4 2 2" xfId="28276"/>
    <cellStyle name="Normal 2 4 2 5 4 3" xfId="19628"/>
    <cellStyle name="Normal 2 4 2 5 5" xfId="7487"/>
    <cellStyle name="Normal 2 4 2 5 5 2" xfId="23117"/>
    <cellStyle name="Normal 2 4 2 5 6" xfId="9234"/>
    <cellStyle name="Normal 2 4 2 5 6 2" xfId="24837"/>
    <cellStyle name="Normal 2 4 2 5 7" xfId="16189"/>
    <cellStyle name="Normal 2 4 2 6" xfId="966"/>
    <cellStyle name="Normal 2 4 2 6 2" xfId="2696"/>
    <cellStyle name="Normal 2 4 2 6 2 2" xfId="6137"/>
    <cellStyle name="Normal 2 4 2 6 2 2 2" xfId="14839"/>
    <cellStyle name="Normal 2 4 2 6 2 2 2 2" xfId="30425"/>
    <cellStyle name="Normal 2 4 2 6 2 2 3" xfId="21777"/>
    <cellStyle name="Normal 2 4 2 6 2 3" xfId="11398"/>
    <cellStyle name="Normal 2 4 2 6 2 3 2" xfId="26986"/>
    <cellStyle name="Normal 2 4 2 6 2 4" xfId="18338"/>
    <cellStyle name="Normal 2 4 2 6 3" xfId="4418"/>
    <cellStyle name="Normal 2 4 2 6 3 2" xfId="13120"/>
    <cellStyle name="Normal 2 4 2 6 3 2 2" xfId="28706"/>
    <cellStyle name="Normal 2 4 2 6 3 3" xfId="20058"/>
    <cellStyle name="Normal 2 4 2 6 4" xfId="7917"/>
    <cellStyle name="Normal 2 4 2 6 4 2" xfId="23547"/>
    <cellStyle name="Normal 2 4 2 6 5" xfId="9668"/>
    <cellStyle name="Normal 2 4 2 6 5 2" xfId="25267"/>
    <cellStyle name="Normal 2 4 2 6 6" xfId="16619"/>
    <cellStyle name="Normal 2 4 2 7" xfId="1835"/>
    <cellStyle name="Normal 2 4 2 7 2" xfId="5277"/>
    <cellStyle name="Normal 2 4 2 7 2 2" xfId="13979"/>
    <cellStyle name="Normal 2 4 2 7 2 2 2" xfId="29565"/>
    <cellStyle name="Normal 2 4 2 7 2 3" xfId="20917"/>
    <cellStyle name="Normal 2 4 2 7 3" xfId="10537"/>
    <cellStyle name="Normal 2 4 2 7 3 2" xfId="26126"/>
    <cellStyle name="Normal 2 4 2 7 4" xfId="17478"/>
    <cellStyle name="Normal 2 4 2 8" xfId="3558"/>
    <cellStyle name="Normal 2 4 2 8 2" xfId="12260"/>
    <cellStyle name="Normal 2 4 2 8 2 2" xfId="27846"/>
    <cellStyle name="Normal 2 4 2 8 3" xfId="19198"/>
    <cellStyle name="Normal 2 4 2 9" xfId="7003"/>
    <cellStyle name="Normal 2 4 2 9 2" xfId="15704"/>
    <cellStyle name="Normal 2 4 2 9 2 2" xfId="31285"/>
    <cellStyle name="Normal 2 4 2 9 3" xfId="22637"/>
    <cellStyle name="Normal 2 4 3" xfId="86"/>
    <cellStyle name="Normal 2 4 3 10" xfId="15786"/>
    <cellStyle name="Normal 2 4 3 2" xfId="200"/>
    <cellStyle name="Normal 2 4 3 2 2" xfId="449"/>
    <cellStyle name="Normal 2 4 3 2 2 2" xfId="881"/>
    <cellStyle name="Normal 2 4 3 2 2 2 2" xfId="1744"/>
    <cellStyle name="Normal 2 4 3 2 2 2 2 2" xfId="3474"/>
    <cellStyle name="Normal 2 4 3 2 2 2 2 2 2" xfId="6915"/>
    <cellStyle name="Normal 2 4 3 2 2 2 2 2 2 2" xfId="15617"/>
    <cellStyle name="Normal 2 4 3 2 2 2 2 2 2 2 2" xfId="31203"/>
    <cellStyle name="Normal 2 4 3 2 2 2 2 2 2 3" xfId="22555"/>
    <cellStyle name="Normal 2 4 3 2 2 2 2 2 3" xfId="12176"/>
    <cellStyle name="Normal 2 4 3 2 2 2 2 2 3 2" xfId="27764"/>
    <cellStyle name="Normal 2 4 3 2 2 2 2 2 4" xfId="19116"/>
    <cellStyle name="Normal 2 4 3 2 2 2 2 3" xfId="5196"/>
    <cellStyle name="Normal 2 4 3 2 2 2 2 3 2" xfId="13898"/>
    <cellStyle name="Normal 2 4 3 2 2 2 2 3 2 2" xfId="29484"/>
    <cellStyle name="Normal 2 4 3 2 2 2 2 3 3" xfId="20836"/>
    <cellStyle name="Normal 2 4 3 2 2 2 2 4" xfId="8695"/>
    <cellStyle name="Normal 2 4 3 2 2 2 2 4 2" xfId="24325"/>
    <cellStyle name="Normal 2 4 3 2 2 2 2 5" xfId="10446"/>
    <cellStyle name="Normal 2 4 3 2 2 2 2 5 2" xfId="26045"/>
    <cellStyle name="Normal 2 4 3 2 2 2 2 6" xfId="17397"/>
    <cellStyle name="Normal 2 4 3 2 2 2 3" xfId="2614"/>
    <cellStyle name="Normal 2 4 3 2 2 2 3 2" xfId="6055"/>
    <cellStyle name="Normal 2 4 3 2 2 2 3 2 2" xfId="14757"/>
    <cellStyle name="Normal 2 4 3 2 2 2 3 2 2 2" xfId="30343"/>
    <cellStyle name="Normal 2 4 3 2 2 2 3 2 3" xfId="21695"/>
    <cellStyle name="Normal 2 4 3 2 2 2 3 3" xfId="11316"/>
    <cellStyle name="Normal 2 4 3 2 2 2 3 3 2" xfId="26904"/>
    <cellStyle name="Normal 2 4 3 2 2 2 3 4" xfId="18256"/>
    <cellStyle name="Normal 2 4 3 2 2 2 4" xfId="4336"/>
    <cellStyle name="Normal 2 4 3 2 2 2 4 2" xfId="13038"/>
    <cellStyle name="Normal 2 4 3 2 2 2 4 2 2" xfId="28624"/>
    <cellStyle name="Normal 2 4 3 2 2 2 4 3" xfId="19976"/>
    <cellStyle name="Normal 2 4 3 2 2 2 5" xfId="7835"/>
    <cellStyle name="Normal 2 4 3 2 2 2 5 2" xfId="23465"/>
    <cellStyle name="Normal 2 4 3 2 2 2 6" xfId="9583"/>
    <cellStyle name="Normal 2 4 3 2 2 2 6 2" xfId="25185"/>
    <cellStyle name="Normal 2 4 3 2 2 2 7" xfId="16537"/>
    <cellStyle name="Normal 2 4 3 2 2 3" xfId="1314"/>
    <cellStyle name="Normal 2 4 3 2 2 3 2" xfId="3044"/>
    <cellStyle name="Normal 2 4 3 2 2 3 2 2" xfId="6485"/>
    <cellStyle name="Normal 2 4 3 2 2 3 2 2 2" xfId="15187"/>
    <cellStyle name="Normal 2 4 3 2 2 3 2 2 2 2" xfId="30773"/>
    <cellStyle name="Normal 2 4 3 2 2 3 2 2 3" xfId="22125"/>
    <cellStyle name="Normal 2 4 3 2 2 3 2 3" xfId="11746"/>
    <cellStyle name="Normal 2 4 3 2 2 3 2 3 2" xfId="27334"/>
    <cellStyle name="Normal 2 4 3 2 2 3 2 4" xfId="18686"/>
    <cellStyle name="Normal 2 4 3 2 2 3 3" xfId="4766"/>
    <cellStyle name="Normal 2 4 3 2 2 3 3 2" xfId="13468"/>
    <cellStyle name="Normal 2 4 3 2 2 3 3 2 2" xfId="29054"/>
    <cellStyle name="Normal 2 4 3 2 2 3 3 3" xfId="20406"/>
    <cellStyle name="Normal 2 4 3 2 2 3 4" xfId="8265"/>
    <cellStyle name="Normal 2 4 3 2 2 3 4 2" xfId="23895"/>
    <cellStyle name="Normal 2 4 3 2 2 3 5" xfId="10016"/>
    <cellStyle name="Normal 2 4 3 2 2 3 5 2" xfId="25615"/>
    <cellStyle name="Normal 2 4 3 2 2 3 6" xfId="16967"/>
    <cellStyle name="Normal 2 4 3 2 2 4" xfId="2184"/>
    <cellStyle name="Normal 2 4 3 2 2 4 2" xfId="5625"/>
    <cellStyle name="Normal 2 4 3 2 2 4 2 2" xfId="14327"/>
    <cellStyle name="Normal 2 4 3 2 2 4 2 2 2" xfId="29913"/>
    <cellStyle name="Normal 2 4 3 2 2 4 2 3" xfId="21265"/>
    <cellStyle name="Normal 2 4 3 2 2 4 3" xfId="10886"/>
    <cellStyle name="Normal 2 4 3 2 2 4 3 2" xfId="26474"/>
    <cellStyle name="Normal 2 4 3 2 2 4 4" xfId="17826"/>
    <cellStyle name="Normal 2 4 3 2 2 5" xfId="3906"/>
    <cellStyle name="Normal 2 4 3 2 2 5 2" xfId="12608"/>
    <cellStyle name="Normal 2 4 3 2 2 5 2 2" xfId="28194"/>
    <cellStyle name="Normal 2 4 3 2 2 5 3" xfId="19546"/>
    <cellStyle name="Normal 2 4 3 2 2 6" xfId="7405"/>
    <cellStyle name="Normal 2 4 3 2 2 6 2" xfId="23035"/>
    <cellStyle name="Normal 2 4 3 2 2 7" xfId="9151"/>
    <cellStyle name="Normal 2 4 3 2 2 7 2" xfId="24755"/>
    <cellStyle name="Normal 2 4 3 2 2 8" xfId="16107"/>
    <cellStyle name="Normal 2 4 3 2 3" xfId="665"/>
    <cellStyle name="Normal 2 4 3 2 3 2" xfId="1529"/>
    <cellStyle name="Normal 2 4 3 2 3 2 2" xfId="3259"/>
    <cellStyle name="Normal 2 4 3 2 3 2 2 2" xfId="6700"/>
    <cellStyle name="Normal 2 4 3 2 3 2 2 2 2" xfId="15402"/>
    <cellStyle name="Normal 2 4 3 2 3 2 2 2 2 2" xfId="30988"/>
    <cellStyle name="Normal 2 4 3 2 3 2 2 2 3" xfId="22340"/>
    <cellStyle name="Normal 2 4 3 2 3 2 2 3" xfId="11961"/>
    <cellStyle name="Normal 2 4 3 2 3 2 2 3 2" xfId="27549"/>
    <cellStyle name="Normal 2 4 3 2 3 2 2 4" xfId="18901"/>
    <cellStyle name="Normal 2 4 3 2 3 2 3" xfId="4981"/>
    <cellStyle name="Normal 2 4 3 2 3 2 3 2" xfId="13683"/>
    <cellStyle name="Normal 2 4 3 2 3 2 3 2 2" xfId="29269"/>
    <cellStyle name="Normal 2 4 3 2 3 2 3 3" xfId="20621"/>
    <cellStyle name="Normal 2 4 3 2 3 2 4" xfId="8480"/>
    <cellStyle name="Normal 2 4 3 2 3 2 4 2" xfId="24110"/>
    <cellStyle name="Normal 2 4 3 2 3 2 5" xfId="10231"/>
    <cellStyle name="Normal 2 4 3 2 3 2 5 2" xfId="25830"/>
    <cellStyle name="Normal 2 4 3 2 3 2 6" xfId="17182"/>
    <cellStyle name="Normal 2 4 3 2 3 3" xfId="2399"/>
    <cellStyle name="Normal 2 4 3 2 3 3 2" xfId="5840"/>
    <cellStyle name="Normal 2 4 3 2 3 3 2 2" xfId="14542"/>
    <cellStyle name="Normal 2 4 3 2 3 3 2 2 2" xfId="30128"/>
    <cellStyle name="Normal 2 4 3 2 3 3 2 3" xfId="21480"/>
    <cellStyle name="Normal 2 4 3 2 3 3 3" xfId="11101"/>
    <cellStyle name="Normal 2 4 3 2 3 3 3 2" xfId="26689"/>
    <cellStyle name="Normal 2 4 3 2 3 3 4" xfId="18041"/>
    <cellStyle name="Normal 2 4 3 2 3 4" xfId="4121"/>
    <cellStyle name="Normal 2 4 3 2 3 4 2" xfId="12823"/>
    <cellStyle name="Normal 2 4 3 2 3 4 2 2" xfId="28409"/>
    <cellStyle name="Normal 2 4 3 2 3 4 3" xfId="19761"/>
    <cellStyle name="Normal 2 4 3 2 3 5" xfId="7620"/>
    <cellStyle name="Normal 2 4 3 2 3 5 2" xfId="23250"/>
    <cellStyle name="Normal 2 4 3 2 3 6" xfId="9367"/>
    <cellStyle name="Normal 2 4 3 2 3 6 2" xfId="24970"/>
    <cellStyle name="Normal 2 4 3 2 3 7" xfId="16322"/>
    <cellStyle name="Normal 2 4 3 2 4" xfId="1099"/>
    <cellStyle name="Normal 2 4 3 2 4 2" xfId="2829"/>
    <cellStyle name="Normal 2 4 3 2 4 2 2" xfId="6270"/>
    <cellStyle name="Normal 2 4 3 2 4 2 2 2" xfId="14972"/>
    <cellStyle name="Normal 2 4 3 2 4 2 2 2 2" xfId="30558"/>
    <cellStyle name="Normal 2 4 3 2 4 2 2 3" xfId="21910"/>
    <cellStyle name="Normal 2 4 3 2 4 2 3" xfId="11531"/>
    <cellStyle name="Normal 2 4 3 2 4 2 3 2" xfId="27119"/>
    <cellStyle name="Normal 2 4 3 2 4 2 4" xfId="18471"/>
    <cellStyle name="Normal 2 4 3 2 4 3" xfId="4551"/>
    <cellStyle name="Normal 2 4 3 2 4 3 2" xfId="13253"/>
    <cellStyle name="Normal 2 4 3 2 4 3 2 2" xfId="28839"/>
    <cellStyle name="Normal 2 4 3 2 4 3 3" xfId="20191"/>
    <cellStyle name="Normal 2 4 3 2 4 4" xfId="8050"/>
    <cellStyle name="Normal 2 4 3 2 4 4 2" xfId="23680"/>
    <cellStyle name="Normal 2 4 3 2 4 5" xfId="9801"/>
    <cellStyle name="Normal 2 4 3 2 4 5 2" xfId="25400"/>
    <cellStyle name="Normal 2 4 3 2 4 6" xfId="16752"/>
    <cellStyle name="Normal 2 4 3 2 5" xfId="1968"/>
    <cellStyle name="Normal 2 4 3 2 5 2" xfId="5410"/>
    <cellStyle name="Normal 2 4 3 2 5 2 2" xfId="14112"/>
    <cellStyle name="Normal 2 4 3 2 5 2 2 2" xfId="29698"/>
    <cellStyle name="Normal 2 4 3 2 5 2 3" xfId="21050"/>
    <cellStyle name="Normal 2 4 3 2 5 3" xfId="10670"/>
    <cellStyle name="Normal 2 4 3 2 5 3 2" xfId="26259"/>
    <cellStyle name="Normal 2 4 3 2 5 4" xfId="17611"/>
    <cellStyle name="Normal 2 4 3 2 6" xfId="3691"/>
    <cellStyle name="Normal 2 4 3 2 6 2" xfId="12393"/>
    <cellStyle name="Normal 2 4 3 2 6 2 2" xfId="27979"/>
    <cellStyle name="Normal 2 4 3 2 6 3" xfId="19331"/>
    <cellStyle name="Normal 2 4 3 2 7" xfId="7190"/>
    <cellStyle name="Normal 2 4 3 2 7 2" xfId="22820"/>
    <cellStyle name="Normal 2 4 3 2 8" xfId="8917"/>
    <cellStyle name="Normal 2 4 3 2 8 2" xfId="24540"/>
    <cellStyle name="Normal 2 4 3 2 9" xfId="15892"/>
    <cellStyle name="Normal 2 4 3 3" xfId="343"/>
    <cellStyle name="Normal 2 4 3 3 2" xfId="775"/>
    <cellStyle name="Normal 2 4 3 3 2 2" xfId="1638"/>
    <cellStyle name="Normal 2 4 3 3 2 2 2" xfId="3368"/>
    <cellStyle name="Normal 2 4 3 3 2 2 2 2" xfId="6809"/>
    <cellStyle name="Normal 2 4 3 3 2 2 2 2 2" xfId="15511"/>
    <cellStyle name="Normal 2 4 3 3 2 2 2 2 2 2" xfId="31097"/>
    <cellStyle name="Normal 2 4 3 3 2 2 2 2 3" xfId="22449"/>
    <cellStyle name="Normal 2 4 3 3 2 2 2 3" xfId="12070"/>
    <cellStyle name="Normal 2 4 3 3 2 2 2 3 2" xfId="27658"/>
    <cellStyle name="Normal 2 4 3 3 2 2 2 4" xfId="19010"/>
    <cellStyle name="Normal 2 4 3 3 2 2 3" xfId="5090"/>
    <cellStyle name="Normal 2 4 3 3 2 2 3 2" xfId="13792"/>
    <cellStyle name="Normal 2 4 3 3 2 2 3 2 2" xfId="29378"/>
    <cellStyle name="Normal 2 4 3 3 2 2 3 3" xfId="20730"/>
    <cellStyle name="Normal 2 4 3 3 2 2 4" xfId="8589"/>
    <cellStyle name="Normal 2 4 3 3 2 2 4 2" xfId="24219"/>
    <cellStyle name="Normal 2 4 3 3 2 2 5" xfId="10340"/>
    <cellStyle name="Normal 2 4 3 3 2 2 5 2" xfId="25939"/>
    <cellStyle name="Normal 2 4 3 3 2 2 6" xfId="17291"/>
    <cellStyle name="Normal 2 4 3 3 2 3" xfId="2508"/>
    <cellStyle name="Normal 2 4 3 3 2 3 2" xfId="5949"/>
    <cellStyle name="Normal 2 4 3 3 2 3 2 2" xfId="14651"/>
    <cellStyle name="Normal 2 4 3 3 2 3 2 2 2" xfId="30237"/>
    <cellStyle name="Normal 2 4 3 3 2 3 2 3" xfId="21589"/>
    <cellStyle name="Normal 2 4 3 3 2 3 3" xfId="11210"/>
    <cellStyle name="Normal 2 4 3 3 2 3 3 2" xfId="26798"/>
    <cellStyle name="Normal 2 4 3 3 2 3 4" xfId="18150"/>
    <cellStyle name="Normal 2 4 3 3 2 4" xfId="4230"/>
    <cellStyle name="Normal 2 4 3 3 2 4 2" xfId="12932"/>
    <cellStyle name="Normal 2 4 3 3 2 4 2 2" xfId="28518"/>
    <cellStyle name="Normal 2 4 3 3 2 4 3" xfId="19870"/>
    <cellStyle name="Normal 2 4 3 3 2 5" xfId="7729"/>
    <cellStyle name="Normal 2 4 3 3 2 5 2" xfId="23359"/>
    <cellStyle name="Normal 2 4 3 3 2 6" xfId="9477"/>
    <cellStyle name="Normal 2 4 3 3 2 6 2" xfId="25079"/>
    <cellStyle name="Normal 2 4 3 3 2 7" xfId="16431"/>
    <cellStyle name="Normal 2 4 3 3 3" xfId="1208"/>
    <cellStyle name="Normal 2 4 3 3 3 2" xfId="2938"/>
    <cellStyle name="Normal 2 4 3 3 3 2 2" xfId="6379"/>
    <cellStyle name="Normal 2 4 3 3 3 2 2 2" xfId="15081"/>
    <cellStyle name="Normal 2 4 3 3 3 2 2 2 2" xfId="30667"/>
    <cellStyle name="Normal 2 4 3 3 3 2 2 3" xfId="22019"/>
    <cellStyle name="Normal 2 4 3 3 3 2 3" xfId="11640"/>
    <cellStyle name="Normal 2 4 3 3 3 2 3 2" xfId="27228"/>
    <cellStyle name="Normal 2 4 3 3 3 2 4" xfId="18580"/>
    <cellStyle name="Normal 2 4 3 3 3 3" xfId="4660"/>
    <cellStyle name="Normal 2 4 3 3 3 3 2" xfId="13362"/>
    <cellStyle name="Normal 2 4 3 3 3 3 2 2" xfId="28948"/>
    <cellStyle name="Normal 2 4 3 3 3 3 3" xfId="20300"/>
    <cellStyle name="Normal 2 4 3 3 3 4" xfId="8159"/>
    <cellStyle name="Normal 2 4 3 3 3 4 2" xfId="23789"/>
    <cellStyle name="Normal 2 4 3 3 3 5" xfId="9910"/>
    <cellStyle name="Normal 2 4 3 3 3 5 2" xfId="25509"/>
    <cellStyle name="Normal 2 4 3 3 3 6" xfId="16861"/>
    <cellStyle name="Normal 2 4 3 3 4" xfId="2078"/>
    <cellStyle name="Normal 2 4 3 3 4 2" xfId="5519"/>
    <cellStyle name="Normal 2 4 3 3 4 2 2" xfId="14221"/>
    <cellStyle name="Normal 2 4 3 3 4 2 2 2" xfId="29807"/>
    <cellStyle name="Normal 2 4 3 3 4 2 3" xfId="21159"/>
    <cellStyle name="Normal 2 4 3 3 4 3" xfId="10780"/>
    <cellStyle name="Normal 2 4 3 3 4 3 2" xfId="26368"/>
    <cellStyle name="Normal 2 4 3 3 4 4" xfId="17720"/>
    <cellStyle name="Normal 2 4 3 3 5" xfId="3800"/>
    <cellStyle name="Normal 2 4 3 3 5 2" xfId="12502"/>
    <cellStyle name="Normal 2 4 3 3 5 2 2" xfId="28088"/>
    <cellStyle name="Normal 2 4 3 3 5 3" xfId="19440"/>
    <cellStyle name="Normal 2 4 3 3 6" xfId="7299"/>
    <cellStyle name="Normal 2 4 3 3 6 2" xfId="22929"/>
    <cellStyle name="Normal 2 4 3 3 7" xfId="9045"/>
    <cellStyle name="Normal 2 4 3 3 7 2" xfId="24649"/>
    <cellStyle name="Normal 2 4 3 3 8" xfId="16001"/>
    <cellStyle name="Normal 2 4 3 4" xfId="559"/>
    <cellStyle name="Normal 2 4 3 4 2" xfId="1423"/>
    <cellStyle name="Normal 2 4 3 4 2 2" xfId="3153"/>
    <cellStyle name="Normal 2 4 3 4 2 2 2" xfId="6594"/>
    <cellStyle name="Normal 2 4 3 4 2 2 2 2" xfId="15296"/>
    <cellStyle name="Normal 2 4 3 4 2 2 2 2 2" xfId="30882"/>
    <cellStyle name="Normal 2 4 3 4 2 2 2 3" xfId="22234"/>
    <cellStyle name="Normal 2 4 3 4 2 2 3" xfId="11855"/>
    <cellStyle name="Normal 2 4 3 4 2 2 3 2" xfId="27443"/>
    <cellStyle name="Normal 2 4 3 4 2 2 4" xfId="18795"/>
    <cellStyle name="Normal 2 4 3 4 2 3" xfId="4875"/>
    <cellStyle name="Normal 2 4 3 4 2 3 2" xfId="13577"/>
    <cellStyle name="Normal 2 4 3 4 2 3 2 2" xfId="29163"/>
    <cellStyle name="Normal 2 4 3 4 2 3 3" xfId="20515"/>
    <cellStyle name="Normal 2 4 3 4 2 4" xfId="8374"/>
    <cellStyle name="Normal 2 4 3 4 2 4 2" xfId="24004"/>
    <cellStyle name="Normal 2 4 3 4 2 5" xfId="10125"/>
    <cellStyle name="Normal 2 4 3 4 2 5 2" xfId="25724"/>
    <cellStyle name="Normal 2 4 3 4 2 6" xfId="17076"/>
    <cellStyle name="Normal 2 4 3 4 3" xfId="2293"/>
    <cellStyle name="Normal 2 4 3 4 3 2" xfId="5734"/>
    <cellStyle name="Normal 2 4 3 4 3 2 2" xfId="14436"/>
    <cellStyle name="Normal 2 4 3 4 3 2 2 2" xfId="30022"/>
    <cellStyle name="Normal 2 4 3 4 3 2 3" xfId="21374"/>
    <cellStyle name="Normal 2 4 3 4 3 3" xfId="10995"/>
    <cellStyle name="Normal 2 4 3 4 3 3 2" xfId="26583"/>
    <cellStyle name="Normal 2 4 3 4 3 4" xfId="17935"/>
    <cellStyle name="Normal 2 4 3 4 4" xfId="4015"/>
    <cellStyle name="Normal 2 4 3 4 4 2" xfId="12717"/>
    <cellStyle name="Normal 2 4 3 4 4 2 2" xfId="28303"/>
    <cellStyle name="Normal 2 4 3 4 4 3" xfId="19655"/>
    <cellStyle name="Normal 2 4 3 4 5" xfId="7514"/>
    <cellStyle name="Normal 2 4 3 4 5 2" xfId="23144"/>
    <cellStyle name="Normal 2 4 3 4 6" xfId="9261"/>
    <cellStyle name="Normal 2 4 3 4 6 2" xfId="24864"/>
    <cellStyle name="Normal 2 4 3 4 7" xfId="16216"/>
    <cellStyle name="Normal 2 4 3 5" xfId="993"/>
    <cellStyle name="Normal 2 4 3 5 2" xfId="2723"/>
    <cellStyle name="Normal 2 4 3 5 2 2" xfId="6164"/>
    <cellStyle name="Normal 2 4 3 5 2 2 2" xfId="14866"/>
    <cellStyle name="Normal 2 4 3 5 2 2 2 2" xfId="30452"/>
    <cellStyle name="Normal 2 4 3 5 2 2 3" xfId="21804"/>
    <cellStyle name="Normal 2 4 3 5 2 3" xfId="11425"/>
    <cellStyle name="Normal 2 4 3 5 2 3 2" xfId="27013"/>
    <cellStyle name="Normal 2 4 3 5 2 4" xfId="18365"/>
    <cellStyle name="Normal 2 4 3 5 3" xfId="4445"/>
    <cellStyle name="Normal 2 4 3 5 3 2" xfId="13147"/>
    <cellStyle name="Normal 2 4 3 5 3 2 2" xfId="28733"/>
    <cellStyle name="Normal 2 4 3 5 3 3" xfId="20085"/>
    <cellStyle name="Normal 2 4 3 5 4" xfId="7944"/>
    <cellStyle name="Normal 2 4 3 5 4 2" xfId="23574"/>
    <cellStyle name="Normal 2 4 3 5 5" xfId="9695"/>
    <cellStyle name="Normal 2 4 3 5 5 2" xfId="25294"/>
    <cellStyle name="Normal 2 4 3 5 6" xfId="16646"/>
    <cellStyle name="Normal 2 4 3 6" xfId="1862"/>
    <cellStyle name="Normal 2 4 3 6 2" xfId="5304"/>
    <cellStyle name="Normal 2 4 3 6 2 2" xfId="14006"/>
    <cellStyle name="Normal 2 4 3 6 2 2 2" xfId="29592"/>
    <cellStyle name="Normal 2 4 3 6 2 3" xfId="20944"/>
    <cellStyle name="Normal 2 4 3 6 3" xfId="10564"/>
    <cellStyle name="Normal 2 4 3 6 3 2" xfId="26153"/>
    <cellStyle name="Normal 2 4 3 6 4" xfId="17505"/>
    <cellStyle name="Normal 2 4 3 7" xfId="3585"/>
    <cellStyle name="Normal 2 4 3 7 2" xfId="12287"/>
    <cellStyle name="Normal 2 4 3 7 2 2" xfId="27873"/>
    <cellStyle name="Normal 2 4 3 7 3" xfId="19225"/>
    <cellStyle name="Normal 2 4 3 8" xfId="7084"/>
    <cellStyle name="Normal 2 4 3 8 2" xfId="22714"/>
    <cellStyle name="Normal 2 4 3 9" xfId="8806"/>
    <cellStyle name="Normal 2 4 3 9 2" xfId="24434"/>
    <cellStyle name="Normal 2 4 4" xfId="144"/>
    <cellStyle name="Normal 2 4 4 2" xfId="396"/>
    <cellStyle name="Normal 2 4 4 2 2" xfId="828"/>
    <cellStyle name="Normal 2 4 4 2 2 2" xfId="1691"/>
    <cellStyle name="Normal 2 4 4 2 2 2 2" xfId="3421"/>
    <cellStyle name="Normal 2 4 4 2 2 2 2 2" xfId="6862"/>
    <cellStyle name="Normal 2 4 4 2 2 2 2 2 2" xfId="15564"/>
    <cellStyle name="Normal 2 4 4 2 2 2 2 2 2 2" xfId="31150"/>
    <cellStyle name="Normal 2 4 4 2 2 2 2 2 3" xfId="22502"/>
    <cellStyle name="Normal 2 4 4 2 2 2 2 3" xfId="12123"/>
    <cellStyle name="Normal 2 4 4 2 2 2 2 3 2" xfId="27711"/>
    <cellStyle name="Normal 2 4 4 2 2 2 2 4" xfId="19063"/>
    <cellStyle name="Normal 2 4 4 2 2 2 3" xfId="5143"/>
    <cellStyle name="Normal 2 4 4 2 2 2 3 2" xfId="13845"/>
    <cellStyle name="Normal 2 4 4 2 2 2 3 2 2" xfId="29431"/>
    <cellStyle name="Normal 2 4 4 2 2 2 3 3" xfId="20783"/>
    <cellStyle name="Normal 2 4 4 2 2 2 4" xfId="8642"/>
    <cellStyle name="Normal 2 4 4 2 2 2 4 2" xfId="24272"/>
    <cellStyle name="Normal 2 4 4 2 2 2 5" xfId="10393"/>
    <cellStyle name="Normal 2 4 4 2 2 2 5 2" xfId="25992"/>
    <cellStyle name="Normal 2 4 4 2 2 2 6" xfId="17344"/>
    <cellStyle name="Normal 2 4 4 2 2 3" xfId="2561"/>
    <cellStyle name="Normal 2 4 4 2 2 3 2" xfId="6002"/>
    <cellStyle name="Normal 2 4 4 2 2 3 2 2" xfId="14704"/>
    <cellStyle name="Normal 2 4 4 2 2 3 2 2 2" xfId="30290"/>
    <cellStyle name="Normal 2 4 4 2 2 3 2 3" xfId="21642"/>
    <cellStyle name="Normal 2 4 4 2 2 3 3" xfId="11263"/>
    <cellStyle name="Normal 2 4 4 2 2 3 3 2" xfId="26851"/>
    <cellStyle name="Normal 2 4 4 2 2 3 4" xfId="18203"/>
    <cellStyle name="Normal 2 4 4 2 2 4" xfId="4283"/>
    <cellStyle name="Normal 2 4 4 2 2 4 2" xfId="12985"/>
    <cellStyle name="Normal 2 4 4 2 2 4 2 2" xfId="28571"/>
    <cellStyle name="Normal 2 4 4 2 2 4 3" xfId="19923"/>
    <cellStyle name="Normal 2 4 4 2 2 5" xfId="7782"/>
    <cellStyle name="Normal 2 4 4 2 2 5 2" xfId="23412"/>
    <cellStyle name="Normal 2 4 4 2 2 6" xfId="9530"/>
    <cellStyle name="Normal 2 4 4 2 2 6 2" xfId="25132"/>
    <cellStyle name="Normal 2 4 4 2 2 7" xfId="16484"/>
    <cellStyle name="Normal 2 4 4 2 3" xfId="1261"/>
    <cellStyle name="Normal 2 4 4 2 3 2" xfId="2991"/>
    <cellStyle name="Normal 2 4 4 2 3 2 2" xfId="6432"/>
    <cellStyle name="Normal 2 4 4 2 3 2 2 2" xfId="15134"/>
    <cellStyle name="Normal 2 4 4 2 3 2 2 2 2" xfId="30720"/>
    <cellStyle name="Normal 2 4 4 2 3 2 2 3" xfId="22072"/>
    <cellStyle name="Normal 2 4 4 2 3 2 3" xfId="11693"/>
    <cellStyle name="Normal 2 4 4 2 3 2 3 2" xfId="27281"/>
    <cellStyle name="Normal 2 4 4 2 3 2 4" xfId="18633"/>
    <cellStyle name="Normal 2 4 4 2 3 3" xfId="4713"/>
    <cellStyle name="Normal 2 4 4 2 3 3 2" xfId="13415"/>
    <cellStyle name="Normal 2 4 4 2 3 3 2 2" xfId="29001"/>
    <cellStyle name="Normal 2 4 4 2 3 3 3" xfId="20353"/>
    <cellStyle name="Normal 2 4 4 2 3 4" xfId="8212"/>
    <cellStyle name="Normal 2 4 4 2 3 4 2" xfId="23842"/>
    <cellStyle name="Normal 2 4 4 2 3 5" xfId="9963"/>
    <cellStyle name="Normal 2 4 4 2 3 5 2" xfId="25562"/>
    <cellStyle name="Normal 2 4 4 2 3 6" xfId="16914"/>
    <cellStyle name="Normal 2 4 4 2 4" xfId="2131"/>
    <cellStyle name="Normal 2 4 4 2 4 2" xfId="5572"/>
    <cellStyle name="Normal 2 4 4 2 4 2 2" xfId="14274"/>
    <cellStyle name="Normal 2 4 4 2 4 2 2 2" xfId="29860"/>
    <cellStyle name="Normal 2 4 4 2 4 2 3" xfId="21212"/>
    <cellStyle name="Normal 2 4 4 2 4 3" xfId="10833"/>
    <cellStyle name="Normal 2 4 4 2 4 3 2" xfId="26421"/>
    <cellStyle name="Normal 2 4 4 2 4 4" xfId="17773"/>
    <cellStyle name="Normal 2 4 4 2 5" xfId="3853"/>
    <cellStyle name="Normal 2 4 4 2 5 2" xfId="12555"/>
    <cellStyle name="Normal 2 4 4 2 5 2 2" xfId="28141"/>
    <cellStyle name="Normal 2 4 4 2 5 3" xfId="19493"/>
    <cellStyle name="Normal 2 4 4 2 6" xfId="7352"/>
    <cellStyle name="Normal 2 4 4 2 6 2" xfId="22982"/>
    <cellStyle name="Normal 2 4 4 2 7" xfId="9098"/>
    <cellStyle name="Normal 2 4 4 2 7 2" xfId="24702"/>
    <cellStyle name="Normal 2 4 4 2 8" xfId="16054"/>
    <cellStyle name="Normal 2 4 4 3" xfId="612"/>
    <cellStyle name="Normal 2 4 4 3 2" xfId="1476"/>
    <cellStyle name="Normal 2 4 4 3 2 2" xfId="3206"/>
    <cellStyle name="Normal 2 4 4 3 2 2 2" xfId="6647"/>
    <cellStyle name="Normal 2 4 4 3 2 2 2 2" xfId="15349"/>
    <cellStyle name="Normal 2 4 4 3 2 2 2 2 2" xfId="30935"/>
    <cellStyle name="Normal 2 4 4 3 2 2 2 3" xfId="22287"/>
    <cellStyle name="Normal 2 4 4 3 2 2 3" xfId="11908"/>
    <cellStyle name="Normal 2 4 4 3 2 2 3 2" xfId="27496"/>
    <cellStyle name="Normal 2 4 4 3 2 2 4" xfId="18848"/>
    <cellStyle name="Normal 2 4 4 3 2 3" xfId="4928"/>
    <cellStyle name="Normal 2 4 4 3 2 3 2" xfId="13630"/>
    <cellStyle name="Normal 2 4 4 3 2 3 2 2" xfId="29216"/>
    <cellStyle name="Normal 2 4 4 3 2 3 3" xfId="20568"/>
    <cellStyle name="Normal 2 4 4 3 2 4" xfId="8427"/>
    <cellStyle name="Normal 2 4 4 3 2 4 2" xfId="24057"/>
    <cellStyle name="Normal 2 4 4 3 2 5" xfId="10178"/>
    <cellStyle name="Normal 2 4 4 3 2 5 2" xfId="25777"/>
    <cellStyle name="Normal 2 4 4 3 2 6" xfId="17129"/>
    <cellStyle name="Normal 2 4 4 3 3" xfId="2346"/>
    <cellStyle name="Normal 2 4 4 3 3 2" xfId="5787"/>
    <cellStyle name="Normal 2 4 4 3 3 2 2" xfId="14489"/>
    <cellStyle name="Normal 2 4 4 3 3 2 2 2" xfId="30075"/>
    <cellStyle name="Normal 2 4 4 3 3 2 3" xfId="21427"/>
    <cellStyle name="Normal 2 4 4 3 3 3" xfId="11048"/>
    <cellStyle name="Normal 2 4 4 3 3 3 2" xfId="26636"/>
    <cellStyle name="Normal 2 4 4 3 3 4" xfId="17988"/>
    <cellStyle name="Normal 2 4 4 3 4" xfId="4068"/>
    <cellStyle name="Normal 2 4 4 3 4 2" xfId="12770"/>
    <cellStyle name="Normal 2 4 4 3 4 2 2" xfId="28356"/>
    <cellStyle name="Normal 2 4 4 3 4 3" xfId="19708"/>
    <cellStyle name="Normal 2 4 4 3 5" xfId="7567"/>
    <cellStyle name="Normal 2 4 4 3 5 2" xfId="23197"/>
    <cellStyle name="Normal 2 4 4 3 6" xfId="9314"/>
    <cellStyle name="Normal 2 4 4 3 6 2" xfId="24917"/>
    <cellStyle name="Normal 2 4 4 3 7" xfId="16269"/>
    <cellStyle name="Normal 2 4 4 4" xfId="1046"/>
    <cellStyle name="Normal 2 4 4 4 2" xfId="2776"/>
    <cellStyle name="Normal 2 4 4 4 2 2" xfId="6217"/>
    <cellStyle name="Normal 2 4 4 4 2 2 2" xfId="14919"/>
    <cellStyle name="Normal 2 4 4 4 2 2 2 2" xfId="30505"/>
    <cellStyle name="Normal 2 4 4 4 2 2 3" xfId="21857"/>
    <cellStyle name="Normal 2 4 4 4 2 3" xfId="11478"/>
    <cellStyle name="Normal 2 4 4 4 2 3 2" xfId="27066"/>
    <cellStyle name="Normal 2 4 4 4 2 4" xfId="18418"/>
    <cellStyle name="Normal 2 4 4 4 3" xfId="4498"/>
    <cellStyle name="Normal 2 4 4 4 3 2" xfId="13200"/>
    <cellStyle name="Normal 2 4 4 4 3 2 2" xfId="28786"/>
    <cellStyle name="Normal 2 4 4 4 3 3" xfId="20138"/>
    <cellStyle name="Normal 2 4 4 4 4" xfId="7997"/>
    <cellStyle name="Normal 2 4 4 4 4 2" xfId="23627"/>
    <cellStyle name="Normal 2 4 4 4 5" xfId="9748"/>
    <cellStyle name="Normal 2 4 4 4 5 2" xfId="25347"/>
    <cellStyle name="Normal 2 4 4 4 6" xfId="16699"/>
    <cellStyle name="Normal 2 4 4 5" xfId="1915"/>
    <cellStyle name="Normal 2 4 4 5 2" xfId="5357"/>
    <cellStyle name="Normal 2 4 4 5 2 2" xfId="14059"/>
    <cellStyle name="Normal 2 4 4 5 2 2 2" xfId="29645"/>
    <cellStyle name="Normal 2 4 4 5 2 3" xfId="20997"/>
    <cellStyle name="Normal 2 4 4 5 3" xfId="10617"/>
    <cellStyle name="Normal 2 4 4 5 3 2" xfId="26206"/>
    <cellStyle name="Normal 2 4 4 5 4" xfId="17558"/>
    <cellStyle name="Normal 2 4 4 6" xfId="3638"/>
    <cellStyle name="Normal 2 4 4 6 2" xfId="12340"/>
    <cellStyle name="Normal 2 4 4 6 2 2" xfId="27926"/>
    <cellStyle name="Normal 2 4 4 6 3" xfId="19278"/>
    <cellStyle name="Normal 2 4 4 7" xfId="7137"/>
    <cellStyle name="Normal 2 4 4 7 2" xfId="22767"/>
    <cellStyle name="Normal 2 4 4 8" xfId="8864"/>
    <cellStyle name="Normal 2 4 4 8 2" xfId="24487"/>
    <cellStyle name="Normal 2 4 4 9" xfId="15839"/>
    <cellStyle name="Normal 2 4 5" xfId="290"/>
    <cellStyle name="Normal 2 4 5 2" xfId="722"/>
    <cellStyle name="Normal 2 4 5 2 2" xfId="1585"/>
    <cellStyle name="Normal 2 4 5 2 2 2" xfId="3315"/>
    <cellStyle name="Normal 2 4 5 2 2 2 2" xfId="6756"/>
    <cellStyle name="Normal 2 4 5 2 2 2 2 2" xfId="15458"/>
    <cellStyle name="Normal 2 4 5 2 2 2 2 2 2" xfId="31044"/>
    <cellStyle name="Normal 2 4 5 2 2 2 2 3" xfId="22396"/>
    <cellStyle name="Normal 2 4 5 2 2 2 3" xfId="12017"/>
    <cellStyle name="Normal 2 4 5 2 2 2 3 2" xfId="27605"/>
    <cellStyle name="Normal 2 4 5 2 2 2 4" xfId="18957"/>
    <cellStyle name="Normal 2 4 5 2 2 3" xfId="5037"/>
    <cellStyle name="Normal 2 4 5 2 2 3 2" xfId="13739"/>
    <cellStyle name="Normal 2 4 5 2 2 3 2 2" xfId="29325"/>
    <cellStyle name="Normal 2 4 5 2 2 3 3" xfId="20677"/>
    <cellStyle name="Normal 2 4 5 2 2 4" xfId="8536"/>
    <cellStyle name="Normal 2 4 5 2 2 4 2" xfId="24166"/>
    <cellStyle name="Normal 2 4 5 2 2 5" xfId="10287"/>
    <cellStyle name="Normal 2 4 5 2 2 5 2" xfId="25886"/>
    <cellStyle name="Normal 2 4 5 2 2 6" xfId="17238"/>
    <cellStyle name="Normal 2 4 5 2 3" xfId="2455"/>
    <cellStyle name="Normal 2 4 5 2 3 2" xfId="5896"/>
    <cellStyle name="Normal 2 4 5 2 3 2 2" xfId="14598"/>
    <cellStyle name="Normal 2 4 5 2 3 2 2 2" xfId="30184"/>
    <cellStyle name="Normal 2 4 5 2 3 2 3" xfId="21536"/>
    <cellStyle name="Normal 2 4 5 2 3 3" xfId="11157"/>
    <cellStyle name="Normal 2 4 5 2 3 3 2" xfId="26745"/>
    <cellStyle name="Normal 2 4 5 2 3 4" xfId="18097"/>
    <cellStyle name="Normal 2 4 5 2 4" xfId="4177"/>
    <cellStyle name="Normal 2 4 5 2 4 2" xfId="12879"/>
    <cellStyle name="Normal 2 4 5 2 4 2 2" xfId="28465"/>
    <cellStyle name="Normal 2 4 5 2 4 3" xfId="19817"/>
    <cellStyle name="Normal 2 4 5 2 5" xfId="7676"/>
    <cellStyle name="Normal 2 4 5 2 5 2" xfId="23306"/>
    <cellStyle name="Normal 2 4 5 2 6" xfId="9424"/>
    <cellStyle name="Normal 2 4 5 2 6 2" xfId="25026"/>
    <cellStyle name="Normal 2 4 5 2 7" xfId="16378"/>
    <cellStyle name="Normal 2 4 5 3" xfId="1155"/>
    <cellStyle name="Normal 2 4 5 3 2" xfId="2885"/>
    <cellStyle name="Normal 2 4 5 3 2 2" xfId="6326"/>
    <cellStyle name="Normal 2 4 5 3 2 2 2" xfId="15028"/>
    <cellStyle name="Normal 2 4 5 3 2 2 2 2" xfId="30614"/>
    <cellStyle name="Normal 2 4 5 3 2 2 3" xfId="21966"/>
    <cellStyle name="Normal 2 4 5 3 2 3" xfId="11587"/>
    <cellStyle name="Normal 2 4 5 3 2 3 2" xfId="27175"/>
    <cellStyle name="Normal 2 4 5 3 2 4" xfId="18527"/>
    <cellStyle name="Normal 2 4 5 3 3" xfId="4607"/>
    <cellStyle name="Normal 2 4 5 3 3 2" xfId="13309"/>
    <cellStyle name="Normal 2 4 5 3 3 2 2" xfId="28895"/>
    <cellStyle name="Normal 2 4 5 3 3 3" xfId="20247"/>
    <cellStyle name="Normal 2 4 5 3 4" xfId="8106"/>
    <cellStyle name="Normal 2 4 5 3 4 2" xfId="23736"/>
    <cellStyle name="Normal 2 4 5 3 5" xfId="9857"/>
    <cellStyle name="Normal 2 4 5 3 5 2" xfId="25456"/>
    <cellStyle name="Normal 2 4 5 3 6" xfId="16808"/>
    <cellStyle name="Normal 2 4 5 4" xfId="2025"/>
    <cellStyle name="Normal 2 4 5 4 2" xfId="5466"/>
    <cellStyle name="Normal 2 4 5 4 2 2" xfId="14168"/>
    <cellStyle name="Normal 2 4 5 4 2 2 2" xfId="29754"/>
    <cellStyle name="Normal 2 4 5 4 2 3" xfId="21106"/>
    <cellStyle name="Normal 2 4 5 4 3" xfId="10727"/>
    <cellStyle name="Normal 2 4 5 4 3 2" xfId="26315"/>
    <cellStyle name="Normal 2 4 5 4 4" xfId="17667"/>
    <cellStyle name="Normal 2 4 5 5" xfId="3747"/>
    <cellStyle name="Normal 2 4 5 5 2" xfId="12449"/>
    <cellStyle name="Normal 2 4 5 5 2 2" xfId="28035"/>
    <cellStyle name="Normal 2 4 5 5 3" xfId="19387"/>
    <cellStyle name="Normal 2 4 5 6" xfId="7246"/>
    <cellStyle name="Normal 2 4 5 6 2" xfId="22876"/>
    <cellStyle name="Normal 2 4 5 7" xfId="8992"/>
    <cellStyle name="Normal 2 4 5 7 2" xfId="24596"/>
    <cellStyle name="Normal 2 4 5 8" xfId="15948"/>
    <cellStyle name="Normal 2 4 6" xfId="506"/>
    <cellStyle name="Normal 2 4 6 2" xfId="1370"/>
    <cellStyle name="Normal 2 4 6 2 2" xfId="3100"/>
    <cellStyle name="Normal 2 4 6 2 2 2" xfId="6541"/>
    <cellStyle name="Normal 2 4 6 2 2 2 2" xfId="15243"/>
    <cellStyle name="Normal 2 4 6 2 2 2 2 2" xfId="30829"/>
    <cellStyle name="Normal 2 4 6 2 2 2 3" xfId="22181"/>
    <cellStyle name="Normal 2 4 6 2 2 3" xfId="11802"/>
    <cellStyle name="Normal 2 4 6 2 2 3 2" xfId="27390"/>
    <cellStyle name="Normal 2 4 6 2 2 4" xfId="18742"/>
    <cellStyle name="Normal 2 4 6 2 3" xfId="4822"/>
    <cellStyle name="Normal 2 4 6 2 3 2" xfId="13524"/>
    <cellStyle name="Normal 2 4 6 2 3 2 2" xfId="29110"/>
    <cellStyle name="Normal 2 4 6 2 3 3" xfId="20462"/>
    <cellStyle name="Normal 2 4 6 2 4" xfId="8321"/>
    <cellStyle name="Normal 2 4 6 2 4 2" xfId="23951"/>
    <cellStyle name="Normal 2 4 6 2 5" xfId="10072"/>
    <cellStyle name="Normal 2 4 6 2 5 2" xfId="25671"/>
    <cellStyle name="Normal 2 4 6 2 6" xfId="17023"/>
    <cellStyle name="Normal 2 4 6 3" xfId="2240"/>
    <cellStyle name="Normal 2 4 6 3 2" xfId="5681"/>
    <cellStyle name="Normal 2 4 6 3 2 2" xfId="14383"/>
    <cellStyle name="Normal 2 4 6 3 2 2 2" xfId="29969"/>
    <cellStyle name="Normal 2 4 6 3 2 3" xfId="21321"/>
    <cellStyle name="Normal 2 4 6 3 3" xfId="10942"/>
    <cellStyle name="Normal 2 4 6 3 3 2" xfId="26530"/>
    <cellStyle name="Normal 2 4 6 3 4" xfId="17882"/>
    <cellStyle name="Normal 2 4 6 4" xfId="3962"/>
    <cellStyle name="Normal 2 4 6 4 2" xfId="12664"/>
    <cellStyle name="Normal 2 4 6 4 2 2" xfId="28250"/>
    <cellStyle name="Normal 2 4 6 4 3" xfId="19602"/>
    <cellStyle name="Normal 2 4 6 5" xfId="7461"/>
    <cellStyle name="Normal 2 4 6 5 2" xfId="23091"/>
    <cellStyle name="Normal 2 4 6 6" xfId="9208"/>
    <cellStyle name="Normal 2 4 6 6 2" xfId="24811"/>
    <cellStyle name="Normal 2 4 6 7" xfId="16163"/>
    <cellStyle name="Normal 2 4 7" xfId="940"/>
    <cellStyle name="Normal 2 4 7 2" xfId="2670"/>
    <cellStyle name="Normal 2 4 7 2 2" xfId="6111"/>
    <cellStyle name="Normal 2 4 7 2 2 2" xfId="14813"/>
    <cellStyle name="Normal 2 4 7 2 2 2 2" xfId="30399"/>
    <cellStyle name="Normal 2 4 7 2 2 3" xfId="21751"/>
    <cellStyle name="Normal 2 4 7 2 3" xfId="11372"/>
    <cellStyle name="Normal 2 4 7 2 3 2" xfId="26960"/>
    <cellStyle name="Normal 2 4 7 2 4" xfId="18312"/>
    <cellStyle name="Normal 2 4 7 3" xfId="4392"/>
    <cellStyle name="Normal 2 4 7 3 2" xfId="13094"/>
    <cellStyle name="Normal 2 4 7 3 2 2" xfId="28680"/>
    <cellStyle name="Normal 2 4 7 3 3" xfId="20032"/>
    <cellStyle name="Normal 2 4 7 4" xfId="7891"/>
    <cellStyle name="Normal 2 4 7 4 2" xfId="23521"/>
    <cellStyle name="Normal 2 4 7 5" xfId="9642"/>
    <cellStyle name="Normal 2 4 7 5 2" xfId="25241"/>
    <cellStyle name="Normal 2 4 7 6" xfId="16593"/>
    <cellStyle name="Normal 2 4 8" xfId="1809"/>
    <cellStyle name="Normal 2 4 8 2" xfId="5251"/>
    <cellStyle name="Normal 2 4 8 2 2" xfId="13953"/>
    <cellStyle name="Normal 2 4 8 2 2 2" xfId="29539"/>
    <cellStyle name="Normal 2 4 8 2 3" xfId="20891"/>
    <cellStyle name="Normal 2 4 8 3" xfId="10511"/>
    <cellStyle name="Normal 2 4 8 3 2" xfId="26100"/>
    <cellStyle name="Normal 2 4 8 4" xfId="17452"/>
    <cellStyle name="Normal 2 4 9" xfId="3532"/>
    <cellStyle name="Normal 2 4 9 2" xfId="12234"/>
    <cellStyle name="Normal 2 4 9 2 2" xfId="27820"/>
    <cellStyle name="Normal 2 4 9 3" xfId="19172"/>
    <cellStyle name="Normal 2 5" xfId="45"/>
    <cellStyle name="Normal 2 5 10" xfId="7044"/>
    <cellStyle name="Normal 2 5 10 2" xfId="22674"/>
    <cellStyle name="Normal 2 5 11" xfId="8765"/>
    <cellStyle name="Normal 2 5 11 2" xfId="24394"/>
    <cellStyle name="Normal 2 5 12" xfId="15746"/>
    <cellStyle name="Normal 2 5 2" xfId="99"/>
    <cellStyle name="Normal 2 5 2 10" xfId="15799"/>
    <cellStyle name="Normal 2 5 2 2" xfId="213"/>
    <cellStyle name="Normal 2 5 2 2 2" xfId="462"/>
    <cellStyle name="Normal 2 5 2 2 2 2" xfId="894"/>
    <cellStyle name="Normal 2 5 2 2 2 2 2" xfId="1757"/>
    <cellStyle name="Normal 2 5 2 2 2 2 2 2" xfId="3487"/>
    <cellStyle name="Normal 2 5 2 2 2 2 2 2 2" xfId="6928"/>
    <cellStyle name="Normal 2 5 2 2 2 2 2 2 2 2" xfId="15630"/>
    <cellStyle name="Normal 2 5 2 2 2 2 2 2 2 2 2" xfId="31216"/>
    <cellStyle name="Normal 2 5 2 2 2 2 2 2 2 3" xfId="22568"/>
    <cellStyle name="Normal 2 5 2 2 2 2 2 2 3" xfId="12189"/>
    <cellStyle name="Normal 2 5 2 2 2 2 2 2 3 2" xfId="27777"/>
    <cellStyle name="Normal 2 5 2 2 2 2 2 2 4" xfId="19129"/>
    <cellStyle name="Normal 2 5 2 2 2 2 2 3" xfId="5209"/>
    <cellStyle name="Normal 2 5 2 2 2 2 2 3 2" xfId="13911"/>
    <cellStyle name="Normal 2 5 2 2 2 2 2 3 2 2" xfId="29497"/>
    <cellStyle name="Normal 2 5 2 2 2 2 2 3 3" xfId="20849"/>
    <cellStyle name="Normal 2 5 2 2 2 2 2 4" xfId="8708"/>
    <cellStyle name="Normal 2 5 2 2 2 2 2 4 2" xfId="24338"/>
    <cellStyle name="Normal 2 5 2 2 2 2 2 5" xfId="10459"/>
    <cellStyle name="Normal 2 5 2 2 2 2 2 5 2" xfId="26058"/>
    <cellStyle name="Normal 2 5 2 2 2 2 2 6" xfId="17410"/>
    <cellStyle name="Normal 2 5 2 2 2 2 3" xfId="2627"/>
    <cellStyle name="Normal 2 5 2 2 2 2 3 2" xfId="6068"/>
    <cellStyle name="Normal 2 5 2 2 2 2 3 2 2" xfId="14770"/>
    <cellStyle name="Normal 2 5 2 2 2 2 3 2 2 2" xfId="30356"/>
    <cellStyle name="Normal 2 5 2 2 2 2 3 2 3" xfId="21708"/>
    <cellStyle name="Normal 2 5 2 2 2 2 3 3" xfId="11329"/>
    <cellStyle name="Normal 2 5 2 2 2 2 3 3 2" xfId="26917"/>
    <cellStyle name="Normal 2 5 2 2 2 2 3 4" xfId="18269"/>
    <cellStyle name="Normal 2 5 2 2 2 2 4" xfId="4349"/>
    <cellStyle name="Normal 2 5 2 2 2 2 4 2" xfId="13051"/>
    <cellStyle name="Normal 2 5 2 2 2 2 4 2 2" xfId="28637"/>
    <cellStyle name="Normal 2 5 2 2 2 2 4 3" xfId="19989"/>
    <cellStyle name="Normal 2 5 2 2 2 2 5" xfId="7848"/>
    <cellStyle name="Normal 2 5 2 2 2 2 5 2" xfId="23478"/>
    <cellStyle name="Normal 2 5 2 2 2 2 6" xfId="9596"/>
    <cellStyle name="Normal 2 5 2 2 2 2 6 2" xfId="25198"/>
    <cellStyle name="Normal 2 5 2 2 2 2 7" xfId="16550"/>
    <cellStyle name="Normal 2 5 2 2 2 3" xfId="1327"/>
    <cellStyle name="Normal 2 5 2 2 2 3 2" xfId="3057"/>
    <cellStyle name="Normal 2 5 2 2 2 3 2 2" xfId="6498"/>
    <cellStyle name="Normal 2 5 2 2 2 3 2 2 2" xfId="15200"/>
    <cellStyle name="Normal 2 5 2 2 2 3 2 2 2 2" xfId="30786"/>
    <cellStyle name="Normal 2 5 2 2 2 3 2 2 3" xfId="22138"/>
    <cellStyle name="Normal 2 5 2 2 2 3 2 3" xfId="11759"/>
    <cellStyle name="Normal 2 5 2 2 2 3 2 3 2" xfId="27347"/>
    <cellStyle name="Normal 2 5 2 2 2 3 2 4" xfId="18699"/>
    <cellStyle name="Normal 2 5 2 2 2 3 3" xfId="4779"/>
    <cellStyle name="Normal 2 5 2 2 2 3 3 2" xfId="13481"/>
    <cellStyle name="Normal 2 5 2 2 2 3 3 2 2" xfId="29067"/>
    <cellStyle name="Normal 2 5 2 2 2 3 3 3" xfId="20419"/>
    <cellStyle name="Normal 2 5 2 2 2 3 4" xfId="8278"/>
    <cellStyle name="Normal 2 5 2 2 2 3 4 2" xfId="23908"/>
    <cellStyle name="Normal 2 5 2 2 2 3 5" xfId="10029"/>
    <cellStyle name="Normal 2 5 2 2 2 3 5 2" xfId="25628"/>
    <cellStyle name="Normal 2 5 2 2 2 3 6" xfId="16980"/>
    <cellStyle name="Normal 2 5 2 2 2 4" xfId="2197"/>
    <cellStyle name="Normal 2 5 2 2 2 4 2" xfId="5638"/>
    <cellStyle name="Normal 2 5 2 2 2 4 2 2" xfId="14340"/>
    <cellStyle name="Normal 2 5 2 2 2 4 2 2 2" xfId="29926"/>
    <cellStyle name="Normal 2 5 2 2 2 4 2 3" xfId="21278"/>
    <cellStyle name="Normal 2 5 2 2 2 4 3" xfId="10899"/>
    <cellStyle name="Normal 2 5 2 2 2 4 3 2" xfId="26487"/>
    <cellStyle name="Normal 2 5 2 2 2 4 4" xfId="17839"/>
    <cellStyle name="Normal 2 5 2 2 2 5" xfId="3919"/>
    <cellStyle name="Normal 2 5 2 2 2 5 2" xfId="12621"/>
    <cellStyle name="Normal 2 5 2 2 2 5 2 2" xfId="28207"/>
    <cellStyle name="Normal 2 5 2 2 2 5 3" xfId="19559"/>
    <cellStyle name="Normal 2 5 2 2 2 6" xfId="7418"/>
    <cellStyle name="Normal 2 5 2 2 2 6 2" xfId="23048"/>
    <cellStyle name="Normal 2 5 2 2 2 7" xfId="9164"/>
    <cellStyle name="Normal 2 5 2 2 2 7 2" xfId="24768"/>
    <cellStyle name="Normal 2 5 2 2 2 8" xfId="16120"/>
    <cellStyle name="Normal 2 5 2 2 3" xfId="678"/>
    <cellStyle name="Normal 2 5 2 2 3 2" xfId="1542"/>
    <cellStyle name="Normal 2 5 2 2 3 2 2" xfId="3272"/>
    <cellStyle name="Normal 2 5 2 2 3 2 2 2" xfId="6713"/>
    <cellStyle name="Normal 2 5 2 2 3 2 2 2 2" xfId="15415"/>
    <cellStyle name="Normal 2 5 2 2 3 2 2 2 2 2" xfId="31001"/>
    <cellStyle name="Normal 2 5 2 2 3 2 2 2 3" xfId="22353"/>
    <cellStyle name="Normal 2 5 2 2 3 2 2 3" xfId="11974"/>
    <cellStyle name="Normal 2 5 2 2 3 2 2 3 2" xfId="27562"/>
    <cellStyle name="Normal 2 5 2 2 3 2 2 4" xfId="18914"/>
    <cellStyle name="Normal 2 5 2 2 3 2 3" xfId="4994"/>
    <cellStyle name="Normal 2 5 2 2 3 2 3 2" xfId="13696"/>
    <cellStyle name="Normal 2 5 2 2 3 2 3 2 2" xfId="29282"/>
    <cellStyle name="Normal 2 5 2 2 3 2 3 3" xfId="20634"/>
    <cellStyle name="Normal 2 5 2 2 3 2 4" xfId="8493"/>
    <cellStyle name="Normal 2 5 2 2 3 2 4 2" xfId="24123"/>
    <cellStyle name="Normal 2 5 2 2 3 2 5" xfId="10244"/>
    <cellStyle name="Normal 2 5 2 2 3 2 5 2" xfId="25843"/>
    <cellStyle name="Normal 2 5 2 2 3 2 6" xfId="17195"/>
    <cellStyle name="Normal 2 5 2 2 3 3" xfId="2412"/>
    <cellStyle name="Normal 2 5 2 2 3 3 2" xfId="5853"/>
    <cellStyle name="Normal 2 5 2 2 3 3 2 2" xfId="14555"/>
    <cellStyle name="Normal 2 5 2 2 3 3 2 2 2" xfId="30141"/>
    <cellStyle name="Normal 2 5 2 2 3 3 2 3" xfId="21493"/>
    <cellStyle name="Normal 2 5 2 2 3 3 3" xfId="11114"/>
    <cellStyle name="Normal 2 5 2 2 3 3 3 2" xfId="26702"/>
    <cellStyle name="Normal 2 5 2 2 3 3 4" xfId="18054"/>
    <cellStyle name="Normal 2 5 2 2 3 4" xfId="4134"/>
    <cellStyle name="Normal 2 5 2 2 3 4 2" xfId="12836"/>
    <cellStyle name="Normal 2 5 2 2 3 4 2 2" xfId="28422"/>
    <cellStyle name="Normal 2 5 2 2 3 4 3" xfId="19774"/>
    <cellStyle name="Normal 2 5 2 2 3 5" xfId="7633"/>
    <cellStyle name="Normal 2 5 2 2 3 5 2" xfId="23263"/>
    <cellStyle name="Normal 2 5 2 2 3 6" xfId="9380"/>
    <cellStyle name="Normal 2 5 2 2 3 6 2" xfId="24983"/>
    <cellStyle name="Normal 2 5 2 2 3 7" xfId="16335"/>
    <cellStyle name="Normal 2 5 2 2 4" xfId="1112"/>
    <cellStyle name="Normal 2 5 2 2 4 2" xfId="2842"/>
    <cellStyle name="Normal 2 5 2 2 4 2 2" xfId="6283"/>
    <cellStyle name="Normal 2 5 2 2 4 2 2 2" xfId="14985"/>
    <cellStyle name="Normal 2 5 2 2 4 2 2 2 2" xfId="30571"/>
    <cellStyle name="Normal 2 5 2 2 4 2 2 3" xfId="21923"/>
    <cellStyle name="Normal 2 5 2 2 4 2 3" xfId="11544"/>
    <cellStyle name="Normal 2 5 2 2 4 2 3 2" xfId="27132"/>
    <cellStyle name="Normal 2 5 2 2 4 2 4" xfId="18484"/>
    <cellStyle name="Normal 2 5 2 2 4 3" xfId="4564"/>
    <cellStyle name="Normal 2 5 2 2 4 3 2" xfId="13266"/>
    <cellStyle name="Normal 2 5 2 2 4 3 2 2" xfId="28852"/>
    <cellStyle name="Normal 2 5 2 2 4 3 3" xfId="20204"/>
    <cellStyle name="Normal 2 5 2 2 4 4" xfId="8063"/>
    <cellStyle name="Normal 2 5 2 2 4 4 2" xfId="23693"/>
    <cellStyle name="Normal 2 5 2 2 4 5" xfId="9814"/>
    <cellStyle name="Normal 2 5 2 2 4 5 2" xfId="25413"/>
    <cellStyle name="Normal 2 5 2 2 4 6" xfId="16765"/>
    <cellStyle name="Normal 2 5 2 2 5" xfId="1981"/>
    <cellStyle name="Normal 2 5 2 2 5 2" xfId="5423"/>
    <cellStyle name="Normal 2 5 2 2 5 2 2" xfId="14125"/>
    <cellStyle name="Normal 2 5 2 2 5 2 2 2" xfId="29711"/>
    <cellStyle name="Normal 2 5 2 2 5 2 3" xfId="21063"/>
    <cellStyle name="Normal 2 5 2 2 5 3" xfId="10683"/>
    <cellStyle name="Normal 2 5 2 2 5 3 2" xfId="26272"/>
    <cellStyle name="Normal 2 5 2 2 5 4" xfId="17624"/>
    <cellStyle name="Normal 2 5 2 2 6" xfId="3704"/>
    <cellStyle name="Normal 2 5 2 2 6 2" xfId="12406"/>
    <cellStyle name="Normal 2 5 2 2 6 2 2" xfId="27992"/>
    <cellStyle name="Normal 2 5 2 2 6 3" xfId="19344"/>
    <cellStyle name="Normal 2 5 2 2 7" xfId="7203"/>
    <cellStyle name="Normal 2 5 2 2 7 2" xfId="22833"/>
    <cellStyle name="Normal 2 5 2 2 8" xfId="8930"/>
    <cellStyle name="Normal 2 5 2 2 8 2" xfId="24553"/>
    <cellStyle name="Normal 2 5 2 2 9" xfId="15905"/>
    <cellStyle name="Normal 2 5 2 3" xfId="356"/>
    <cellStyle name="Normal 2 5 2 3 2" xfId="788"/>
    <cellStyle name="Normal 2 5 2 3 2 2" xfId="1651"/>
    <cellStyle name="Normal 2 5 2 3 2 2 2" xfId="3381"/>
    <cellStyle name="Normal 2 5 2 3 2 2 2 2" xfId="6822"/>
    <cellStyle name="Normal 2 5 2 3 2 2 2 2 2" xfId="15524"/>
    <cellStyle name="Normal 2 5 2 3 2 2 2 2 2 2" xfId="31110"/>
    <cellStyle name="Normal 2 5 2 3 2 2 2 2 3" xfId="22462"/>
    <cellStyle name="Normal 2 5 2 3 2 2 2 3" xfId="12083"/>
    <cellStyle name="Normal 2 5 2 3 2 2 2 3 2" xfId="27671"/>
    <cellStyle name="Normal 2 5 2 3 2 2 2 4" xfId="19023"/>
    <cellStyle name="Normal 2 5 2 3 2 2 3" xfId="5103"/>
    <cellStyle name="Normal 2 5 2 3 2 2 3 2" xfId="13805"/>
    <cellStyle name="Normal 2 5 2 3 2 2 3 2 2" xfId="29391"/>
    <cellStyle name="Normal 2 5 2 3 2 2 3 3" xfId="20743"/>
    <cellStyle name="Normal 2 5 2 3 2 2 4" xfId="8602"/>
    <cellStyle name="Normal 2 5 2 3 2 2 4 2" xfId="24232"/>
    <cellStyle name="Normal 2 5 2 3 2 2 5" xfId="10353"/>
    <cellStyle name="Normal 2 5 2 3 2 2 5 2" xfId="25952"/>
    <cellStyle name="Normal 2 5 2 3 2 2 6" xfId="17304"/>
    <cellStyle name="Normal 2 5 2 3 2 3" xfId="2521"/>
    <cellStyle name="Normal 2 5 2 3 2 3 2" xfId="5962"/>
    <cellStyle name="Normal 2 5 2 3 2 3 2 2" xfId="14664"/>
    <cellStyle name="Normal 2 5 2 3 2 3 2 2 2" xfId="30250"/>
    <cellStyle name="Normal 2 5 2 3 2 3 2 3" xfId="21602"/>
    <cellStyle name="Normal 2 5 2 3 2 3 3" xfId="11223"/>
    <cellStyle name="Normal 2 5 2 3 2 3 3 2" xfId="26811"/>
    <cellStyle name="Normal 2 5 2 3 2 3 4" xfId="18163"/>
    <cellStyle name="Normal 2 5 2 3 2 4" xfId="4243"/>
    <cellStyle name="Normal 2 5 2 3 2 4 2" xfId="12945"/>
    <cellStyle name="Normal 2 5 2 3 2 4 2 2" xfId="28531"/>
    <cellStyle name="Normal 2 5 2 3 2 4 3" xfId="19883"/>
    <cellStyle name="Normal 2 5 2 3 2 5" xfId="7742"/>
    <cellStyle name="Normal 2 5 2 3 2 5 2" xfId="23372"/>
    <cellStyle name="Normal 2 5 2 3 2 6" xfId="9490"/>
    <cellStyle name="Normal 2 5 2 3 2 6 2" xfId="25092"/>
    <cellStyle name="Normal 2 5 2 3 2 7" xfId="16444"/>
    <cellStyle name="Normal 2 5 2 3 3" xfId="1221"/>
    <cellStyle name="Normal 2 5 2 3 3 2" xfId="2951"/>
    <cellStyle name="Normal 2 5 2 3 3 2 2" xfId="6392"/>
    <cellStyle name="Normal 2 5 2 3 3 2 2 2" xfId="15094"/>
    <cellStyle name="Normal 2 5 2 3 3 2 2 2 2" xfId="30680"/>
    <cellStyle name="Normal 2 5 2 3 3 2 2 3" xfId="22032"/>
    <cellStyle name="Normal 2 5 2 3 3 2 3" xfId="11653"/>
    <cellStyle name="Normal 2 5 2 3 3 2 3 2" xfId="27241"/>
    <cellStyle name="Normal 2 5 2 3 3 2 4" xfId="18593"/>
    <cellStyle name="Normal 2 5 2 3 3 3" xfId="4673"/>
    <cellStyle name="Normal 2 5 2 3 3 3 2" xfId="13375"/>
    <cellStyle name="Normal 2 5 2 3 3 3 2 2" xfId="28961"/>
    <cellStyle name="Normal 2 5 2 3 3 3 3" xfId="20313"/>
    <cellStyle name="Normal 2 5 2 3 3 4" xfId="8172"/>
    <cellStyle name="Normal 2 5 2 3 3 4 2" xfId="23802"/>
    <cellStyle name="Normal 2 5 2 3 3 5" xfId="9923"/>
    <cellStyle name="Normal 2 5 2 3 3 5 2" xfId="25522"/>
    <cellStyle name="Normal 2 5 2 3 3 6" xfId="16874"/>
    <cellStyle name="Normal 2 5 2 3 4" xfId="2091"/>
    <cellStyle name="Normal 2 5 2 3 4 2" xfId="5532"/>
    <cellStyle name="Normal 2 5 2 3 4 2 2" xfId="14234"/>
    <cellStyle name="Normal 2 5 2 3 4 2 2 2" xfId="29820"/>
    <cellStyle name="Normal 2 5 2 3 4 2 3" xfId="21172"/>
    <cellStyle name="Normal 2 5 2 3 4 3" xfId="10793"/>
    <cellStyle name="Normal 2 5 2 3 4 3 2" xfId="26381"/>
    <cellStyle name="Normal 2 5 2 3 4 4" xfId="17733"/>
    <cellStyle name="Normal 2 5 2 3 5" xfId="3813"/>
    <cellStyle name="Normal 2 5 2 3 5 2" xfId="12515"/>
    <cellStyle name="Normal 2 5 2 3 5 2 2" xfId="28101"/>
    <cellStyle name="Normal 2 5 2 3 5 3" xfId="19453"/>
    <cellStyle name="Normal 2 5 2 3 6" xfId="7312"/>
    <cellStyle name="Normal 2 5 2 3 6 2" xfId="22942"/>
    <cellStyle name="Normal 2 5 2 3 7" xfId="9058"/>
    <cellStyle name="Normal 2 5 2 3 7 2" xfId="24662"/>
    <cellStyle name="Normal 2 5 2 3 8" xfId="16014"/>
    <cellStyle name="Normal 2 5 2 4" xfId="572"/>
    <cellStyle name="Normal 2 5 2 4 2" xfId="1436"/>
    <cellStyle name="Normal 2 5 2 4 2 2" xfId="3166"/>
    <cellStyle name="Normal 2 5 2 4 2 2 2" xfId="6607"/>
    <cellStyle name="Normal 2 5 2 4 2 2 2 2" xfId="15309"/>
    <cellStyle name="Normal 2 5 2 4 2 2 2 2 2" xfId="30895"/>
    <cellStyle name="Normal 2 5 2 4 2 2 2 3" xfId="22247"/>
    <cellStyle name="Normal 2 5 2 4 2 2 3" xfId="11868"/>
    <cellStyle name="Normal 2 5 2 4 2 2 3 2" xfId="27456"/>
    <cellStyle name="Normal 2 5 2 4 2 2 4" xfId="18808"/>
    <cellStyle name="Normal 2 5 2 4 2 3" xfId="4888"/>
    <cellStyle name="Normal 2 5 2 4 2 3 2" xfId="13590"/>
    <cellStyle name="Normal 2 5 2 4 2 3 2 2" xfId="29176"/>
    <cellStyle name="Normal 2 5 2 4 2 3 3" xfId="20528"/>
    <cellStyle name="Normal 2 5 2 4 2 4" xfId="8387"/>
    <cellStyle name="Normal 2 5 2 4 2 4 2" xfId="24017"/>
    <cellStyle name="Normal 2 5 2 4 2 5" xfId="10138"/>
    <cellStyle name="Normal 2 5 2 4 2 5 2" xfId="25737"/>
    <cellStyle name="Normal 2 5 2 4 2 6" xfId="17089"/>
    <cellStyle name="Normal 2 5 2 4 3" xfId="2306"/>
    <cellStyle name="Normal 2 5 2 4 3 2" xfId="5747"/>
    <cellStyle name="Normal 2 5 2 4 3 2 2" xfId="14449"/>
    <cellStyle name="Normal 2 5 2 4 3 2 2 2" xfId="30035"/>
    <cellStyle name="Normal 2 5 2 4 3 2 3" xfId="21387"/>
    <cellStyle name="Normal 2 5 2 4 3 3" xfId="11008"/>
    <cellStyle name="Normal 2 5 2 4 3 3 2" xfId="26596"/>
    <cellStyle name="Normal 2 5 2 4 3 4" xfId="17948"/>
    <cellStyle name="Normal 2 5 2 4 4" xfId="4028"/>
    <cellStyle name="Normal 2 5 2 4 4 2" xfId="12730"/>
    <cellStyle name="Normal 2 5 2 4 4 2 2" xfId="28316"/>
    <cellStyle name="Normal 2 5 2 4 4 3" xfId="19668"/>
    <cellStyle name="Normal 2 5 2 4 5" xfId="7527"/>
    <cellStyle name="Normal 2 5 2 4 5 2" xfId="23157"/>
    <cellStyle name="Normal 2 5 2 4 6" xfId="9274"/>
    <cellStyle name="Normal 2 5 2 4 6 2" xfId="24877"/>
    <cellStyle name="Normal 2 5 2 4 7" xfId="16229"/>
    <cellStyle name="Normal 2 5 2 5" xfId="1006"/>
    <cellStyle name="Normal 2 5 2 5 2" xfId="2736"/>
    <cellStyle name="Normal 2 5 2 5 2 2" xfId="6177"/>
    <cellStyle name="Normal 2 5 2 5 2 2 2" xfId="14879"/>
    <cellStyle name="Normal 2 5 2 5 2 2 2 2" xfId="30465"/>
    <cellStyle name="Normal 2 5 2 5 2 2 3" xfId="21817"/>
    <cellStyle name="Normal 2 5 2 5 2 3" xfId="11438"/>
    <cellStyle name="Normal 2 5 2 5 2 3 2" xfId="27026"/>
    <cellStyle name="Normal 2 5 2 5 2 4" xfId="18378"/>
    <cellStyle name="Normal 2 5 2 5 3" xfId="4458"/>
    <cellStyle name="Normal 2 5 2 5 3 2" xfId="13160"/>
    <cellStyle name="Normal 2 5 2 5 3 2 2" xfId="28746"/>
    <cellStyle name="Normal 2 5 2 5 3 3" xfId="20098"/>
    <cellStyle name="Normal 2 5 2 5 4" xfId="7957"/>
    <cellStyle name="Normal 2 5 2 5 4 2" xfId="23587"/>
    <cellStyle name="Normal 2 5 2 5 5" xfId="9708"/>
    <cellStyle name="Normal 2 5 2 5 5 2" xfId="25307"/>
    <cellStyle name="Normal 2 5 2 5 6" xfId="16659"/>
    <cellStyle name="Normal 2 5 2 6" xfId="1875"/>
    <cellStyle name="Normal 2 5 2 6 2" xfId="5317"/>
    <cellStyle name="Normal 2 5 2 6 2 2" xfId="14019"/>
    <cellStyle name="Normal 2 5 2 6 2 2 2" xfId="29605"/>
    <cellStyle name="Normal 2 5 2 6 2 3" xfId="20957"/>
    <cellStyle name="Normal 2 5 2 6 3" xfId="10577"/>
    <cellStyle name="Normal 2 5 2 6 3 2" xfId="26166"/>
    <cellStyle name="Normal 2 5 2 6 4" xfId="17518"/>
    <cellStyle name="Normal 2 5 2 7" xfId="3598"/>
    <cellStyle name="Normal 2 5 2 7 2" xfId="12300"/>
    <cellStyle name="Normal 2 5 2 7 2 2" xfId="27886"/>
    <cellStyle name="Normal 2 5 2 7 3" xfId="19238"/>
    <cellStyle name="Normal 2 5 2 8" xfId="7097"/>
    <cellStyle name="Normal 2 5 2 8 2" xfId="22727"/>
    <cellStyle name="Normal 2 5 2 9" xfId="8819"/>
    <cellStyle name="Normal 2 5 2 9 2" xfId="24447"/>
    <cellStyle name="Normal 2 5 3" xfId="160"/>
    <cellStyle name="Normal 2 5 3 2" xfId="409"/>
    <cellStyle name="Normal 2 5 3 2 2" xfId="841"/>
    <cellStyle name="Normal 2 5 3 2 2 2" xfId="1704"/>
    <cellStyle name="Normal 2 5 3 2 2 2 2" xfId="3434"/>
    <cellStyle name="Normal 2 5 3 2 2 2 2 2" xfId="6875"/>
    <cellStyle name="Normal 2 5 3 2 2 2 2 2 2" xfId="15577"/>
    <cellStyle name="Normal 2 5 3 2 2 2 2 2 2 2" xfId="31163"/>
    <cellStyle name="Normal 2 5 3 2 2 2 2 2 3" xfId="22515"/>
    <cellStyle name="Normal 2 5 3 2 2 2 2 3" xfId="12136"/>
    <cellStyle name="Normal 2 5 3 2 2 2 2 3 2" xfId="27724"/>
    <cellStyle name="Normal 2 5 3 2 2 2 2 4" xfId="19076"/>
    <cellStyle name="Normal 2 5 3 2 2 2 3" xfId="5156"/>
    <cellStyle name="Normal 2 5 3 2 2 2 3 2" xfId="13858"/>
    <cellStyle name="Normal 2 5 3 2 2 2 3 2 2" xfId="29444"/>
    <cellStyle name="Normal 2 5 3 2 2 2 3 3" xfId="20796"/>
    <cellStyle name="Normal 2 5 3 2 2 2 4" xfId="8655"/>
    <cellStyle name="Normal 2 5 3 2 2 2 4 2" xfId="24285"/>
    <cellStyle name="Normal 2 5 3 2 2 2 5" xfId="10406"/>
    <cellStyle name="Normal 2 5 3 2 2 2 5 2" xfId="26005"/>
    <cellStyle name="Normal 2 5 3 2 2 2 6" xfId="17357"/>
    <cellStyle name="Normal 2 5 3 2 2 3" xfId="2574"/>
    <cellStyle name="Normal 2 5 3 2 2 3 2" xfId="6015"/>
    <cellStyle name="Normal 2 5 3 2 2 3 2 2" xfId="14717"/>
    <cellStyle name="Normal 2 5 3 2 2 3 2 2 2" xfId="30303"/>
    <cellStyle name="Normal 2 5 3 2 2 3 2 3" xfId="21655"/>
    <cellStyle name="Normal 2 5 3 2 2 3 3" xfId="11276"/>
    <cellStyle name="Normal 2 5 3 2 2 3 3 2" xfId="26864"/>
    <cellStyle name="Normal 2 5 3 2 2 3 4" xfId="18216"/>
    <cellStyle name="Normal 2 5 3 2 2 4" xfId="4296"/>
    <cellStyle name="Normal 2 5 3 2 2 4 2" xfId="12998"/>
    <cellStyle name="Normal 2 5 3 2 2 4 2 2" xfId="28584"/>
    <cellStyle name="Normal 2 5 3 2 2 4 3" xfId="19936"/>
    <cellStyle name="Normal 2 5 3 2 2 5" xfId="7795"/>
    <cellStyle name="Normal 2 5 3 2 2 5 2" xfId="23425"/>
    <cellStyle name="Normal 2 5 3 2 2 6" xfId="9543"/>
    <cellStyle name="Normal 2 5 3 2 2 6 2" xfId="25145"/>
    <cellStyle name="Normal 2 5 3 2 2 7" xfId="16497"/>
    <cellStyle name="Normal 2 5 3 2 3" xfId="1274"/>
    <cellStyle name="Normal 2 5 3 2 3 2" xfId="3004"/>
    <cellStyle name="Normal 2 5 3 2 3 2 2" xfId="6445"/>
    <cellStyle name="Normal 2 5 3 2 3 2 2 2" xfId="15147"/>
    <cellStyle name="Normal 2 5 3 2 3 2 2 2 2" xfId="30733"/>
    <cellStyle name="Normal 2 5 3 2 3 2 2 3" xfId="22085"/>
    <cellStyle name="Normal 2 5 3 2 3 2 3" xfId="11706"/>
    <cellStyle name="Normal 2 5 3 2 3 2 3 2" xfId="27294"/>
    <cellStyle name="Normal 2 5 3 2 3 2 4" xfId="18646"/>
    <cellStyle name="Normal 2 5 3 2 3 3" xfId="4726"/>
    <cellStyle name="Normal 2 5 3 2 3 3 2" xfId="13428"/>
    <cellStyle name="Normal 2 5 3 2 3 3 2 2" xfId="29014"/>
    <cellStyle name="Normal 2 5 3 2 3 3 3" xfId="20366"/>
    <cellStyle name="Normal 2 5 3 2 3 4" xfId="8225"/>
    <cellStyle name="Normal 2 5 3 2 3 4 2" xfId="23855"/>
    <cellStyle name="Normal 2 5 3 2 3 5" xfId="9976"/>
    <cellStyle name="Normal 2 5 3 2 3 5 2" xfId="25575"/>
    <cellStyle name="Normal 2 5 3 2 3 6" xfId="16927"/>
    <cellStyle name="Normal 2 5 3 2 4" xfId="2144"/>
    <cellStyle name="Normal 2 5 3 2 4 2" xfId="5585"/>
    <cellStyle name="Normal 2 5 3 2 4 2 2" xfId="14287"/>
    <cellStyle name="Normal 2 5 3 2 4 2 2 2" xfId="29873"/>
    <cellStyle name="Normal 2 5 3 2 4 2 3" xfId="21225"/>
    <cellStyle name="Normal 2 5 3 2 4 3" xfId="10846"/>
    <cellStyle name="Normal 2 5 3 2 4 3 2" xfId="26434"/>
    <cellStyle name="Normal 2 5 3 2 4 4" xfId="17786"/>
    <cellStyle name="Normal 2 5 3 2 5" xfId="3866"/>
    <cellStyle name="Normal 2 5 3 2 5 2" xfId="12568"/>
    <cellStyle name="Normal 2 5 3 2 5 2 2" xfId="28154"/>
    <cellStyle name="Normal 2 5 3 2 5 3" xfId="19506"/>
    <cellStyle name="Normal 2 5 3 2 6" xfId="7365"/>
    <cellStyle name="Normal 2 5 3 2 6 2" xfId="22995"/>
    <cellStyle name="Normal 2 5 3 2 7" xfId="9111"/>
    <cellStyle name="Normal 2 5 3 2 7 2" xfId="24715"/>
    <cellStyle name="Normal 2 5 3 2 8" xfId="16067"/>
    <cellStyle name="Normal 2 5 3 3" xfId="625"/>
    <cellStyle name="Normal 2 5 3 3 2" xfId="1489"/>
    <cellStyle name="Normal 2 5 3 3 2 2" xfId="3219"/>
    <cellStyle name="Normal 2 5 3 3 2 2 2" xfId="6660"/>
    <cellStyle name="Normal 2 5 3 3 2 2 2 2" xfId="15362"/>
    <cellStyle name="Normal 2 5 3 3 2 2 2 2 2" xfId="30948"/>
    <cellStyle name="Normal 2 5 3 3 2 2 2 3" xfId="22300"/>
    <cellStyle name="Normal 2 5 3 3 2 2 3" xfId="11921"/>
    <cellStyle name="Normal 2 5 3 3 2 2 3 2" xfId="27509"/>
    <cellStyle name="Normal 2 5 3 3 2 2 4" xfId="18861"/>
    <cellStyle name="Normal 2 5 3 3 2 3" xfId="4941"/>
    <cellStyle name="Normal 2 5 3 3 2 3 2" xfId="13643"/>
    <cellStyle name="Normal 2 5 3 3 2 3 2 2" xfId="29229"/>
    <cellStyle name="Normal 2 5 3 3 2 3 3" xfId="20581"/>
    <cellStyle name="Normal 2 5 3 3 2 4" xfId="8440"/>
    <cellStyle name="Normal 2 5 3 3 2 4 2" xfId="24070"/>
    <cellStyle name="Normal 2 5 3 3 2 5" xfId="10191"/>
    <cellStyle name="Normal 2 5 3 3 2 5 2" xfId="25790"/>
    <cellStyle name="Normal 2 5 3 3 2 6" xfId="17142"/>
    <cellStyle name="Normal 2 5 3 3 3" xfId="2359"/>
    <cellStyle name="Normal 2 5 3 3 3 2" xfId="5800"/>
    <cellStyle name="Normal 2 5 3 3 3 2 2" xfId="14502"/>
    <cellStyle name="Normal 2 5 3 3 3 2 2 2" xfId="30088"/>
    <cellStyle name="Normal 2 5 3 3 3 2 3" xfId="21440"/>
    <cellStyle name="Normal 2 5 3 3 3 3" xfId="11061"/>
    <cellStyle name="Normal 2 5 3 3 3 3 2" xfId="26649"/>
    <cellStyle name="Normal 2 5 3 3 3 4" xfId="18001"/>
    <cellStyle name="Normal 2 5 3 3 4" xfId="4081"/>
    <cellStyle name="Normal 2 5 3 3 4 2" xfId="12783"/>
    <cellStyle name="Normal 2 5 3 3 4 2 2" xfId="28369"/>
    <cellStyle name="Normal 2 5 3 3 4 3" xfId="19721"/>
    <cellStyle name="Normal 2 5 3 3 5" xfId="7580"/>
    <cellStyle name="Normal 2 5 3 3 5 2" xfId="23210"/>
    <cellStyle name="Normal 2 5 3 3 6" xfId="9327"/>
    <cellStyle name="Normal 2 5 3 3 6 2" xfId="24930"/>
    <cellStyle name="Normal 2 5 3 3 7" xfId="16282"/>
    <cellStyle name="Normal 2 5 3 4" xfId="1059"/>
    <cellStyle name="Normal 2 5 3 4 2" xfId="2789"/>
    <cellStyle name="Normal 2 5 3 4 2 2" xfId="6230"/>
    <cellStyle name="Normal 2 5 3 4 2 2 2" xfId="14932"/>
    <cellStyle name="Normal 2 5 3 4 2 2 2 2" xfId="30518"/>
    <cellStyle name="Normal 2 5 3 4 2 2 3" xfId="21870"/>
    <cellStyle name="Normal 2 5 3 4 2 3" xfId="11491"/>
    <cellStyle name="Normal 2 5 3 4 2 3 2" xfId="27079"/>
    <cellStyle name="Normal 2 5 3 4 2 4" xfId="18431"/>
    <cellStyle name="Normal 2 5 3 4 3" xfId="4511"/>
    <cellStyle name="Normal 2 5 3 4 3 2" xfId="13213"/>
    <cellStyle name="Normal 2 5 3 4 3 2 2" xfId="28799"/>
    <cellStyle name="Normal 2 5 3 4 3 3" xfId="20151"/>
    <cellStyle name="Normal 2 5 3 4 4" xfId="8010"/>
    <cellStyle name="Normal 2 5 3 4 4 2" xfId="23640"/>
    <cellStyle name="Normal 2 5 3 4 5" xfId="9761"/>
    <cellStyle name="Normal 2 5 3 4 5 2" xfId="25360"/>
    <cellStyle name="Normal 2 5 3 4 6" xfId="16712"/>
    <cellStyle name="Normal 2 5 3 5" xfId="1928"/>
    <cellStyle name="Normal 2 5 3 5 2" xfId="5370"/>
    <cellStyle name="Normal 2 5 3 5 2 2" xfId="14072"/>
    <cellStyle name="Normal 2 5 3 5 2 2 2" xfId="29658"/>
    <cellStyle name="Normal 2 5 3 5 2 3" xfId="21010"/>
    <cellStyle name="Normal 2 5 3 5 3" xfId="10630"/>
    <cellStyle name="Normal 2 5 3 5 3 2" xfId="26219"/>
    <cellStyle name="Normal 2 5 3 5 4" xfId="17571"/>
    <cellStyle name="Normal 2 5 3 6" xfId="3651"/>
    <cellStyle name="Normal 2 5 3 6 2" xfId="12353"/>
    <cellStyle name="Normal 2 5 3 6 2 2" xfId="27939"/>
    <cellStyle name="Normal 2 5 3 6 3" xfId="19291"/>
    <cellStyle name="Normal 2 5 3 7" xfId="7150"/>
    <cellStyle name="Normal 2 5 3 7 2" xfId="22780"/>
    <cellStyle name="Normal 2 5 3 8" xfId="8877"/>
    <cellStyle name="Normal 2 5 3 8 2" xfId="24500"/>
    <cellStyle name="Normal 2 5 3 9" xfId="15852"/>
    <cellStyle name="Normal 2 5 4" xfId="303"/>
    <cellStyle name="Normal 2 5 4 2" xfId="735"/>
    <cellStyle name="Normal 2 5 4 2 2" xfId="1598"/>
    <cellStyle name="Normal 2 5 4 2 2 2" xfId="3328"/>
    <cellStyle name="Normal 2 5 4 2 2 2 2" xfId="6769"/>
    <cellStyle name="Normal 2 5 4 2 2 2 2 2" xfId="15471"/>
    <cellStyle name="Normal 2 5 4 2 2 2 2 2 2" xfId="31057"/>
    <cellStyle name="Normal 2 5 4 2 2 2 2 3" xfId="22409"/>
    <cellStyle name="Normal 2 5 4 2 2 2 3" xfId="12030"/>
    <cellStyle name="Normal 2 5 4 2 2 2 3 2" xfId="27618"/>
    <cellStyle name="Normal 2 5 4 2 2 2 4" xfId="18970"/>
    <cellStyle name="Normal 2 5 4 2 2 3" xfId="5050"/>
    <cellStyle name="Normal 2 5 4 2 2 3 2" xfId="13752"/>
    <cellStyle name="Normal 2 5 4 2 2 3 2 2" xfId="29338"/>
    <cellStyle name="Normal 2 5 4 2 2 3 3" xfId="20690"/>
    <cellStyle name="Normal 2 5 4 2 2 4" xfId="8549"/>
    <cellStyle name="Normal 2 5 4 2 2 4 2" xfId="24179"/>
    <cellStyle name="Normal 2 5 4 2 2 5" xfId="10300"/>
    <cellStyle name="Normal 2 5 4 2 2 5 2" xfId="25899"/>
    <cellStyle name="Normal 2 5 4 2 2 6" xfId="17251"/>
    <cellStyle name="Normal 2 5 4 2 3" xfId="2468"/>
    <cellStyle name="Normal 2 5 4 2 3 2" xfId="5909"/>
    <cellStyle name="Normal 2 5 4 2 3 2 2" xfId="14611"/>
    <cellStyle name="Normal 2 5 4 2 3 2 2 2" xfId="30197"/>
    <cellStyle name="Normal 2 5 4 2 3 2 3" xfId="21549"/>
    <cellStyle name="Normal 2 5 4 2 3 3" xfId="11170"/>
    <cellStyle name="Normal 2 5 4 2 3 3 2" xfId="26758"/>
    <cellStyle name="Normal 2 5 4 2 3 4" xfId="18110"/>
    <cellStyle name="Normal 2 5 4 2 4" xfId="4190"/>
    <cellStyle name="Normal 2 5 4 2 4 2" xfId="12892"/>
    <cellStyle name="Normal 2 5 4 2 4 2 2" xfId="28478"/>
    <cellStyle name="Normal 2 5 4 2 4 3" xfId="19830"/>
    <cellStyle name="Normal 2 5 4 2 5" xfId="7689"/>
    <cellStyle name="Normal 2 5 4 2 5 2" xfId="23319"/>
    <cellStyle name="Normal 2 5 4 2 6" xfId="9437"/>
    <cellStyle name="Normal 2 5 4 2 6 2" xfId="25039"/>
    <cellStyle name="Normal 2 5 4 2 7" xfId="16391"/>
    <cellStyle name="Normal 2 5 4 3" xfId="1168"/>
    <cellStyle name="Normal 2 5 4 3 2" xfId="2898"/>
    <cellStyle name="Normal 2 5 4 3 2 2" xfId="6339"/>
    <cellStyle name="Normal 2 5 4 3 2 2 2" xfId="15041"/>
    <cellStyle name="Normal 2 5 4 3 2 2 2 2" xfId="30627"/>
    <cellStyle name="Normal 2 5 4 3 2 2 3" xfId="21979"/>
    <cellStyle name="Normal 2 5 4 3 2 3" xfId="11600"/>
    <cellStyle name="Normal 2 5 4 3 2 3 2" xfId="27188"/>
    <cellStyle name="Normal 2 5 4 3 2 4" xfId="18540"/>
    <cellStyle name="Normal 2 5 4 3 3" xfId="4620"/>
    <cellStyle name="Normal 2 5 4 3 3 2" xfId="13322"/>
    <cellStyle name="Normal 2 5 4 3 3 2 2" xfId="28908"/>
    <cellStyle name="Normal 2 5 4 3 3 3" xfId="20260"/>
    <cellStyle name="Normal 2 5 4 3 4" xfId="8119"/>
    <cellStyle name="Normal 2 5 4 3 4 2" xfId="23749"/>
    <cellStyle name="Normal 2 5 4 3 5" xfId="9870"/>
    <cellStyle name="Normal 2 5 4 3 5 2" xfId="25469"/>
    <cellStyle name="Normal 2 5 4 3 6" xfId="16821"/>
    <cellStyle name="Normal 2 5 4 4" xfId="2038"/>
    <cellStyle name="Normal 2 5 4 4 2" xfId="5479"/>
    <cellStyle name="Normal 2 5 4 4 2 2" xfId="14181"/>
    <cellStyle name="Normal 2 5 4 4 2 2 2" xfId="29767"/>
    <cellStyle name="Normal 2 5 4 4 2 3" xfId="21119"/>
    <cellStyle name="Normal 2 5 4 4 3" xfId="10740"/>
    <cellStyle name="Normal 2 5 4 4 3 2" xfId="26328"/>
    <cellStyle name="Normal 2 5 4 4 4" xfId="17680"/>
    <cellStyle name="Normal 2 5 4 5" xfId="3760"/>
    <cellStyle name="Normal 2 5 4 5 2" xfId="12462"/>
    <cellStyle name="Normal 2 5 4 5 2 2" xfId="28048"/>
    <cellStyle name="Normal 2 5 4 5 3" xfId="19400"/>
    <cellStyle name="Normal 2 5 4 6" xfId="7259"/>
    <cellStyle name="Normal 2 5 4 6 2" xfId="22889"/>
    <cellStyle name="Normal 2 5 4 7" xfId="9005"/>
    <cellStyle name="Normal 2 5 4 7 2" xfId="24609"/>
    <cellStyle name="Normal 2 5 4 8" xfId="15961"/>
    <cellStyle name="Normal 2 5 5" xfId="519"/>
    <cellStyle name="Normal 2 5 5 2" xfId="1383"/>
    <cellStyle name="Normal 2 5 5 2 2" xfId="3113"/>
    <cellStyle name="Normal 2 5 5 2 2 2" xfId="6554"/>
    <cellStyle name="Normal 2 5 5 2 2 2 2" xfId="15256"/>
    <cellStyle name="Normal 2 5 5 2 2 2 2 2" xfId="30842"/>
    <cellStyle name="Normal 2 5 5 2 2 2 3" xfId="22194"/>
    <cellStyle name="Normal 2 5 5 2 2 3" xfId="11815"/>
    <cellStyle name="Normal 2 5 5 2 2 3 2" xfId="27403"/>
    <cellStyle name="Normal 2 5 5 2 2 4" xfId="18755"/>
    <cellStyle name="Normal 2 5 5 2 3" xfId="4835"/>
    <cellStyle name="Normal 2 5 5 2 3 2" xfId="13537"/>
    <cellStyle name="Normal 2 5 5 2 3 2 2" xfId="29123"/>
    <cellStyle name="Normal 2 5 5 2 3 3" xfId="20475"/>
    <cellStyle name="Normal 2 5 5 2 4" xfId="8334"/>
    <cellStyle name="Normal 2 5 5 2 4 2" xfId="23964"/>
    <cellStyle name="Normal 2 5 5 2 5" xfId="10085"/>
    <cellStyle name="Normal 2 5 5 2 5 2" xfId="25684"/>
    <cellStyle name="Normal 2 5 5 2 6" xfId="17036"/>
    <cellStyle name="Normal 2 5 5 3" xfId="2253"/>
    <cellStyle name="Normal 2 5 5 3 2" xfId="5694"/>
    <cellStyle name="Normal 2 5 5 3 2 2" xfId="14396"/>
    <cellStyle name="Normal 2 5 5 3 2 2 2" xfId="29982"/>
    <cellStyle name="Normal 2 5 5 3 2 3" xfId="21334"/>
    <cellStyle name="Normal 2 5 5 3 3" xfId="10955"/>
    <cellStyle name="Normal 2 5 5 3 3 2" xfId="26543"/>
    <cellStyle name="Normal 2 5 5 3 4" xfId="17895"/>
    <cellStyle name="Normal 2 5 5 4" xfId="3975"/>
    <cellStyle name="Normal 2 5 5 4 2" xfId="12677"/>
    <cellStyle name="Normal 2 5 5 4 2 2" xfId="28263"/>
    <cellStyle name="Normal 2 5 5 4 3" xfId="19615"/>
    <cellStyle name="Normal 2 5 5 5" xfId="7474"/>
    <cellStyle name="Normal 2 5 5 5 2" xfId="23104"/>
    <cellStyle name="Normal 2 5 5 6" xfId="9221"/>
    <cellStyle name="Normal 2 5 5 6 2" xfId="24824"/>
    <cellStyle name="Normal 2 5 5 7" xfId="16176"/>
    <cellStyle name="Normal 2 5 6" xfId="953"/>
    <cellStyle name="Normal 2 5 6 2" xfId="2683"/>
    <cellStyle name="Normal 2 5 6 2 2" xfId="6124"/>
    <cellStyle name="Normal 2 5 6 2 2 2" xfId="14826"/>
    <cellStyle name="Normal 2 5 6 2 2 2 2" xfId="30412"/>
    <cellStyle name="Normal 2 5 6 2 2 3" xfId="21764"/>
    <cellStyle name="Normal 2 5 6 2 3" xfId="11385"/>
    <cellStyle name="Normal 2 5 6 2 3 2" xfId="26973"/>
    <cellStyle name="Normal 2 5 6 2 4" xfId="18325"/>
    <cellStyle name="Normal 2 5 6 3" xfId="4405"/>
    <cellStyle name="Normal 2 5 6 3 2" xfId="13107"/>
    <cellStyle name="Normal 2 5 6 3 2 2" xfId="28693"/>
    <cellStyle name="Normal 2 5 6 3 3" xfId="20045"/>
    <cellStyle name="Normal 2 5 6 4" xfId="7904"/>
    <cellStyle name="Normal 2 5 6 4 2" xfId="23534"/>
    <cellStyle name="Normal 2 5 6 5" xfId="9655"/>
    <cellStyle name="Normal 2 5 6 5 2" xfId="25254"/>
    <cellStyle name="Normal 2 5 6 6" xfId="16606"/>
    <cellStyle name="Normal 2 5 7" xfId="1822"/>
    <cellStyle name="Normal 2 5 7 2" xfId="5264"/>
    <cellStyle name="Normal 2 5 7 2 2" xfId="13966"/>
    <cellStyle name="Normal 2 5 7 2 2 2" xfId="29552"/>
    <cellStyle name="Normal 2 5 7 2 3" xfId="20904"/>
    <cellStyle name="Normal 2 5 7 3" xfId="10524"/>
    <cellStyle name="Normal 2 5 7 3 2" xfId="26113"/>
    <cellStyle name="Normal 2 5 7 4" xfId="17465"/>
    <cellStyle name="Normal 2 5 8" xfId="3545"/>
    <cellStyle name="Normal 2 5 8 2" xfId="12247"/>
    <cellStyle name="Normal 2 5 8 2 2" xfId="27833"/>
    <cellStyle name="Normal 2 5 8 3" xfId="19185"/>
    <cellStyle name="Normal 2 5 9" xfId="6990"/>
    <cellStyle name="Normal 2 5 9 2" xfId="15691"/>
    <cellStyle name="Normal 2 5 9 2 2" xfId="31272"/>
    <cellStyle name="Normal 2 5 9 3" xfId="22624"/>
    <cellStyle name="Normal 2 6" xfId="73"/>
    <cellStyle name="Normal 2 6 10" xfId="15773"/>
    <cellStyle name="Normal 2 6 2" xfId="187"/>
    <cellStyle name="Normal 2 6 2 2" xfId="436"/>
    <cellStyle name="Normal 2 6 2 2 2" xfId="868"/>
    <cellStyle name="Normal 2 6 2 2 2 2" xfId="1731"/>
    <cellStyle name="Normal 2 6 2 2 2 2 2" xfId="3461"/>
    <cellStyle name="Normal 2 6 2 2 2 2 2 2" xfId="6902"/>
    <cellStyle name="Normal 2 6 2 2 2 2 2 2 2" xfId="15604"/>
    <cellStyle name="Normal 2 6 2 2 2 2 2 2 2 2" xfId="31190"/>
    <cellStyle name="Normal 2 6 2 2 2 2 2 2 3" xfId="22542"/>
    <cellStyle name="Normal 2 6 2 2 2 2 2 3" xfId="12163"/>
    <cellStyle name="Normal 2 6 2 2 2 2 2 3 2" xfId="27751"/>
    <cellStyle name="Normal 2 6 2 2 2 2 2 4" xfId="19103"/>
    <cellStyle name="Normal 2 6 2 2 2 2 3" xfId="5183"/>
    <cellStyle name="Normal 2 6 2 2 2 2 3 2" xfId="13885"/>
    <cellStyle name="Normal 2 6 2 2 2 2 3 2 2" xfId="29471"/>
    <cellStyle name="Normal 2 6 2 2 2 2 3 3" xfId="20823"/>
    <cellStyle name="Normal 2 6 2 2 2 2 4" xfId="8682"/>
    <cellStyle name="Normal 2 6 2 2 2 2 4 2" xfId="24312"/>
    <cellStyle name="Normal 2 6 2 2 2 2 5" xfId="10433"/>
    <cellStyle name="Normal 2 6 2 2 2 2 5 2" xfId="26032"/>
    <cellStyle name="Normal 2 6 2 2 2 2 6" xfId="17384"/>
    <cellStyle name="Normal 2 6 2 2 2 3" xfId="2601"/>
    <cellStyle name="Normal 2 6 2 2 2 3 2" xfId="6042"/>
    <cellStyle name="Normal 2 6 2 2 2 3 2 2" xfId="14744"/>
    <cellStyle name="Normal 2 6 2 2 2 3 2 2 2" xfId="30330"/>
    <cellStyle name="Normal 2 6 2 2 2 3 2 3" xfId="21682"/>
    <cellStyle name="Normal 2 6 2 2 2 3 3" xfId="11303"/>
    <cellStyle name="Normal 2 6 2 2 2 3 3 2" xfId="26891"/>
    <cellStyle name="Normal 2 6 2 2 2 3 4" xfId="18243"/>
    <cellStyle name="Normal 2 6 2 2 2 4" xfId="4323"/>
    <cellStyle name="Normal 2 6 2 2 2 4 2" xfId="13025"/>
    <cellStyle name="Normal 2 6 2 2 2 4 2 2" xfId="28611"/>
    <cellStyle name="Normal 2 6 2 2 2 4 3" xfId="19963"/>
    <cellStyle name="Normal 2 6 2 2 2 5" xfId="7822"/>
    <cellStyle name="Normal 2 6 2 2 2 5 2" xfId="23452"/>
    <cellStyle name="Normal 2 6 2 2 2 6" xfId="9570"/>
    <cellStyle name="Normal 2 6 2 2 2 6 2" xfId="25172"/>
    <cellStyle name="Normal 2 6 2 2 2 7" xfId="16524"/>
    <cellStyle name="Normal 2 6 2 2 3" xfId="1301"/>
    <cellStyle name="Normal 2 6 2 2 3 2" xfId="3031"/>
    <cellStyle name="Normal 2 6 2 2 3 2 2" xfId="6472"/>
    <cellStyle name="Normal 2 6 2 2 3 2 2 2" xfId="15174"/>
    <cellStyle name="Normal 2 6 2 2 3 2 2 2 2" xfId="30760"/>
    <cellStyle name="Normal 2 6 2 2 3 2 2 3" xfId="22112"/>
    <cellStyle name="Normal 2 6 2 2 3 2 3" xfId="11733"/>
    <cellStyle name="Normal 2 6 2 2 3 2 3 2" xfId="27321"/>
    <cellStyle name="Normal 2 6 2 2 3 2 4" xfId="18673"/>
    <cellStyle name="Normal 2 6 2 2 3 3" xfId="4753"/>
    <cellStyle name="Normal 2 6 2 2 3 3 2" xfId="13455"/>
    <cellStyle name="Normal 2 6 2 2 3 3 2 2" xfId="29041"/>
    <cellStyle name="Normal 2 6 2 2 3 3 3" xfId="20393"/>
    <cellStyle name="Normal 2 6 2 2 3 4" xfId="8252"/>
    <cellStyle name="Normal 2 6 2 2 3 4 2" xfId="23882"/>
    <cellStyle name="Normal 2 6 2 2 3 5" xfId="10003"/>
    <cellStyle name="Normal 2 6 2 2 3 5 2" xfId="25602"/>
    <cellStyle name="Normal 2 6 2 2 3 6" xfId="16954"/>
    <cellStyle name="Normal 2 6 2 2 4" xfId="2171"/>
    <cellStyle name="Normal 2 6 2 2 4 2" xfId="5612"/>
    <cellStyle name="Normal 2 6 2 2 4 2 2" xfId="14314"/>
    <cellStyle name="Normal 2 6 2 2 4 2 2 2" xfId="29900"/>
    <cellStyle name="Normal 2 6 2 2 4 2 3" xfId="21252"/>
    <cellStyle name="Normal 2 6 2 2 4 3" xfId="10873"/>
    <cellStyle name="Normal 2 6 2 2 4 3 2" xfId="26461"/>
    <cellStyle name="Normal 2 6 2 2 4 4" xfId="17813"/>
    <cellStyle name="Normal 2 6 2 2 5" xfId="3893"/>
    <cellStyle name="Normal 2 6 2 2 5 2" xfId="12595"/>
    <cellStyle name="Normal 2 6 2 2 5 2 2" xfId="28181"/>
    <cellStyle name="Normal 2 6 2 2 5 3" xfId="19533"/>
    <cellStyle name="Normal 2 6 2 2 6" xfId="7392"/>
    <cellStyle name="Normal 2 6 2 2 6 2" xfId="23022"/>
    <cellStyle name="Normal 2 6 2 2 7" xfId="9138"/>
    <cellStyle name="Normal 2 6 2 2 7 2" xfId="24742"/>
    <cellStyle name="Normal 2 6 2 2 8" xfId="16094"/>
    <cellStyle name="Normal 2 6 2 3" xfId="652"/>
    <cellStyle name="Normal 2 6 2 3 2" xfId="1516"/>
    <cellStyle name="Normal 2 6 2 3 2 2" xfId="3246"/>
    <cellStyle name="Normal 2 6 2 3 2 2 2" xfId="6687"/>
    <cellStyle name="Normal 2 6 2 3 2 2 2 2" xfId="15389"/>
    <cellStyle name="Normal 2 6 2 3 2 2 2 2 2" xfId="30975"/>
    <cellStyle name="Normal 2 6 2 3 2 2 2 3" xfId="22327"/>
    <cellStyle name="Normal 2 6 2 3 2 2 3" xfId="11948"/>
    <cellStyle name="Normal 2 6 2 3 2 2 3 2" xfId="27536"/>
    <cellStyle name="Normal 2 6 2 3 2 2 4" xfId="18888"/>
    <cellStyle name="Normal 2 6 2 3 2 3" xfId="4968"/>
    <cellStyle name="Normal 2 6 2 3 2 3 2" xfId="13670"/>
    <cellStyle name="Normal 2 6 2 3 2 3 2 2" xfId="29256"/>
    <cellStyle name="Normal 2 6 2 3 2 3 3" xfId="20608"/>
    <cellStyle name="Normal 2 6 2 3 2 4" xfId="8467"/>
    <cellStyle name="Normal 2 6 2 3 2 4 2" xfId="24097"/>
    <cellStyle name="Normal 2 6 2 3 2 5" xfId="10218"/>
    <cellStyle name="Normal 2 6 2 3 2 5 2" xfId="25817"/>
    <cellStyle name="Normal 2 6 2 3 2 6" xfId="17169"/>
    <cellStyle name="Normal 2 6 2 3 3" xfId="2386"/>
    <cellStyle name="Normal 2 6 2 3 3 2" xfId="5827"/>
    <cellStyle name="Normal 2 6 2 3 3 2 2" xfId="14529"/>
    <cellStyle name="Normal 2 6 2 3 3 2 2 2" xfId="30115"/>
    <cellStyle name="Normal 2 6 2 3 3 2 3" xfId="21467"/>
    <cellStyle name="Normal 2 6 2 3 3 3" xfId="11088"/>
    <cellStyle name="Normal 2 6 2 3 3 3 2" xfId="26676"/>
    <cellStyle name="Normal 2 6 2 3 3 4" xfId="18028"/>
    <cellStyle name="Normal 2 6 2 3 4" xfId="4108"/>
    <cellStyle name="Normal 2 6 2 3 4 2" xfId="12810"/>
    <cellStyle name="Normal 2 6 2 3 4 2 2" xfId="28396"/>
    <cellStyle name="Normal 2 6 2 3 4 3" xfId="19748"/>
    <cellStyle name="Normal 2 6 2 3 5" xfId="7607"/>
    <cellStyle name="Normal 2 6 2 3 5 2" xfId="23237"/>
    <cellStyle name="Normal 2 6 2 3 6" xfId="9354"/>
    <cellStyle name="Normal 2 6 2 3 6 2" xfId="24957"/>
    <cellStyle name="Normal 2 6 2 3 7" xfId="16309"/>
    <cellStyle name="Normal 2 6 2 4" xfId="1086"/>
    <cellStyle name="Normal 2 6 2 4 2" xfId="2816"/>
    <cellStyle name="Normal 2 6 2 4 2 2" xfId="6257"/>
    <cellStyle name="Normal 2 6 2 4 2 2 2" xfId="14959"/>
    <cellStyle name="Normal 2 6 2 4 2 2 2 2" xfId="30545"/>
    <cellStyle name="Normal 2 6 2 4 2 2 3" xfId="21897"/>
    <cellStyle name="Normal 2 6 2 4 2 3" xfId="11518"/>
    <cellStyle name="Normal 2 6 2 4 2 3 2" xfId="27106"/>
    <cellStyle name="Normal 2 6 2 4 2 4" xfId="18458"/>
    <cellStyle name="Normal 2 6 2 4 3" xfId="4538"/>
    <cellStyle name="Normal 2 6 2 4 3 2" xfId="13240"/>
    <cellStyle name="Normal 2 6 2 4 3 2 2" xfId="28826"/>
    <cellStyle name="Normal 2 6 2 4 3 3" xfId="20178"/>
    <cellStyle name="Normal 2 6 2 4 4" xfId="8037"/>
    <cellStyle name="Normal 2 6 2 4 4 2" xfId="23667"/>
    <cellStyle name="Normal 2 6 2 4 5" xfId="9788"/>
    <cellStyle name="Normal 2 6 2 4 5 2" xfId="25387"/>
    <cellStyle name="Normal 2 6 2 4 6" xfId="16739"/>
    <cellStyle name="Normal 2 6 2 5" xfId="1955"/>
    <cellStyle name="Normal 2 6 2 5 2" xfId="5397"/>
    <cellStyle name="Normal 2 6 2 5 2 2" xfId="14099"/>
    <cellStyle name="Normal 2 6 2 5 2 2 2" xfId="29685"/>
    <cellStyle name="Normal 2 6 2 5 2 3" xfId="21037"/>
    <cellStyle name="Normal 2 6 2 5 3" xfId="10657"/>
    <cellStyle name="Normal 2 6 2 5 3 2" xfId="26246"/>
    <cellStyle name="Normal 2 6 2 5 4" xfId="17598"/>
    <cellStyle name="Normal 2 6 2 6" xfId="3678"/>
    <cellStyle name="Normal 2 6 2 6 2" xfId="12380"/>
    <cellStyle name="Normal 2 6 2 6 2 2" xfId="27966"/>
    <cellStyle name="Normal 2 6 2 6 3" xfId="19318"/>
    <cellStyle name="Normal 2 6 2 7" xfId="7177"/>
    <cellStyle name="Normal 2 6 2 7 2" xfId="22807"/>
    <cellStyle name="Normal 2 6 2 8" xfId="8904"/>
    <cellStyle name="Normal 2 6 2 8 2" xfId="24527"/>
    <cellStyle name="Normal 2 6 2 9" xfId="15879"/>
    <cellStyle name="Normal 2 6 3" xfId="330"/>
    <cellStyle name="Normal 2 6 3 2" xfId="762"/>
    <cellStyle name="Normal 2 6 3 2 2" xfId="1625"/>
    <cellStyle name="Normal 2 6 3 2 2 2" xfId="3355"/>
    <cellStyle name="Normal 2 6 3 2 2 2 2" xfId="6796"/>
    <cellStyle name="Normal 2 6 3 2 2 2 2 2" xfId="15498"/>
    <cellStyle name="Normal 2 6 3 2 2 2 2 2 2" xfId="31084"/>
    <cellStyle name="Normal 2 6 3 2 2 2 2 3" xfId="22436"/>
    <cellStyle name="Normal 2 6 3 2 2 2 3" xfId="12057"/>
    <cellStyle name="Normal 2 6 3 2 2 2 3 2" xfId="27645"/>
    <cellStyle name="Normal 2 6 3 2 2 2 4" xfId="18997"/>
    <cellStyle name="Normal 2 6 3 2 2 3" xfId="5077"/>
    <cellStyle name="Normal 2 6 3 2 2 3 2" xfId="13779"/>
    <cellStyle name="Normal 2 6 3 2 2 3 2 2" xfId="29365"/>
    <cellStyle name="Normal 2 6 3 2 2 3 3" xfId="20717"/>
    <cellStyle name="Normal 2 6 3 2 2 4" xfId="8576"/>
    <cellStyle name="Normal 2 6 3 2 2 4 2" xfId="24206"/>
    <cellStyle name="Normal 2 6 3 2 2 5" xfId="10327"/>
    <cellStyle name="Normal 2 6 3 2 2 5 2" xfId="25926"/>
    <cellStyle name="Normal 2 6 3 2 2 6" xfId="17278"/>
    <cellStyle name="Normal 2 6 3 2 3" xfId="2495"/>
    <cellStyle name="Normal 2 6 3 2 3 2" xfId="5936"/>
    <cellStyle name="Normal 2 6 3 2 3 2 2" xfId="14638"/>
    <cellStyle name="Normal 2 6 3 2 3 2 2 2" xfId="30224"/>
    <cellStyle name="Normal 2 6 3 2 3 2 3" xfId="21576"/>
    <cellStyle name="Normal 2 6 3 2 3 3" xfId="11197"/>
    <cellStyle name="Normal 2 6 3 2 3 3 2" xfId="26785"/>
    <cellStyle name="Normal 2 6 3 2 3 4" xfId="18137"/>
    <cellStyle name="Normal 2 6 3 2 4" xfId="4217"/>
    <cellStyle name="Normal 2 6 3 2 4 2" xfId="12919"/>
    <cellStyle name="Normal 2 6 3 2 4 2 2" xfId="28505"/>
    <cellStyle name="Normal 2 6 3 2 4 3" xfId="19857"/>
    <cellStyle name="Normal 2 6 3 2 5" xfId="7716"/>
    <cellStyle name="Normal 2 6 3 2 5 2" xfId="23346"/>
    <cellStyle name="Normal 2 6 3 2 6" xfId="9464"/>
    <cellStyle name="Normal 2 6 3 2 6 2" xfId="25066"/>
    <cellStyle name="Normal 2 6 3 2 7" xfId="16418"/>
    <cellStyle name="Normal 2 6 3 3" xfId="1195"/>
    <cellStyle name="Normal 2 6 3 3 2" xfId="2925"/>
    <cellStyle name="Normal 2 6 3 3 2 2" xfId="6366"/>
    <cellStyle name="Normal 2 6 3 3 2 2 2" xfId="15068"/>
    <cellStyle name="Normal 2 6 3 3 2 2 2 2" xfId="30654"/>
    <cellStyle name="Normal 2 6 3 3 2 2 3" xfId="22006"/>
    <cellStyle name="Normal 2 6 3 3 2 3" xfId="11627"/>
    <cellStyle name="Normal 2 6 3 3 2 3 2" xfId="27215"/>
    <cellStyle name="Normal 2 6 3 3 2 4" xfId="18567"/>
    <cellStyle name="Normal 2 6 3 3 3" xfId="4647"/>
    <cellStyle name="Normal 2 6 3 3 3 2" xfId="13349"/>
    <cellStyle name="Normal 2 6 3 3 3 2 2" xfId="28935"/>
    <cellStyle name="Normal 2 6 3 3 3 3" xfId="20287"/>
    <cellStyle name="Normal 2 6 3 3 4" xfId="8146"/>
    <cellStyle name="Normal 2 6 3 3 4 2" xfId="23776"/>
    <cellStyle name="Normal 2 6 3 3 5" xfId="9897"/>
    <cellStyle name="Normal 2 6 3 3 5 2" xfId="25496"/>
    <cellStyle name="Normal 2 6 3 3 6" xfId="16848"/>
    <cellStyle name="Normal 2 6 3 4" xfId="2065"/>
    <cellStyle name="Normal 2 6 3 4 2" xfId="5506"/>
    <cellStyle name="Normal 2 6 3 4 2 2" xfId="14208"/>
    <cellStyle name="Normal 2 6 3 4 2 2 2" xfId="29794"/>
    <cellStyle name="Normal 2 6 3 4 2 3" xfId="21146"/>
    <cellStyle name="Normal 2 6 3 4 3" xfId="10767"/>
    <cellStyle name="Normal 2 6 3 4 3 2" xfId="26355"/>
    <cellStyle name="Normal 2 6 3 4 4" xfId="17707"/>
    <cellStyle name="Normal 2 6 3 5" xfId="3787"/>
    <cellStyle name="Normal 2 6 3 5 2" xfId="12489"/>
    <cellStyle name="Normal 2 6 3 5 2 2" xfId="28075"/>
    <cellStyle name="Normal 2 6 3 5 3" xfId="19427"/>
    <cellStyle name="Normal 2 6 3 6" xfId="7286"/>
    <cellStyle name="Normal 2 6 3 6 2" xfId="22916"/>
    <cellStyle name="Normal 2 6 3 7" xfId="9032"/>
    <cellStyle name="Normal 2 6 3 7 2" xfId="24636"/>
    <cellStyle name="Normal 2 6 3 8" xfId="15988"/>
    <cellStyle name="Normal 2 6 4" xfId="546"/>
    <cellStyle name="Normal 2 6 4 2" xfId="1410"/>
    <cellStyle name="Normal 2 6 4 2 2" xfId="3140"/>
    <cellStyle name="Normal 2 6 4 2 2 2" xfId="6581"/>
    <cellStyle name="Normal 2 6 4 2 2 2 2" xfId="15283"/>
    <cellStyle name="Normal 2 6 4 2 2 2 2 2" xfId="30869"/>
    <cellStyle name="Normal 2 6 4 2 2 2 3" xfId="22221"/>
    <cellStyle name="Normal 2 6 4 2 2 3" xfId="11842"/>
    <cellStyle name="Normal 2 6 4 2 2 3 2" xfId="27430"/>
    <cellStyle name="Normal 2 6 4 2 2 4" xfId="18782"/>
    <cellStyle name="Normal 2 6 4 2 3" xfId="4862"/>
    <cellStyle name="Normal 2 6 4 2 3 2" xfId="13564"/>
    <cellStyle name="Normal 2 6 4 2 3 2 2" xfId="29150"/>
    <cellStyle name="Normal 2 6 4 2 3 3" xfId="20502"/>
    <cellStyle name="Normal 2 6 4 2 4" xfId="8361"/>
    <cellStyle name="Normal 2 6 4 2 4 2" xfId="23991"/>
    <cellStyle name="Normal 2 6 4 2 5" xfId="10112"/>
    <cellStyle name="Normal 2 6 4 2 5 2" xfId="25711"/>
    <cellStyle name="Normal 2 6 4 2 6" xfId="17063"/>
    <cellStyle name="Normal 2 6 4 3" xfId="2280"/>
    <cellStyle name="Normal 2 6 4 3 2" xfId="5721"/>
    <cellStyle name="Normal 2 6 4 3 2 2" xfId="14423"/>
    <cellStyle name="Normal 2 6 4 3 2 2 2" xfId="30009"/>
    <cellStyle name="Normal 2 6 4 3 2 3" xfId="21361"/>
    <cellStyle name="Normal 2 6 4 3 3" xfId="10982"/>
    <cellStyle name="Normal 2 6 4 3 3 2" xfId="26570"/>
    <cellStyle name="Normal 2 6 4 3 4" xfId="17922"/>
    <cellStyle name="Normal 2 6 4 4" xfId="4002"/>
    <cellStyle name="Normal 2 6 4 4 2" xfId="12704"/>
    <cellStyle name="Normal 2 6 4 4 2 2" xfId="28290"/>
    <cellStyle name="Normal 2 6 4 4 3" xfId="19642"/>
    <cellStyle name="Normal 2 6 4 5" xfId="7501"/>
    <cellStyle name="Normal 2 6 4 5 2" xfId="23131"/>
    <cellStyle name="Normal 2 6 4 6" xfId="9248"/>
    <cellStyle name="Normal 2 6 4 6 2" xfId="24851"/>
    <cellStyle name="Normal 2 6 4 7" xfId="16203"/>
    <cellStyle name="Normal 2 6 5" xfId="980"/>
    <cellStyle name="Normal 2 6 5 2" xfId="2710"/>
    <cellStyle name="Normal 2 6 5 2 2" xfId="6151"/>
    <cellStyle name="Normal 2 6 5 2 2 2" xfId="14853"/>
    <cellStyle name="Normal 2 6 5 2 2 2 2" xfId="30439"/>
    <cellStyle name="Normal 2 6 5 2 2 3" xfId="21791"/>
    <cellStyle name="Normal 2 6 5 2 3" xfId="11412"/>
    <cellStyle name="Normal 2 6 5 2 3 2" xfId="27000"/>
    <cellStyle name="Normal 2 6 5 2 4" xfId="18352"/>
    <cellStyle name="Normal 2 6 5 3" xfId="4432"/>
    <cellStyle name="Normal 2 6 5 3 2" xfId="13134"/>
    <cellStyle name="Normal 2 6 5 3 2 2" xfId="28720"/>
    <cellStyle name="Normal 2 6 5 3 3" xfId="20072"/>
    <cellStyle name="Normal 2 6 5 4" xfId="7931"/>
    <cellStyle name="Normal 2 6 5 4 2" xfId="23561"/>
    <cellStyle name="Normal 2 6 5 5" xfId="9682"/>
    <cellStyle name="Normal 2 6 5 5 2" xfId="25281"/>
    <cellStyle name="Normal 2 6 5 6" xfId="16633"/>
    <cellStyle name="Normal 2 6 6" xfId="1849"/>
    <cellStyle name="Normal 2 6 6 2" xfId="5291"/>
    <cellStyle name="Normal 2 6 6 2 2" xfId="13993"/>
    <cellStyle name="Normal 2 6 6 2 2 2" xfId="29579"/>
    <cellStyle name="Normal 2 6 6 2 3" xfId="20931"/>
    <cellStyle name="Normal 2 6 6 3" xfId="10551"/>
    <cellStyle name="Normal 2 6 6 3 2" xfId="26140"/>
    <cellStyle name="Normal 2 6 6 4" xfId="17492"/>
    <cellStyle name="Normal 2 6 7" xfId="3572"/>
    <cellStyle name="Normal 2 6 7 2" xfId="12274"/>
    <cellStyle name="Normal 2 6 7 2 2" xfId="27860"/>
    <cellStyle name="Normal 2 6 7 3" xfId="19212"/>
    <cellStyle name="Normal 2 6 8" xfId="7071"/>
    <cellStyle name="Normal 2 6 8 2" xfId="22701"/>
    <cellStyle name="Normal 2 6 9" xfId="8793"/>
    <cellStyle name="Normal 2 6 9 2" xfId="24421"/>
    <cellStyle name="Normal 2 7" xfId="131"/>
    <cellStyle name="Normal 2 7 2" xfId="383"/>
    <cellStyle name="Normal 2 7 2 2" xfId="815"/>
    <cellStyle name="Normal 2 7 2 2 2" xfId="1678"/>
    <cellStyle name="Normal 2 7 2 2 2 2" xfId="3408"/>
    <cellStyle name="Normal 2 7 2 2 2 2 2" xfId="6849"/>
    <cellStyle name="Normal 2 7 2 2 2 2 2 2" xfId="15551"/>
    <cellStyle name="Normal 2 7 2 2 2 2 2 2 2" xfId="31137"/>
    <cellStyle name="Normal 2 7 2 2 2 2 2 3" xfId="22489"/>
    <cellStyle name="Normal 2 7 2 2 2 2 3" xfId="12110"/>
    <cellStyle name="Normal 2 7 2 2 2 2 3 2" xfId="27698"/>
    <cellStyle name="Normal 2 7 2 2 2 2 4" xfId="19050"/>
    <cellStyle name="Normal 2 7 2 2 2 3" xfId="5130"/>
    <cellStyle name="Normal 2 7 2 2 2 3 2" xfId="13832"/>
    <cellStyle name="Normal 2 7 2 2 2 3 2 2" xfId="29418"/>
    <cellStyle name="Normal 2 7 2 2 2 3 3" xfId="20770"/>
    <cellStyle name="Normal 2 7 2 2 2 4" xfId="8629"/>
    <cellStyle name="Normal 2 7 2 2 2 4 2" xfId="24259"/>
    <cellStyle name="Normal 2 7 2 2 2 5" xfId="10380"/>
    <cellStyle name="Normal 2 7 2 2 2 5 2" xfId="25979"/>
    <cellStyle name="Normal 2 7 2 2 2 6" xfId="17331"/>
    <cellStyle name="Normal 2 7 2 2 3" xfId="2548"/>
    <cellStyle name="Normal 2 7 2 2 3 2" xfId="5989"/>
    <cellStyle name="Normal 2 7 2 2 3 2 2" xfId="14691"/>
    <cellStyle name="Normal 2 7 2 2 3 2 2 2" xfId="30277"/>
    <cellStyle name="Normal 2 7 2 2 3 2 3" xfId="21629"/>
    <cellStyle name="Normal 2 7 2 2 3 3" xfId="11250"/>
    <cellStyle name="Normal 2 7 2 2 3 3 2" xfId="26838"/>
    <cellStyle name="Normal 2 7 2 2 3 4" xfId="18190"/>
    <cellStyle name="Normal 2 7 2 2 4" xfId="4270"/>
    <cellStyle name="Normal 2 7 2 2 4 2" xfId="12972"/>
    <cellStyle name="Normal 2 7 2 2 4 2 2" xfId="28558"/>
    <cellStyle name="Normal 2 7 2 2 4 3" xfId="19910"/>
    <cellStyle name="Normal 2 7 2 2 5" xfId="7769"/>
    <cellStyle name="Normal 2 7 2 2 5 2" xfId="23399"/>
    <cellStyle name="Normal 2 7 2 2 6" xfId="9517"/>
    <cellStyle name="Normal 2 7 2 2 6 2" xfId="25119"/>
    <cellStyle name="Normal 2 7 2 2 7" xfId="16471"/>
    <cellStyle name="Normal 2 7 2 3" xfId="1248"/>
    <cellStyle name="Normal 2 7 2 3 2" xfId="2978"/>
    <cellStyle name="Normal 2 7 2 3 2 2" xfId="6419"/>
    <cellStyle name="Normal 2 7 2 3 2 2 2" xfId="15121"/>
    <cellStyle name="Normal 2 7 2 3 2 2 2 2" xfId="30707"/>
    <cellStyle name="Normal 2 7 2 3 2 2 3" xfId="22059"/>
    <cellStyle name="Normal 2 7 2 3 2 3" xfId="11680"/>
    <cellStyle name="Normal 2 7 2 3 2 3 2" xfId="27268"/>
    <cellStyle name="Normal 2 7 2 3 2 4" xfId="18620"/>
    <cellStyle name="Normal 2 7 2 3 3" xfId="4700"/>
    <cellStyle name="Normal 2 7 2 3 3 2" xfId="13402"/>
    <cellStyle name="Normal 2 7 2 3 3 2 2" xfId="28988"/>
    <cellStyle name="Normal 2 7 2 3 3 3" xfId="20340"/>
    <cellStyle name="Normal 2 7 2 3 4" xfId="8199"/>
    <cellStyle name="Normal 2 7 2 3 4 2" xfId="23829"/>
    <cellStyle name="Normal 2 7 2 3 5" xfId="9950"/>
    <cellStyle name="Normal 2 7 2 3 5 2" xfId="25549"/>
    <cellStyle name="Normal 2 7 2 3 6" xfId="16901"/>
    <cellStyle name="Normal 2 7 2 4" xfId="2118"/>
    <cellStyle name="Normal 2 7 2 4 2" xfId="5559"/>
    <cellStyle name="Normal 2 7 2 4 2 2" xfId="14261"/>
    <cellStyle name="Normal 2 7 2 4 2 2 2" xfId="29847"/>
    <cellStyle name="Normal 2 7 2 4 2 3" xfId="21199"/>
    <cellStyle name="Normal 2 7 2 4 3" xfId="10820"/>
    <cellStyle name="Normal 2 7 2 4 3 2" xfId="26408"/>
    <cellStyle name="Normal 2 7 2 4 4" xfId="17760"/>
    <cellStyle name="Normal 2 7 2 5" xfId="3840"/>
    <cellStyle name="Normal 2 7 2 5 2" xfId="12542"/>
    <cellStyle name="Normal 2 7 2 5 2 2" xfId="28128"/>
    <cellStyle name="Normal 2 7 2 5 3" xfId="19480"/>
    <cellStyle name="Normal 2 7 2 6" xfId="7339"/>
    <cellStyle name="Normal 2 7 2 6 2" xfId="22969"/>
    <cellStyle name="Normal 2 7 2 7" xfId="9085"/>
    <cellStyle name="Normal 2 7 2 7 2" xfId="24689"/>
    <cellStyle name="Normal 2 7 2 8" xfId="16041"/>
    <cellStyle name="Normal 2 7 3" xfId="599"/>
    <cellStyle name="Normal 2 7 3 2" xfId="1463"/>
    <cellStyle name="Normal 2 7 3 2 2" xfId="3193"/>
    <cellStyle name="Normal 2 7 3 2 2 2" xfId="6634"/>
    <cellStyle name="Normal 2 7 3 2 2 2 2" xfId="15336"/>
    <cellStyle name="Normal 2 7 3 2 2 2 2 2" xfId="30922"/>
    <cellStyle name="Normal 2 7 3 2 2 2 3" xfId="22274"/>
    <cellStyle name="Normal 2 7 3 2 2 3" xfId="11895"/>
    <cellStyle name="Normal 2 7 3 2 2 3 2" xfId="27483"/>
    <cellStyle name="Normal 2 7 3 2 2 4" xfId="18835"/>
    <cellStyle name="Normal 2 7 3 2 3" xfId="4915"/>
    <cellStyle name="Normal 2 7 3 2 3 2" xfId="13617"/>
    <cellStyle name="Normal 2 7 3 2 3 2 2" xfId="29203"/>
    <cellStyle name="Normal 2 7 3 2 3 3" xfId="20555"/>
    <cellStyle name="Normal 2 7 3 2 4" xfId="8414"/>
    <cellStyle name="Normal 2 7 3 2 4 2" xfId="24044"/>
    <cellStyle name="Normal 2 7 3 2 5" xfId="10165"/>
    <cellStyle name="Normal 2 7 3 2 5 2" xfId="25764"/>
    <cellStyle name="Normal 2 7 3 2 6" xfId="17116"/>
    <cellStyle name="Normal 2 7 3 3" xfId="2333"/>
    <cellStyle name="Normal 2 7 3 3 2" xfId="5774"/>
    <cellStyle name="Normal 2 7 3 3 2 2" xfId="14476"/>
    <cellStyle name="Normal 2 7 3 3 2 2 2" xfId="30062"/>
    <cellStyle name="Normal 2 7 3 3 2 3" xfId="21414"/>
    <cellStyle name="Normal 2 7 3 3 3" xfId="11035"/>
    <cellStyle name="Normal 2 7 3 3 3 2" xfId="26623"/>
    <cellStyle name="Normal 2 7 3 3 4" xfId="17975"/>
    <cellStyle name="Normal 2 7 3 4" xfId="4055"/>
    <cellStyle name="Normal 2 7 3 4 2" xfId="12757"/>
    <cellStyle name="Normal 2 7 3 4 2 2" xfId="28343"/>
    <cellStyle name="Normal 2 7 3 4 3" xfId="19695"/>
    <cellStyle name="Normal 2 7 3 5" xfId="7554"/>
    <cellStyle name="Normal 2 7 3 5 2" xfId="23184"/>
    <cellStyle name="Normal 2 7 3 6" xfId="9301"/>
    <cellStyle name="Normal 2 7 3 6 2" xfId="24904"/>
    <cellStyle name="Normal 2 7 3 7" xfId="16256"/>
    <cellStyle name="Normal 2 7 4" xfId="1033"/>
    <cellStyle name="Normal 2 7 4 2" xfId="2763"/>
    <cellStyle name="Normal 2 7 4 2 2" xfId="6204"/>
    <cellStyle name="Normal 2 7 4 2 2 2" xfId="14906"/>
    <cellStyle name="Normal 2 7 4 2 2 2 2" xfId="30492"/>
    <cellStyle name="Normal 2 7 4 2 2 3" xfId="21844"/>
    <cellStyle name="Normal 2 7 4 2 3" xfId="11465"/>
    <cellStyle name="Normal 2 7 4 2 3 2" xfId="27053"/>
    <cellStyle name="Normal 2 7 4 2 4" xfId="18405"/>
    <cellStyle name="Normal 2 7 4 3" xfId="4485"/>
    <cellStyle name="Normal 2 7 4 3 2" xfId="13187"/>
    <cellStyle name="Normal 2 7 4 3 2 2" xfId="28773"/>
    <cellStyle name="Normal 2 7 4 3 3" xfId="20125"/>
    <cellStyle name="Normal 2 7 4 4" xfId="7984"/>
    <cellStyle name="Normal 2 7 4 4 2" xfId="23614"/>
    <cellStyle name="Normal 2 7 4 5" xfId="9735"/>
    <cellStyle name="Normal 2 7 4 5 2" xfId="25334"/>
    <cellStyle name="Normal 2 7 4 6" xfId="16686"/>
    <cellStyle name="Normal 2 7 5" xfId="1902"/>
    <cellStyle name="Normal 2 7 5 2" xfId="5344"/>
    <cellStyle name="Normal 2 7 5 2 2" xfId="14046"/>
    <cellStyle name="Normal 2 7 5 2 2 2" xfId="29632"/>
    <cellStyle name="Normal 2 7 5 2 3" xfId="20984"/>
    <cellStyle name="Normal 2 7 5 3" xfId="10604"/>
    <cellStyle name="Normal 2 7 5 3 2" xfId="26193"/>
    <cellStyle name="Normal 2 7 5 4" xfId="17545"/>
    <cellStyle name="Normal 2 7 6" xfId="3625"/>
    <cellStyle name="Normal 2 7 6 2" xfId="12327"/>
    <cellStyle name="Normal 2 7 6 2 2" xfId="27913"/>
    <cellStyle name="Normal 2 7 6 3" xfId="19265"/>
    <cellStyle name="Normal 2 7 7" xfId="7124"/>
    <cellStyle name="Normal 2 7 7 2" xfId="22754"/>
    <cellStyle name="Normal 2 7 8" xfId="8851"/>
    <cellStyle name="Normal 2 7 8 2" xfId="24474"/>
    <cellStyle name="Normal 2 7 9" xfId="15826"/>
    <cellStyle name="Normal 2 8" xfId="277"/>
    <cellStyle name="Normal 2 8 2" xfId="709"/>
    <cellStyle name="Normal 2 8 2 2" xfId="1572"/>
    <cellStyle name="Normal 2 8 2 2 2" xfId="3302"/>
    <cellStyle name="Normal 2 8 2 2 2 2" xfId="6743"/>
    <cellStyle name="Normal 2 8 2 2 2 2 2" xfId="15445"/>
    <cellStyle name="Normal 2 8 2 2 2 2 2 2" xfId="31031"/>
    <cellStyle name="Normal 2 8 2 2 2 2 3" xfId="22383"/>
    <cellStyle name="Normal 2 8 2 2 2 3" xfId="12004"/>
    <cellStyle name="Normal 2 8 2 2 2 3 2" xfId="27592"/>
    <cellStyle name="Normal 2 8 2 2 2 4" xfId="18944"/>
    <cellStyle name="Normal 2 8 2 2 3" xfId="5024"/>
    <cellStyle name="Normal 2 8 2 2 3 2" xfId="13726"/>
    <cellStyle name="Normal 2 8 2 2 3 2 2" xfId="29312"/>
    <cellStyle name="Normal 2 8 2 2 3 3" xfId="20664"/>
    <cellStyle name="Normal 2 8 2 2 4" xfId="8523"/>
    <cellStyle name="Normal 2 8 2 2 4 2" xfId="24153"/>
    <cellStyle name="Normal 2 8 2 2 5" xfId="10274"/>
    <cellStyle name="Normal 2 8 2 2 5 2" xfId="25873"/>
    <cellStyle name="Normal 2 8 2 2 6" xfId="17225"/>
    <cellStyle name="Normal 2 8 2 3" xfId="2442"/>
    <cellStyle name="Normal 2 8 2 3 2" xfId="5883"/>
    <cellStyle name="Normal 2 8 2 3 2 2" xfId="14585"/>
    <cellStyle name="Normal 2 8 2 3 2 2 2" xfId="30171"/>
    <cellStyle name="Normal 2 8 2 3 2 3" xfId="21523"/>
    <cellStyle name="Normal 2 8 2 3 3" xfId="11144"/>
    <cellStyle name="Normal 2 8 2 3 3 2" xfId="26732"/>
    <cellStyle name="Normal 2 8 2 3 4" xfId="18084"/>
    <cellStyle name="Normal 2 8 2 4" xfId="4164"/>
    <cellStyle name="Normal 2 8 2 4 2" xfId="12866"/>
    <cellStyle name="Normal 2 8 2 4 2 2" xfId="28452"/>
    <cellStyle name="Normal 2 8 2 4 3" xfId="19804"/>
    <cellStyle name="Normal 2 8 2 5" xfId="7663"/>
    <cellStyle name="Normal 2 8 2 5 2" xfId="23293"/>
    <cellStyle name="Normal 2 8 2 6" xfId="9411"/>
    <cellStyle name="Normal 2 8 2 6 2" xfId="25013"/>
    <cellStyle name="Normal 2 8 2 7" xfId="16365"/>
    <cellStyle name="Normal 2 8 3" xfId="1142"/>
    <cellStyle name="Normal 2 8 3 2" xfId="2872"/>
    <cellStyle name="Normal 2 8 3 2 2" xfId="6313"/>
    <cellStyle name="Normal 2 8 3 2 2 2" xfId="15015"/>
    <cellStyle name="Normal 2 8 3 2 2 2 2" xfId="30601"/>
    <cellStyle name="Normal 2 8 3 2 2 3" xfId="21953"/>
    <cellStyle name="Normal 2 8 3 2 3" xfId="11574"/>
    <cellStyle name="Normal 2 8 3 2 3 2" xfId="27162"/>
    <cellStyle name="Normal 2 8 3 2 4" xfId="18514"/>
    <cellStyle name="Normal 2 8 3 3" xfId="4594"/>
    <cellStyle name="Normal 2 8 3 3 2" xfId="13296"/>
    <cellStyle name="Normal 2 8 3 3 2 2" xfId="28882"/>
    <cellStyle name="Normal 2 8 3 3 3" xfId="20234"/>
    <cellStyle name="Normal 2 8 3 4" xfId="8093"/>
    <cellStyle name="Normal 2 8 3 4 2" xfId="23723"/>
    <cellStyle name="Normal 2 8 3 5" xfId="9844"/>
    <cellStyle name="Normal 2 8 3 5 2" xfId="25443"/>
    <cellStyle name="Normal 2 8 3 6" xfId="16795"/>
    <cellStyle name="Normal 2 8 4" xfId="2012"/>
    <cellStyle name="Normal 2 8 4 2" xfId="5453"/>
    <cellStyle name="Normal 2 8 4 2 2" xfId="14155"/>
    <cellStyle name="Normal 2 8 4 2 2 2" xfId="29741"/>
    <cellStyle name="Normal 2 8 4 2 3" xfId="21093"/>
    <cellStyle name="Normal 2 8 4 3" xfId="10714"/>
    <cellStyle name="Normal 2 8 4 3 2" xfId="26302"/>
    <cellStyle name="Normal 2 8 4 4" xfId="17654"/>
    <cellStyle name="Normal 2 8 5" xfId="3734"/>
    <cellStyle name="Normal 2 8 5 2" xfId="12436"/>
    <cellStyle name="Normal 2 8 5 2 2" xfId="28022"/>
    <cellStyle name="Normal 2 8 5 3" xfId="19374"/>
    <cellStyle name="Normal 2 8 6" xfId="7233"/>
    <cellStyle name="Normal 2 8 6 2" xfId="22863"/>
    <cellStyle name="Normal 2 8 7" xfId="8979"/>
    <cellStyle name="Normal 2 8 7 2" xfId="24583"/>
    <cellStyle name="Normal 2 8 8" xfId="15935"/>
    <cellStyle name="Normal 2 9" xfId="493"/>
    <cellStyle name="Normal 2 9 2" xfId="1357"/>
    <cellStyle name="Normal 2 9 2 2" xfId="3087"/>
    <cellStyle name="Normal 2 9 2 2 2" xfId="6528"/>
    <cellStyle name="Normal 2 9 2 2 2 2" xfId="15230"/>
    <cellStyle name="Normal 2 9 2 2 2 2 2" xfId="30816"/>
    <cellStyle name="Normal 2 9 2 2 2 3" xfId="22168"/>
    <cellStyle name="Normal 2 9 2 2 3" xfId="11789"/>
    <cellStyle name="Normal 2 9 2 2 3 2" xfId="27377"/>
    <cellStyle name="Normal 2 9 2 2 4" xfId="18729"/>
    <cellStyle name="Normal 2 9 2 3" xfId="4809"/>
    <cellStyle name="Normal 2 9 2 3 2" xfId="13511"/>
    <cellStyle name="Normal 2 9 2 3 2 2" xfId="29097"/>
    <cellStyle name="Normal 2 9 2 3 3" xfId="20449"/>
    <cellStyle name="Normal 2 9 2 4" xfId="8308"/>
    <cellStyle name="Normal 2 9 2 4 2" xfId="23938"/>
    <cellStyle name="Normal 2 9 2 5" xfId="10059"/>
    <cellStyle name="Normal 2 9 2 5 2" xfId="25658"/>
    <cellStyle name="Normal 2 9 2 6" xfId="17010"/>
    <cellStyle name="Normal 2 9 3" xfId="2227"/>
    <cellStyle name="Normal 2 9 3 2" xfId="5668"/>
    <cellStyle name="Normal 2 9 3 2 2" xfId="14370"/>
    <cellStyle name="Normal 2 9 3 2 2 2" xfId="29956"/>
    <cellStyle name="Normal 2 9 3 2 3" xfId="21308"/>
    <cellStyle name="Normal 2 9 3 3" xfId="10929"/>
    <cellStyle name="Normal 2 9 3 3 2" xfId="26517"/>
    <cellStyle name="Normal 2 9 3 4" xfId="17869"/>
    <cellStyle name="Normal 2 9 4" xfId="3949"/>
    <cellStyle name="Normal 2 9 4 2" xfId="12651"/>
    <cellStyle name="Normal 2 9 4 2 2" xfId="28237"/>
    <cellStyle name="Normal 2 9 4 3" xfId="19589"/>
    <cellStyle name="Normal 2 9 5" xfId="7448"/>
    <cellStyle name="Normal 2 9 5 2" xfId="23078"/>
    <cellStyle name="Normal 2 9 6" xfId="9195"/>
    <cellStyle name="Normal 2 9 6 2" xfId="24798"/>
    <cellStyle name="Normal 2 9 7" xfId="16150"/>
    <cellStyle name="Normal 20" xfId="41"/>
    <cellStyle name="Normal 20 2" xfId="257"/>
    <cellStyle name="Normal 20 2 2" xfId="8968"/>
    <cellStyle name="Normal 20 2 3" xfId="31361"/>
    <cellStyle name="Normal 20 2 3 2" xfId="31443"/>
    <cellStyle name="Normal 20 2 3 3" xfId="31541"/>
    <cellStyle name="Normal 20 2 3 3 2" xfId="31724"/>
    <cellStyle name="Normal 20 2 3 3 3" xfId="32094"/>
    <cellStyle name="Normal 20 2 3 3 3 2" xfId="32271"/>
    <cellStyle name="Normal 20 2 3 4" xfId="31617"/>
    <cellStyle name="Normal 20 2 3 4 2" xfId="32169"/>
    <cellStyle name="Normal 20 2 3 4 2 2" xfId="32347"/>
    <cellStyle name="Normal 20 2 3 4 3" xfId="31869"/>
    <cellStyle name="Normal 20 2 3 4 4" xfId="31788"/>
    <cellStyle name="Normal 20 2 3 5" xfId="32017"/>
    <cellStyle name="Normal 20 2 3 5 2" xfId="32466"/>
    <cellStyle name="Normal 20 2 4" xfId="31945"/>
    <cellStyle name="Normal 20 2 4 2" xfId="32306"/>
    <cellStyle name="Normal 20 3" xfId="156"/>
    <cellStyle name="Normal 20 4" xfId="31341"/>
    <cellStyle name="Normal 20 4 2" xfId="31418"/>
    <cellStyle name="Normal 20 4 3" xfId="31521"/>
    <cellStyle name="Normal 20 4 3 2" xfId="31662"/>
    <cellStyle name="Normal 20 4 3 3" xfId="32074"/>
    <cellStyle name="Normal 20 4 3 3 2" xfId="32311"/>
    <cellStyle name="Normal 20 4 4" xfId="31597"/>
    <cellStyle name="Normal 20 4 4 2" xfId="32149"/>
    <cellStyle name="Normal 20 4 4 2 2" xfId="32440"/>
    <cellStyle name="Normal 20 4 4 3" xfId="31849"/>
    <cellStyle name="Normal 20 4 4 4" xfId="31768"/>
    <cellStyle name="Normal 20 4 5" xfId="31997"/>
    <cellStyle name="Normal 20 4 5 2" xfId="32292"/>
    <cellStyle name="Normal 20 5" xfId="31925"/>
    <cellStyle name="Normal 20 5 2" xfId="32309"/>
    <cellStyle name="Normal 21" xfId="42"/>
    <cellStyle name="Normal 21 2" xfId="251"/>
    <cellStyle name="Normal 21 2 2" xfId="8965"/>
    <cellStyle name="Normal 21 2 3" xfId="31358"/>
    <cellStyle name="Normal 21 2 3 2" xfId="31456"/>
    <cellStyle name="Normal 21 2 3 3" xfId="31538"/>
    <cellStyle name="Normal 21 2 3 3 2" xfId="31686"/>
    <cellStyle name="Normal 21 2 3 3 3" xfId="32091"/>
    <cellStyle name="Normal 21 2 3 3 3 2" xfId="32367"/>
    <cellStyle name="Normal 21 2 3 4" xfId="31614"/>
    <cellStyle name="Normal 21 2 3 4 2" xfId="32166"/>
    <cellStyle name="Normal 21 2 3 4 2 2" xfId="32376"/>
    <cellStyle name="Normal 21 2 3 4 3" xfId="31866"/>
    <cellStyle name="Normal 21 2 3 4 4" xfId="31785"/>
    <cellStyle name="Normal 21 2 3 5" xfId="32014"/>
    <cellStyle name="Normal 21 2 3 5 2" xfId="32411"/>
    <cellStyle name="Normal 21 2 4" xfId="31942"/>
    <cellStyle name="Normal 21 2 4 2" xfId="32301"/>
    <cellStyle name="Normal 21 3" xfId="264"/>
    <cellStyle name="Normal 21 4" xfId="31342"/>
    <cellStyle name="Normal 21 4 2" xfId="31415"/>
    <cellStyle name="Normal 21 4 3" xfId="31522"/>
    <cellStyle name="Normal 21 4 3 2" xfId="31661"/>
    <cellStyle name="Normal 21 4 3 3" xfId="32075"/>
    <cellStyle name="Normal 21 4 3 3 2" xfId="32349"/>
    <cellStyle name="Normal 21 4 4" xfId="31598"/>
    <cellStyle name="Normal 21 4 4 2" xfId="32150"/>
    <cellStyle name="Normal 21 4 4 2 2" xfId="32447"/>
    <cellStyle name="Normal 21 4 4 3" xfId="31850"/>
    <cellStyle name="Normal 21 4 4 4" xfId="31769"/>
    <cellStyle name="Normal 21 4 5" xfId="31998"/>
    <cellStyle name="Normal 21 4 5 2" xfId="32430"/>
    <cellStyle name="Normal 21 5" xfId="31926"/>
    <cellStyle name="Normal 21 5 2" xfId="32240"/>
    <cellStyle name="Normal 22" xfId="43"/>
    <cellStyle name="Normal 22 10" xfId="7043"/>
    <cellStyle name="Normal 22 10 2" xfId="22673"/>
    <cellStyle name="Normal 22 11" xfId="8764"/>
    <cellStyle name="Normal 22 11 2" xfId="24393"/>
    <cellStyle name="Normal 22 12" xfId="15745"/>
    <cellStyle name="Normal 22 2" xfId="98"/>
    <cellStyle name="Normal 22 2 10" xfId="15798"/>
    <cellStyle name="Normal 22 2 2" xfId="212"/>
    <cellStyle name="Normal 22 2 2 2" xfId="461"/>
    <cellStyle name="Normal 22 2 2 2 2" xfId="893"/>
    <cellStyle name="Normal 22 2 2 2 2 2" xfId="1756"/>
    <cellStyle name="Normal 22 2 2 2 2 2 2" xfId="3486"/>
    <cellStyle name="Normal 22 2 2 2 2 2 2 2" xfId="6927"/>
    <cellStyle name="Normal 22 2 2 2 2 2 2 2 2" xfId="15629"/>
    <cellStyle name="Normal 22 2 2 2 2 2 2 2 2 2" xfId="31215"/>
    <cellStyle name="Normal 22 2 2 2 2 2 2 2 3" xfId="22567"/>
    <cellStyle name="Normal 22 2 2 2 2 2 2 3" xfId="12188"/>
    <cellStyle name="Normal 22 2 2 2 2 2 2 3 2" xfId="27776"/>
    <cellStyle name="Normal 22 2 2 2 2 2 2 4" xfId="19128"/>
    <cellStyle name="Normal 22 2 2 2 2 2 3" xfId="5208"/>
    <cellStyle name="Normal 22 2 2 2 2 2 3 2" xfId="13910"/>
    <cellStyle name="Normal 22 2 2 2 2 2 3 2 2" xfId="29496"/>
    <cellStyle name="Normal 22 2 2 2 2 2 3 3" xfId="20848"/>
    <cellStyle name="Normal 22 2 2 2 2 2 4" xfId="8707"/>
    <cellStyle name="Normal 22 2 2 2 2 2 4 2" xfId="24337"/>
    <cellStyle name="Normal 22 2 2 2 2 2 5" xfId="10458"/>
    <cellStyle name="Normal 22 2 2 2 2 2 5 2" xfId="26057"/>
    <cellStyle name="Normal 22 2 2 2 2 2 6" xfId="17409"/>
    <cellStyle name="Normal 22 2 2 2 2 3" xfId="2626"/>
    <cellStyle name="Normal 22 2 2 2 2 3 2" xfId="6067"/>
    <cellStyle name="Normal 22 2 2 2 2 3 2 2" xfId="14769"/>
    <cellStyle name="Normal 22 2 2 2 2 3 2 2 2" xfId="30355"/>
    <cellStyle name="Normal 22 2 2 2 2 3 2 3" xfId="21707"/>
    <cellStyle name="Normal 22 2 2 2 2 3 3" xfId="11328"/>
    <cellStyle name="Normal 22 2 2 2 2 3 3 2" xfId="26916"/>
    <cellStyle name="Normal 22 2 2 2 2 3 4" xfId="18268"/>
    <cellStyle name="Normal 22 2 2 2 2 4" xfId="4348"/>
    <cellStyle name="Normal 22 2 2 2 2 4 2" xfId="13050"/>
    <cellStyle name="Normal 22 2 2 2 2 4 2 2" xfId="28636"/>
    <cellStyle name="Normal 22 2 2 2 2 4 3" xfId="19988"/>
    <cellStyle name="Normal 22 2 2 2 2 5" xfId="7847"/>
    <cellStyle name="Normal 22 2 2 2 2 5 2" xfId="23477"/>
    <cellStyle name="Normal 22 2 2 2 2 6" xfId="9595"/>
    <cellStyle name="Normal 22 2 2 2 2 6 2" xfId="25197"/>
    <cellStyle name="Normal 22 2 2 2 2 7" xfId="16549"/>
    <cellStyle name="Normal 22 2 2 2 3" xfId="1326"/>
    <cellStyle name="Normal 22 2 2 2 3 2" xfId="3056"/>
    <cellStyle name="Normal 22 2 2 2 3 2 2" xfId="6497"/>
    <cellStyle name="Normal 22 2 2 2 3 2 2 2" xfId="15199"/>
    <cellStyle name="Normal 22 2 2 2 3 2 2 2 2" xfId="30785"/>
    <cellStyle name="Normal 22 2 2 2 3 2 2 3" xfId="22137"/>
    <cellStyle name="Normal 22 2 2 2 3 2 3" xfId="11758"/>
    <cellStyle name="Normal 22 2 2 2 3 2 3 2" xfId="27346"/>
    <cellStyle name="Normal 22 2 2 2 3 2 4" xfId="18698"/>
    <cellStyle name="Normal 22 2 2 2 3 3" xfId="4778"/>
    <cellStyle name="Normal 22 2 2 2 3 3 2" xfId="13480"/>
    <cellStyle name="Normal 22 2 2 2 3 3 2 2" xfId="29066"/>
    <cellStyle name="Normal 22 2 2 2 3 3 3" xfId="20418"/>
    <cellStyle name="Normal 22 2 2 2 3 4" xfId="8277"/>
    <cellStyle name="Normal 22 2 2 2 3 4 2" xfId="23907"/>
    <cellStyle name="Normal 22 2 2 2 3 5" xfId="10028"/>
    <cellStyle name="Normal 22 2 2 2 3 5 2" xfId="25627"/>
    <cellStyle name="Normal 22 2 2 2 3 6" xfId="16979"/>
    <cellStyle name="Normal 22 2 2 2 4" xfId="2196"/>
    <cellStyle name="Normal 22 2 2 2 4 2" xfId="5637"/>
    <cellStyle name="Normal 22 2 2 2 4 2 2" xfId="14339"/>
    <cellStyle name="Normal 22 2 2 2 4 2 2 2" xfId="29925"/>
    <cellStyle name="Normal 22 2 2 2 4 2 3" xfId="21277"/>
    <cellStyle name="Normal 22 2 2 2 4 3" xfId="10898"/>
    <cellStyle name="Normal 22 2 2 2 4 3 2" xfId="26486"/>
    <cellStyle name="Normal 22 2 2 2 4 4" xfId="17838"/>
    <cellStyle name="Normal 22 2 2 2 5" xfId="3918"/>
    <cellStyle name="Normal 22 2 2 2 5 2" xfId="12620"/>
    <cellStyle name="Normal 22 2 2 2 5 2 2" xfId="28206"/>
    <cellStyle name="Normal 22 2 2 2 5 3" xfId="19558"/>
    <cellStyle name="Normal 22 2 2 2 6" xfId="7417"/>
    <cellStyle name="Normal 22 2 2 2 6 2" xfId="23047"/>
    <cellStyle name="Normal 22 2 2 2 7" xfId="9163"/>
    <cellStyle name="Normal 22 2 2 2 7 2" xfId="24767"/>
    <cellStyle name="Normal 22 2 2 2 8" xfId="16119"/>
    <cellStyle name="Normal 22 2 2 3" xfId="677"/>
    <cellStyle name="Normal 22 2 2 3 2" xfId="1541"/>
    <cellStyle name="Normal 22 2 2 3 2 2" xfId="3271"/>
    <cellStyle name="Normal 22 2 2 3 2 2 2" xfId="6712"/>
    <cellStyle name="Normal 22 2 2 3 2 2 2 2" xfId="15414"/>
    <cellStyle name="Normal 22 2 2 3 2 2 2 2 2" xfId="31000"/>
    <cellStyle name="Normal 22 2 2 3 2 2 2 3" xfId="22352"/>
    <cellStyle name="Normal 22 2 2 3 2 2 3" xfId="11973"/>
    <cellStyle name="Normal 22 2 2 3 2 2 3 2" xfId="27561"/>
    <cellStyle name="Normal 22 2 2 3 2 2 4" xfId="18913"/>
    <cellStyle name="Normal 22 2 2 3 2 3" xfId="4993"/>
    <cellStyle name="Normal 22 2 2 3 2 3 2" xfId="13695"/>
    <cellStyle name="Normal 22 2 2 3 2 3 2 2" xfId="29281"/>
    <cellStyle name="Normal 22 2 2 3 2 3 3" xfId="20633"/>
    <cellStyle name="Normal 22 2 2 3 2 4" xfId="8492"/>
    <cellStyle name="Normal 22 2 2 3 2 4 2" xfId="24122"/>
    <cellStyle name="Normal 22 2 2 3 2 5" xfId="10243"/>
    <cellStyle name="Normal 22 2 2 3 2 5 2" xfId="25842"/>
    <cellStyle name="Normal 22 2 2 3 2 6" xfId="17194"/>
    <cellStyle name="Normal 22 2 2 3 3" xfId="2411"/>
    <cellStyle name="Normal 22 2 2 3 3 2" xfId="5852"/>
    <cellStyle name="Normal 22 2 2 3 3 2 2" xfId="14554"/>
    <cellStyle name="Normal 22 2 2 3 3 2 2 2" xfId="30140"/>
    <cellStyle name="Normal 22 2 2 3 3 2 3" xfId="21492"/>
    <cellStyle name="Normal 22 2 2 3 3 3" xfId="11113"/>
    <cellStyle name="Normal 22 2 2 3 3 3 2" xfId="26701"/>
    <cellStyle name="Normal 22 2 2 3 3 4" xfId="18053"/>
    <cellStyle name="Normal 22 2 2 3 4" xfId="4133"/>
    <cellStyle name="Normal 22 2 2 3 4 2" xfId="12835"/>
    <cellStyle name="Normal 22 2 2 3 4 2 2" xfId="28421"/>
    <cellStyle name="Normal 22 2 2 3 4 3" xfId="19773"/>
    <cellStyle name="Normal 22 2 2 3 5" xfId="7632"/>
    <cellStyle name="Normal 22 2 2 3 5 2" xfId="23262"/>
    <cellStyle name="Normal 22 2 2 3 6" xfId="9379"/>
    <cellStyle name="Normal 22 2 2 3 6 2" xfId="24982"/>
    <cellStyle name="Normal 22 2 2 3 7" xfId="16334"/>
    <cellStyle name="Normal 22 2 2 4" xfId="1111"/>
    <cellStyle name="Normal 22 2 2 4 2" xfId="2841"/>
    <cellStyle name="Normal 22 2 2 4 2 2" xfId="6282"/>
    <cellStyle name="Normal 22 2 2 4 2 2 2" xfId="14984"/>
    <cellStyle name="Normal 22 2 2 4 2 2 2 2" xfId="30570"/>
    <cellStyle name="Normal 22 2 2 4 2 2 3" xfId="21922"/>
    <cellStyle name="Normal 22 2 2 4 2 3" xfId="11543"/>
    <cellStyle name="Normal 22 2 2 4 2 3 2" xfId="27131"/>
    <cellStyle name="Normal 22 2 2 4 2 4" xfId="18483"/>
    <cellStyle name="Normal 22 2 2 4 3" xfId="4563"/>
    <cellStyle name="Normal 22 2 2 4 3 2" xfId="13265"/>
    <cellStyle name="Normal 22 2 2 4 3 2 2" xfId="28851"/>
    <cellStyle name="Normal 22 2 2 4 3 3" xfId="20203"/>
    <cellStyle name="Normal 22 2 2 4 4" xfId="8062"/>
    <cellStyle name="Normal 22 2 2 4 4 2" xfId="23692"/>
    <cellStyle name="Normal 22 2 2 4 5" xfId="9813"/>
    <cellStyle name="Normal 22 2 2 4 5 2" xfId="25412"/>
    <cellStyle name="Normal 22 2 2 4 6" xfId="16764"/>
    <cellStyle name="Normal 22 2 2 5" xfId="1980"/>
    <cellStyle name="Normal 22 2 2 5 2" xfId="5422"/>
    <cellStyle name="Normal 22 2 2 5 2 2" xfId="14124"/>
    <cellStyle name="Normal 22 2 2 5 2 2 2" xfId="29710"/>
    <cellStyle name="Normal 22 2 2 5 2 3" xfId="21062"/>
    <cellStyle name="Normal 22 2 2 5 3" xfId="10682"/>
    <cellStyle name="Normal 22 2 2 5 3 2" xfId="26271"/>
    <cellStyle name="Normal 22 2 2 5 4" xfId="17623"/>
    <cellStyle name="Normal 22 2 2 6" xfId="3703"/>
    <cellStyle name="Normal 22 2 2 6 2" xfId="12405"/>
    <cellStyle name="Normal 22 2 2 6 2 2" xfId="27991"/>
    <cellStyle name="Normal 22 2 2 6 3" xfId="19343"/>
    <cellStyle name="Normal 22 2 2 7" xfId="7202"/>
    <cellStyle name="Normal 22 2 2 7 2" xfId="22832"/>
    <cellStyle name="Normal 22 2 2 8" xfId="8929"/>
    <cellStyle name="Normal 22 2 2 8 2" xfId="24552"/>
    <cellStyle name="Normal 22 2 2 9" xfId="15904"/>
    <cellStyle name="Normal 22 2 3" xfId="355"/>
    <cellStyle name="Normal 22 2 3 2" xfId="787"/>
    <cellStyle name="Normal 22 2 3 2 2" xfId="1650"/>
    <cellStyle name="Normal 22 2 3 2 2 2" xfId="3380"/>
    <cellStyle name="Normal 22 2 3 2 2 2 2" xfId="6821"/>
    <cellStyle name="Normal 22 2 3 2 2 2 2 2" xfId="15523"/>
    <cellStyle name="Normal 22 2 3 2 2 2 2 2 2" xfId="31109"/>
    <cellStyle name="Normal 22 2 3 2 2 2 2 3" xfId="22461"/>
    <cellStyle name="Normal 22 2 3 2 2 2 3" xfId="12082"/>
    <cellStyle name="Normal 22 2 3 2 2 2 3 2" xfId="27670"/>
    <cellStyle name="Normal 22 2 3 2 2 2 4" xfId="19022"/>
    <cellStyle name="Normal 22 2 3 2 2 3" xfId="5102"/>
    <cellStyle name="Normal 22 2 3 2 2 3 2" xfId="13804"/>
    <cellStyle name="Normal 22 2 3 2 2 3 2 2" xfId="29390"/>
    <cellStyle name="Normal 22 2 3 2 2 3 3" xfId="20742"/>
    <cellStyle name="Normal 22 2 3 2 2 4" xfId="8601"/>
    <cellStyle name="Normal 22 2 3 2 2 4 2" xfId="24231"/>
    <cellStyle name="Normal 22 2 3 2 2 5" xfId="10352"/>
    <cellStyle name="Normal 22 2 3 2 2 5 2" xfId="25951"/>
    <cellStyle name="Normal 22 2 3 2 2 6" xfId="17303"/>
    <cellStyle name="Normal 22 2 3 2 3" xfId="2520"/>
    <cellStyle name="Normal 22 2 3 2 3 2" xfId="5961"/>
    <cellStyle name="Normal 22 2 3 2 3 2 2" xfId="14663"/>
    <cellStyle name="Normal 22 2 3 2 3 2 2 2" xfId="30249"/>
    <cellStyle name="Normal 22 2 3 2 3 2 3" xfId="21601"/>
    <cellStyle name="Normal 22 2 3 2 3 3" xfId="11222"/>
    <cellStyle name="Normal 22 2 3 2 3 3 2" xfId="26810"/>
    <cellStyle name="Normal 22 2 3 2 3 4" xfId="18162"/>
    <cellStyle name="Normal 22 2 3 2 4" xfId="4242"/>
    <cellStyle name="Normal 22 2 3 2 4 2" xfId="12944"/>
    <cellStyle name="Normal 22 2 3 2 4 2 2" xfId="28530"/>
    <cellStyle name="Normal 22 2 3 2 4 3" xfId="19882"/>
    <cellStyle name="Normal 22 2 3 2 5" xfId="7741"/>
    <cellStyle name="Normal 22 2 3 2 5 2" xfId="23371"/>
    <cellStyle name="Normal 22 2 3 2 6" xfId="9489"/>
    <cellStyle name="Normal 22 2 3 2 6 2" xfId="25091"/>
    <cellStyle name="Normal 22 2 3 2 7" xfId="16443"/>
    <cellStyle name="Normal 22 2 3 3" xfId="1220"/>
    <cellStyle name="Normal 22 2 3 3 2" xfId="2950"/>
    <cellStyle name="Normal 22 2 3 3 2 2" xfId="6391"/>
    <cellStyle name="Normal 22 2 3 3 2 2 2" xfId="15093"/>
    <cellStyle name="Normal 22 2 3 3 2 2 2 2" xfId="30679"/>
    <cellStyle name="Normal 22 2 3 3 2 2 3" xfId="22031"/>
    <cellStyle name="Normal 22 2 3 3 2 3" xfId="11652"/>
    <cellStyle name="Normal 22 2 3 3 2 3 2" xfId="27240"/>
    <cellStyle name="Normal 22 2 3 3 2 4" xfId="18592"/>
    <cellStyle name="Normal 22 2 3 3 3" xfId="4672"/>
    <cellStyle name="Normal 22 2 3 3 3 2" xfId="13374"/>
    <cellStyle name="Normal 22 2 3 3 3 2 2" xfId="28960"/>
    <cellStyle name="Normal 22 2 3 3 3 3" xfId="20312"/>
    <cellStyle name="Normal 22 2 3 3 4" xfId="8171"/>
    <cellStyle name="Normal 22 2 3 3 4 2" xfId="23801"/>
    <cellStyle name="Normal 22 2 3 3 5" xfId="9922"/>
    <cellStyle name="Normal 22 2 3 3 5 2" xfId="25521"/>
    <cellStyle name="Normal 22 2 3 3 6" xfId="16873"/>
    <cellStyle name="Normal 22 2 3 4" xfId="2090"/>
    <cellStyle name="Normal 22 2 3 4 2" xfId="5531"/>
    <cellStyle name="Normal 22 2 3 4 2 2" xfId="14233"/>
    <cellStyle name="Normal 22 2 3 4 2 2 2" xfId="29819"/>
    <cellStyle name="Normal 22 2 3 4 2 3" xfId="21171"/>
    <cellStyle name="Normal 22 2 3 4 3" xfId="10792"/>
    <cellStyle name="Normal 22 2 3 4 3 2" xfId="26380"/>
    <cellStyle name="Normal 22 2 3 4 4" xfId="17732"/>
    <cellStyle name="Normal 22 2 3 5" xfId="3812"/>
    <cellStyle name="Normal 22 2 3 5 2" xfId="12514"/>
    <cellStyle name="Normal 22 2 3 5 2 2" xfId="28100"/>
    <cellStyle name="Normal 22 2 3 5 3" xfId="19452"/>
    <cellStyle name="Normal 22 2 3 6" xfId="7311"/>
    <cellStyle name="Normal 22 2 3 6 2" xfId="22941"/>
    <cellStyle name="Normal 22 2 3 7" xfId="9057"/>
    <cellStyle name="Normal 22 2 3 7 2" xfId="24661"/>
    <cellStyle name="Normal 22 2 3 8" xfId="16013"/>
    <cellStyle name="Normal 22 2 4" xfId="571"/>
    <cellStyle name="Normal 22 2 4 2" xfId="1435"/>
    <cellStyle name="Normal 22 2 4 2 2" xfId="3165"/>
    <cellStyle name="Normal 22 2 4 2 2 2" xfId="6606"/>
    <cellStyle name="Normal 22 2 4 2 2 2 2" xfId="15308"/>
    <cellStyle name="Normal 22 2 4 2 2 2 2 2" xfId="30894"/>
    <cellStyle name="Normal 22 2 4 2 2 2 3" xfId="22246"/>
    <cellStyle name="Normal 22 2 4 2 2 3" xfId="11867"/>
    <cellStyle name="Normal 22 2 4 2 2 3 2" xfId="27455"/>
    <cellStyle name="Normal 22 2 4 2 2 4" xfId="18807"/>
    <cellStyle name="Normal 22 2 4 2 3" xfId="4887"/>
    <cellStyle name="Normal 22 2 4 2 3 2" xfId="13589"/>
    <cellStyle name="Normal 22 2 4 2 3 2 2" xfId="29175"/>
    <cellStyle name="Normal 22 2 4 2 3 3" xfId="20527"/>
    <cellStyle name="Normal 22 2 4 2 4" xfId="8386"/>
    <cellStyle name="Normal 22 2 4 2 4 2" xfId="24016"/>
    <cellStyle name="Normal 22 2 4 2 5" xfId="10137"/>
    <cellStyle name="Normal 22 2 4 2 5 2" xfId="25736"/>
    <cellStyle name="Normal 22 2 4 2 6" xfId="17088"/>
    <cellStyle name="Normal 22 2 4 3" xfId="2305"/>
    <cellStyle name="Normal 22 2 4 3 2" xfId="5746"/>
    <cellStyle name="Normal 22 2 4 3 2 2" xfId="14448"/>
    <cellStyle name="Normal 22 2 4 3 2 2 2" xfId="30034"/>
    <cellStyle name="Normal 22 2 4 3 2 3" xfId="21386"/>
    <cellStyle name="Normal 22 2 4 3 3" xfId="11007"/>
    <cellStyle name="Normal 22 2 4 3 3 2" xfId="26595"/>
    <cellStyle name="Normal 22 2 4 3 4" xfId="17947"/>
    <cellStyle name="Normal 22 2 4 4" xfId="4027"/>
    <cellStyle name="Normal 22 2 4 4 2" xfId="12729"/>
    <cellStyle name="Normal 22 2 4 4 2 2" xfId="28315"/>
    <cellStyle name="Normal 22 2 4 4 3" xfId="19667"/>
    <cellStyle name="Normal 22 2 4 5" xfId="7526"/>
    <cellStyle name="Normal 22 2 4 5 2" xfId="23156"/>
    <cellStyle name="Normal 22 2 4 6" xfId="9273"/>
    <cellStyle name="Normal 22 2 4 6 2" xfId="24876"/>
    <cellStyle name="Normal 22 2 4 7" xfId="16228"/>
    <cellStyle name="Normal 22 2 5" xfId="1005"/>
    <cellStyle name="Normal 22 2 5 2" xfId="2735"/>
    <cellStyle name="Normal 22 2 5 2 2" xfId="6176"/>
    <cellStyle name="Normal 22 2 5 2 2 2" xfId="14878"/>
    <cellStyle name="Normal 22 2 5 2 2 2 2" xfId="30464"/>
    <cellStyle name="Normal 22 2 5 2 2 3" xfId="21816"/>
    <cellStyle name="Normal 22 2 5 2 3" xfId="11437"/>
    <cellStyle name="Normal 22 2 5 2 3 2" xfId="27025"/>
    <cellStyle name="Normal 22 2 5 2 4" xfId="18377"/>
    <cellStyle name="Normal 22 2 5 3" xfId="4457"/>
    <cellStyle name="Normal 22 2 5 3 2" xfId="13159"/>
    <cellStyle name="Normal 22 2 5 3 2 2" xfId="28745"/>
    <cellStyle name="Normal 22 2 5 3 3" xfId="20097"/>
    <cellStyle name="Normal 22 2 5 4" xfId="7956"/>
    <cellStyle name="Normal 22 2 5 4 2" xfId="23586"/>
    <cellStyle name="Normal 22 2 5 5" xfId="9707"/>
    <cellStyle name="Normal 22 2 5 5 2" xfId="25306"/>
    <cellStyle name="Normal 22 2 5 6" xfId="16658"/>
    <cellStyle name="Normal 22 2 6" xfId="1874"/>
    <cellStyle name="Normal 22 2 6 2" xfId="5316"/>
    <cellStyle name="Normal 22 2 6 2 2" xfId="14018"/>
    <cellStyle name="Normal 22 2 6 2 2 2" xfId="29604"/>
    <cellStyle name="Normal 22 2 6 2 3" xfId="20956"/>
    <cellStyle name="Normal 22 2 6 3" xfId="10576"/>
    <cellStyle name="Normal 22 2 6 3 2" xfId="26165"/>
    <cellStyle name="Normal 22 2 6 4" xfId="17517"/>
    <cellStyle name="Normal 22 2 7" xfId="3597"/>
    <cellStyle name="Normal 22 2 7 2" xfId="12299"/>
    <cellStyle name="Normal 22 2 7 2 2" xfId="27885"/>
    <cellStyle name="Normal 22 2 7 3" xfId="19237"/>
    <cellStyle name="Normal 22 2 8" xfId="7096"/>
    <cellStyle name="Normal 22 2 8 2" xfId="22726"/>
    <cellStyle name="Normal 22 2 9" xfId="8818"/>
    <cellStyle name="Normal 22 2 9 2" xfId="24446"/>
    <cellStyle name="Normal 22 3" xfId="158"/>
    <cellStyle name="Normal 22 3 2" xfId="408"/>
    <cellStyle name="Normal 22 3 2 2" xfId="840"/>
    <cellStyle name="Normal 22 3 2 2 2" xfId="1703"/>
    <cellStyle name="Normal 22 3 2 2 2 2" xfId="3433"/>
    <cellStyle name="Normal 22 3 2 2 2 2 2" xfId="6874"/>
    <cellStyle name="Normal 22 3 2 2 2 2 2 2" xfId="15576"/>
    <cellStyle name="Normal 22 3 2 2 2 2 2 2 2" xfId="31162"/>
    <cellStyle name="Normal 22 3 2 2 2 2 2 3" xfId="22514"/>
    <cellStyle name="Normal 22 3 2 2 2 2 3" xfId="12135"/>
    <cellStyle name="Normal 22 3 2 2 2 2 3 2" xfId="27723"/>
    <cellStyle name="Normal 22 3 2 2 2 2 4" xfId="19075"/>
    <cellStyle name="Normal 22 3 2 2 2 3" xfId="5155"/>
    <cellStyle name="Normal 22 3 2 2 2 3 2" xfId="13857"/>
    <cellStyle name="Normal 22 3 2 2 2 3 2 2" xfId="29443"/>
    <cellStyle name="Normal 22 3 2 2 2 3 3" xfId="20795"/>
    <cellStyle name="Normal 22 3 2 2 2 4" xfId="8654"/>
    <cellStyle name="Normal 22 3 2 2 2 4 2" xfId="24284"/>
    <cellStyle name="Normal 22 3 2 2 2 5" xfId="10405"/>
    <cellStyle name="Normal 22 3 2 2 2 5 2" xfId="26004"/>
    <cellStyle name="Normal 22 3 2 2 2 6" xfId="17356"/>
    <cellStyle name="Normal 22 3 2 2 3" xfId="2573"/>
    <cellStyle name="Normal 22 3 2 2 3 2" xfId="6014"/>
    <cellStyle name="Normal 22 3 2 2 3 2 2" xfId="14716"/>
    <cellStyle name="Normal 22 3 2 2 3 2 2 2" xfId="30302"/>
    <cellStyle name="Normal 22 3 2 2 3 2 3" xfId="21654"/>
    <cellStyle name="Normal 22 3 2 2 3 3" xfId="11275"/>
    <cellStyle name="Normal 22 3 2 2 3 3 2" xfId="26863"/>
    <cellStyle name="Normal 22 3 2 2 3 4" xfId="18215"/>
    <cellStyle name="Normal 22 3 2 2 4" xfId="4295"/>
    <cellStyle name="Normal 22 3 2 2 4 2" xfId="12997"/>
    <cellStyle name="Normal 22 3 2 2 4 2 2" xfId="28583"/>
    <cellStyle name="Normal 22 3 2 2 4 3" xfId="19935"/>
    <cellStyle name="Normal 22 3 2 2 5" xfId="7794"/>
    <cellStyle name="Normal 22 3 2 2 5 2" xfId="23424"/>
    <cellStyle name="Normal 22 3 2 2 6" xfId="9542"/>
    <cellStyle name="Normal 22 3 2 2 6 2" xfId="25144"/>
    <cellStyle name="Normal 22 3 2 2 7" xfId="16496"/>
    <cellStyle name="Normal 22 3 2 3" xfId="1273"/>
    <cellStyle name="Normal 22 3 2 3 2" xfId="3003"/>
    <cellStyle name="Normal 22 3 2 3 2 2" xfId="6444"/>
    <cellStyle name="Normal 22 3 2 3 2 2 2" xfId="15146"/>
    <cellStyle name="Normal 22 3 2 3 2 2 2 2" xfId="30732"/>
    <cellStyle name="Normal 22 3 2 3 2 2 3" xfId="22084"/>
    <cellStyle name="Normal 22 3 2 3 2 3" xfId="11705"/>
    <cellStyle name="Normal 22 3 2 3 2 3 2" xfId="27293"/>
    <cellStyle name="Normal 22 3 2 3 2 4" xfId="18645"/>
    <cellStyle name="Normal 22 3 2 3 3" xfId="4725"/>
    <cellStyle name="Normal 22 3 2 3 3 2" xfId="13427"/>
    <cellStyle name="Normal 22 3 2 3 3 2 2" xfId="29013"/>
    <cellStyle name="Normal 22 3 2 3 3 3" xfId="20365"/>
    <cellStyle name="Normal 22 3 2 3 4" xfId="8224"/>
    <cellStyle name="Normal 22 3 2 3 4 2" xfId="23854"/>
    <cellStyle name="Normal 22 3 2 3 5" xfId="9975"/>
    <cellStyle name="Normal 22 3 2 3 5 2" xfId="25574"/>
    <cellStyle name="Normal 22 3 2 3 6" xfId="16926"/>
    <cellStyle name="Normal 22 3 2 4" xfId="2143"/>
    <cellStyle name="Normal 22 3 2 4 2" xfId="5584"/>
    <cellStyle name="Normal 22 3 2 4 2 2" xfId="14286"/>
    <cellStyle name="Normal 22 3 2 4 2 2 2" xfId="29872"/>
    <cellStyle name="Normal 22 3 2 4 2 3" xfId="21224"/>
    <cellStyle name="Normal 22 3 2 4 3" xfId="10845"/>
    <cellStyle name="Normal 22 3 2 4 3 2" xfId="26433"/>
    <cellStyle name="Normal 22 3 2 4 4" xfId="17785"/>
    <cellStyle name="Normal 22 3 2 5" xfId="3865"/>
    <cellStyle name="Normal 22 3 2 5 2" xfId="12567"/>
    <cellStyle name="Normal 22 3 2 5 2 2" xfId="28153"/>
    <cellStyle name="Normal 22 3 2 5 3" xfId="19505"/>
    <cellStyle name="Normal 22 3 2 6" xfId="7364"/>
    <cellStyle name="Normal 22 3 2 6 2" xfId="22994"/>
    <cellStyle name="Normal 22 3 2 7" xfId="9110"/>
    <cellStyle name="Normal 22 3 2 7 2" xfId="24714"/>
    <cellStyle name="Normal 22 3 2 8" xfId="16066"/>
    <cellStyle name="Normal 22 3 3" xfId="624"/>
    <cellStyle name="Normal 22 3 3 2" xfId="1488"/>
    <cellStyle name="Normal 22 3 3 2 2" xfId="3218"/>
    <cellStyle name="Normal 22 3 3 2 2 2" xfId="6659"/>
    <cellStyle name="Normal 22 3 3 2 2 2 2" xfId="15361"/>
    <cellStyle name="Normal 22 3 3 2 2 2 2 2" xfId="30947"/>
    <cellStyle name="Normal 22 3 3 2 2 2 3" xfId="22299"/>
    <cellStyle name="Normal 22 3 3 2 2 3" xfId="11920"/>
    <cellStyle name="Normal 22 3 3 2 2 3 2" xfId="27508"/>
    <cellStyle name="Normal 22 3 3 2 2 4" xfId="18860"/>
    <cellStyle name="Normal 22 3 3 2 3" xfId="4940"/>
    <cellStyle name="Normal 22 3 3 2 3 2" xfId="13642"/>
    <cellStyle name="Normal 22 3 3 2 3 2 2" xfId="29228"/>
    <cellStyle name="Normal 22 3 3 2 3 3" xfId="20580"/>
    <cellStyle name="Normal 22 3 3 2 4" xfId="8439"/>
    <cellStyle name="Normal 22 3 3 2 4 2" xfId="24069"/>
    <cellStyle name="Normal 22 3 3 2 5" xfId="10190"/>
    <cellStyle name="Normal 22 3 3 2 5 2" xfId="25789"/>
    <cellStyle name="Normal 22 3 3 2 6" xfId="17141"/>
    <cellStyle name="Normal 22 3 3 3" xfId="2358"/>
    <cellStyle name="Normal 22 3 3 3 2" xfId="5799"/>
    <cellStyle name="Normal 22 3 3 3 2 2" xfId="14501"/>
    <cellStyle name="Normal 22 3 3 3 2 2 2" xfId="30087"/>
    <cellStyle name="Normal 22 3 3 3 2 3" xfId="21439"/>
    <cellStyle name="Normal 22 3 3 3 3" xfId="11060"/>
    <cellStyle name="Normal 22 3 3 3 3 2" xfId="26648"/>
    <cellStyle name="Normal 22 3 3 3 4" xfId="18000"/>
    <cellStyle name="Normal 22 3 3 4" xfId="4080"/>
    <cellStyle name="Normal 22 3 3 4 2" xfId="12782"/>
    <cellStyle name="Normal 22 3 3 4 2 2" xfId="28368"/>
    <cellStyle name="Normal 22 3 3 4 3" xfId="19720"/>
    <cellStyle name="Normal 22 3 3 5" xfId="7579"/>
    <cellStyle name="Normal 22 3 3 5 2" xfId="23209"/>
    <cellStyle name="Normal 22 3 3 6" xfId="9326"/>
    <cellStyle name="Normal 22 3 3 6 2" xfId="24929"/>
    <cellStyle name="Normal 22 3 3 7" xfId="16281"/>
    <cellStyle name="Normal 22 3 4" xfId="1058"/>
    <cellStyle name="Normal 22 3 4 2" xfId="2788"/>
    <cellStyle name="Normal 22 3 4 2 2" xfId="6229"/>
    <cellStyle name="Normal 22 3 4 2 2 2" xfId="14931"/>
    <cellStyle name="Normal 22 3 4 2 2 2 2" xfId="30517"/>
    <cellStyle name="Normal 22 3 4 2 2 3" xfId="21869"/>
    <cellStyle name="Normal 22 3 4 2 3" xfId="11490"/>
    <cellStyle name="Normal 22 3 4 2 3 2" xfId="27078"/>
    <cellStyle name="Normal 22 3 4 2 4" xfId="18430"/>
    <cellStyle name="Normal 22 3 4 3" xfId="4510"/>
    <cellStyle name="Normal 22 3 4 3 2" xfId="13212"/>
    <cellStyle name="Normal 22 3 4 3 2 2" xfId="28798"/>
    <cellStyle name="Normal 22 3 4 3 3" xfId="20150"/>
    <cellStyle name="Normal 22 3 4 4" xfId="8009"/>
    <cellStyle name="Normal 22 3 4 4 2" xfId="23639"/>
    <cellStyle name="Normal 22 3 4 5" xfId="9760"/>
    <cellStyle name="Normal 22 3 4 5 2" xfId="25359"/>
    <cellStyle name="Normal 22 3 4 6" xfId="16711"/>
    <cellStyle name="Normal 22 3 5" xfId="1927"/>
    <cellStyle name="Normal 22 3 5 2" xfId="5369"/>
    <cellStyle name="Normal 22 3 5 2 2" xfId="14071"/>
    <cellStyle name="Normal 22 3 5 2 2 2" xfId="29657"/>
    <cellStyle name="Normal 22 3 5 2 3" xfId="21009"/>
    <cellStyle name="Normal 22 3 5 3" xfId="10629"/>
    <cellStyle name="Normal 22 3 5 3 2" xfId="26218"/>
    <cellStyle name="Normal 22 3 5 4" xfId="17570"/>
    <cellStyle name="Normal 22 3 6" xfId="3650"/>
    <cellStyle name="Normal 22 3 6 2" xfId="12352"/>
    <cellStyle name="Normal 22 3 6 2 2" xfId="27938"/>
    <cellStyle name="Normal 22 3 6 3" xfId="19290"/>
    <cellStyle name="Normal 22 3 7" xfId="7149"/>
    <cellStyle name="Normal 22 3 7 2" xfId="22779"/>
    <cellStyle name="Normal 22 3 8" xfId="8876"/>
    <cellStyle name="Normal 22 3 8 2" xfId="24499"/>
    <cellStyle name="Normal 22 3 9" xfId="15851"/>
    <cellStyle name="Normal 22 4" xfId="302"/>
    <cellStyle name="Normal 22 4 2" xfId="734"/>
    <cellStyle name="Normal 22 4 2 2" xfId="1597"/>
    <cellStyle name="Normal 22 4 2 2 2" xfId="3327"/>
    <cellStyle name="Normal 22 4 2 2 2 2" xfId="6768"/>
    <cellStyle name="Normal 22 4 2 2 2 2 2" xfId="15470"/>
    <cellStyle name="Normal 22 4 2 2 2 2 2 2" xfId="31056"/>
    <cellStyle name="Normal 22 4 2 2 2 2 3" xfId="22408"/>
    <cellStyle name="Normal 22 4 2 2 2 3" xfId="12029"/>
    <cellStyle name="Normal 22 4 2 2 2 3 2" xfId="27617"/>
    <cellStyle name="Normal 22 4 2 2 2 4" xfId="18969"/>
    <cellStyle name="Normal 22 4 2 2 3" xfId="5049"/>
    <cellStyle name="Normal 22 4 2 2 3 2" xfId="13751"/>
    <cellStyle name="Normal 22 4 2 2 3 2 2" xfId="29337"/>
    <cellStyle name="Normal 22 4 2 2 3 3" xfId="20689"/>
    <cellStyle name="Normal 22 4 2 2 4" xfId="8548"/>
    <cellStyle name="Normal 22 4 2 2 4 2" xfId="24178"/>
    <cellStyle name="Normal 22 4 2 2 5" xfId="10299"/>
    <cellStyle name="Normal 22 4 2 2 5 2" xfId="25898"/>
    <cellStyle name="Normal 22 4 2 2 6" xfId="17250"/>
    <cellStyle name="Normal 22 4 2 3" xfId="2467"/>
    <cellStyle name="Normal 22 4 2 3 2" xfId="5908"/>
    <cellStyle name="Normal 22 4 2 3 2 2" xfId="14610"/>
    <cellStyle name="Normal 22 4 2 3 2 2 2" xfId="30196"/>
    <cellStyle name="Normal 22 4 2 3 2 3" xfId="21548"/>
    <cellStyle name="Normal 22 4 2 3 3" xfId="11169"/>
    <cellStyle name="Normal 22 4 2 3 3 2" xfId="26757"/>
    <cellStyle name="Normal 22 4 2 3 4" xfId="18109"/>
    <cellStyle name="Normal 22 4 2 4" xfId="4189"/>
    <cellStyle name="Normal 22 4 2 4 2" xfId="12891"/>
    <cellStyle name="Normal 22 4 2 4 2 2" xfId="28477"/>
    <cellStyle name="Normal 22 4 2 4 3" xfId="19829"/>
    <cellStyle name="Normal 22 4 2 5" xfId="7688"/>
    <cellStyle name="Normal 22 4 2 5 2" xfId="23318"/>
    <cellStyle name="Normal 22 4 2 6" xfId="9436"/>
    <cellStyle name="Normal 22 4 2 6 2" xfId="25038"/>
    <cellStyle name="Normal 22 4 2 7" xfId="16390"/>
    <cellStyle name="Normal 22 4 3" xfId="1167"/>
    <cellStyle name="Normal 22 4 3 2" xfId="2897"/>
    <cellStyle name="Normal 22 4 3 2 2" xfId="6338"/>
    <cellStyle name="Normal 22 4 3 2 2 2" xfId="15040"/>
    <cellStyle name="Normal 22 4 3 2 2 2 2" xfId="30626"/>
    <cellStyle name="Normal 22 4 3 2 2 3" xfId="21978"/>
    <cellStyle name="Normal 22 4 3 2 3" xfId="11599"/>
    <cellStyle name="Normal 22 4 3 2 3 2" xfId="27187"/>
    <cellStyle name="Normal 22 4 3 2 4" xfId="18539"/>
    <cellStyle name="Normal 22 4 3 3" xfId="4619"/>
    <cellStyle name="Normal 22 4 3 3 2" xfId="13321"/>
    <cellStyle name="Normal 22 4 3 3 2 2" xfId="28907"/>
    <cellStyle name="Normal 22 4 3 3 3" xfId="20259"/>
    <cellStyle name="Normal 22 4 3 4" xfId="8118"/>
    <cellStyle name="Normal 22 4 3 4 2" xfId="23748"/>
    <cellStyle name="Normal 22 4 3 5" xfId="9869"/>
    <cellStyle name="Normal 22 4 3 5 2" xfId="25468"/>
    <cellStyle name="Normal 22 4 3 6" xfId="16820"/>
    <cellStyle name="Normal 22 4 4" xfId="2037"/>
    <cellStyle name="Normal 22 4 4 2" xfId="5478"/>
    <cellStyle name="Normal 22 4 4 2 2" xfId="14180"/>
    <cellStyle name="Normal 22 4 4 2 2 2" xfId="29766"/>
    <cellStyle name="Normal 22 4 4 2 3" xfId="21118"/>
    <cellStyle name="Normal 22 4 4 3" xfId="10739"/>
    <cellStyle name="Normal 22 4 4 3 2" xfId="26327"/>
    <cellStyle name="Normal 22 4 4 4" xfId="17679"/>
    <cellStyle name="Normal 22 4 5" xfId="3759"/>
    <cellStyle name="Normal 22 4 5 2" xfId="12461"/>
    <cellStyle name="Normal 22 4 5 2 2" xfId="28047"/>
    <cellStyle name="Normal 22 4 5 3" xfId="19399"/>
    <cellStyle name="Normal 22 4 6" xfId="7258"/>
    <cellStyle name="Normal 22 4 6 2" xfId="22888"/>
    <cellStyle name="Normal 22 4 7" xfId="9004"/>
    <cellStyle name="Normal 22 4 7 2" xfId="24608"/>
    <cellStyle name="Normal 22 4 8" xfId="15960"/>
    <cellStyle name="Normal 22 5" xfId="518"/>
    <cellStyle name="Normal 22 5 2" xfId="1382"/>
    <cellStyle name="Normal 22 5 2 2" xfId="3112"/>
    <cellStyle name="Normal 22 5 2 2 2" xfId="6553"/>
    <cellStyle name="Normal 22 5 2 2 2 2" xfId="15255"/>
    <cellStyle name="Normal 22 5 2 2 2 2 2" xfId="30841"/>
    <cellStyle name="Normal 22 5 2 2 2 3" xfId="22193"/>
    <cellStyle name="Normal 22 5 2 2 3" xfId="11814"/>
    <cellStyle name="Normal 22 5 2 2 3 2" xfId="27402"/>
    <cellStyle name="Normal 22 5 2 2 4" xfId="18754"/>
    <cellStyle name="Normal 22 5 2 3" xfId="4834"/>
    <cellStyle name="Normal 22 5 2 3 2" xfId="13536"/>
    <cellStyle name="Normal 22 5 2 3 2 2" xfId="29122"/>
    <cellStyle name="Normal 22 5 2 3 3" xfId="20474"/>
    <cellStyle name="Normal 22 5 2 4" xfId="8333"/>
    <cellStyle name="Normal 22 5 2 4 2" xfId="23963"/>
    <cellStyle name="Normal 22 5 2 5" xfId="10084"/>
    <cellStyle name="Normal 22 5 2 5 2" xfId="25683"/>
    <cellStyle name="Normal 22 5 2 6" xfId="17035"/>
    <cellStyle name="Normal 22 5 3" xfId="2252"/>
    <cellStyle name="Normal 22 5 3 2" xfId="5693"/>
    <cellStyle name="Normal 22 5 3 2 2" xfId="14395"/>
    <cellStyle name="Normal 22 5 3 2 2 2" xfId="29981"/>
    <cellStyle name="Normal 22 5 3 2 3" xfId="21333"/>
    <cellStyle name="Normal 22 5 3 3" xfId="10954"/>
    <cellStyle name="Normal 22 5 3 3 2" xfId="26542"/>
    <cellStyle name="Normal 22 5 3 4" xfId="17894"/>
    <cellStyle name="Normal 22 5 4" xfId="3974"/>
    <cellStyle name="Normal 22 5 4 2" xfId="12676"/>
    <cellStyle name="Normal 22 5 4 2 2" xfId="28262"/>
    <cellStyle name="Normal 22 5 4 3" xfId="19614"/>
    <cellStyle name="Normal 22 5 5" xfId="7473"/>
    <cellStyle name="Normal 22 5 5 2" xfId="23103"/>
    <cellStyle name="Normal 22 5 6" xfId="9220"/>
    <cellStyle name="Normal 22 5 6 2" xfId="24823"/>
    <cellStyle name="Normal 22 5 7" xfId="16175"/>
    <cellStyle name="Normal 22 6" xfId="952"/>
    <cellStyle name="Normal 22 6 2" xfId="2682"/>
    <cellStyle name="Normal 22 6 2 2" xfId="6123"/>
    <cellStyle name="Normal 22 6 2 2 2" xfId="14825"/>
    <cellStyle name="Normal 22 6 2 2 2 2" xfId="30411"/>
    <cellStyle name="Normal 22 6 2 2 3" xfId="21763"/>
    <cellStyle name="Normal 22 6 2 3" xfId="11384"/>
    <cellStyle name="Normal 22 6 2 3 2" xfId="26972"/>
    <cellStyle name="Normal 22 6 2 4" xfId="18324"/>
    <cellStyle name="Normal 22 6 3" xfId="4404"/>
    <cellStyle name="Normal 22 6 3 2" xfId="13106"/>
    <cellStyle name="Normal 22 6 3 2 2" xfId="28692"/>
    <cellStyle name="Normal 22 6 3 3" xfId="20044"/>
    <cellStyle name="Normal 22 6 4" xfId="7903"/>
    <cellStyle name="Normal 22 6 4 2" xfId="23533"/>
    <cellStyle name="Normal 22 6 5" xfId="9654"/>
    <cellStyle name="Normal 22 6 5 2" xfId="25253"/>
    <cellStyle name="Normal 22 6 6" xfId="16605"/>
    <cellStyle name="Normal 22 7" xfId="1821"/>
    <cellStyle name="Normal 22 7 2" xfId="5263"/>
    <cellStyle name="Normal 22 7 2 2" xfId="13965"/>
    <cellStyle name="Normal 22 7 2 2 2" xfId="29551"/>
    <cellStyle name="Normal 22 7 2 3" xfId="20903"/>
    <cellStyle name="Normal 22 7 3" xfId="10523"/>
    <cellStyle name="Normal 22 7 3 2" xfId="26112"/>
    <cellStyle name="Normal 22 7 4" xfId="17464"/>
    <cellStyle name="Normal 22 8" xfId="3544"/>
    <cellStyle name="Normal 22 8 2" xfId="12246"/>
    <cellStyle name="Normal 22 8 2 2" xfId="27832"/>
    <cellStyle name="Normal 22 8 3" xfId="19184"/>
    <cellStyle name="Normal 22 9" xfId="6989"/>
    <cellStyle name="Normal 22 9 2" xfId="15690"/>
    <cellStyle name="Normal 22 9 2 2" xfId="31271"/>
    <cellStyle name="Normal 22 9 3" xfId="22623"/>
    <cellStyle name="Normal 23" xfId="44"/>
    <cellStyle name="Normal 23 2" xfId="246"/>
    <cellStyle name="Normal 23 2 2" xfId="8961"/>
    <cellStyle name="Normal 23 2 3" xfId="31354"/>
    <cellStyle name="Normal 23 2 3 2" xfId="31437"/>
    <cellStyle name="Normal 23 2 3 3" xfId="31534"/>
    <cellStyle name="Normal 23 2 3 3 2" xfId="31711"/>
    <cellStyle name="Normal 23 2 3 3 3" xfId="32087"/>
    <cellStyle name="Normal 23 2 3 3 3 2" xfId="32308"/>
    <cellStyle name="Normal 23 2 3 4" xfId="31610"/>
    <cellStyle name="Normal 23 2 3 4 2" xfId="32162"/>
    <cellStyle name="Normal 23 2 3 4 2 2" xfId="32394"/>
    <cellStyle name="Normal 23 2 3 4 3" xfId="31862"/>
    <cellStyle name="Normal 23 2 3 4 4" xfId="31781"/>
    <cellStyle name="Normal 23 2 3 5" xfId="32010"/>
    <cellStyle name="Normal 23 2 3 5 2" xfId="32419"/>
    <cellStyle name="Normal 23 2 4" xfId="31938"/>
    <cellStyle name="Normal 23 2 4 2" xfId="32322"/>
    <cellStyle name="Normal 23 3" xfId="260"/>
    <cellStyle name="Normal 23 4" xfId="31343"/>
    <cellStyle name="Normal 23 4 2" xfId="31464"/>
    <cellStyle name="Normal 23 4 3" xfId="31523"/>
    <cellStyle name="Normal 23 4 3 2" xfId="31713"/>
    <cellStyle name="Normal 23 4 3 3" xfId="32076"/>
    <cellStyle name="Normal 23 4 3 3 2" xfId="32414"/>
    <cellStyle name="Normal 23 4 4" xfId="31599"/>
    <cellStyle name="Normal 23 4 4 2" xfId="32151"/>
    <cellStyle name="Normal 23 4 4 2 2" xfId="32321"/>
    <cellStyle name="Normal 23 4 4 3" xfId="31851"/>
    <cellStyle name="Normal 23 4 4 4" xfId="31770"/>
    <cellStyle name="Normal 23 4 5" xfId="31999"/>
    <cellStyle name="Normal 23 4 5 2" xfId="32336"/>
    <cellStyle name="Normal 23 5" xfId="31927"/>
    <cellStyle name="Normal 23 5 2" xfId="32351"/>
    <cellStyle name="Normal 24" xfId="70"/>
    <cellStyle name="Normal 24 10" xfId="1847"/>
    <cellStyle name="Normal 24 10 2" xfId="5289"/>
    <cellStyle name="Normal 24 10 2 2" xfId="13991"/>
    <cellStyle name="Normal 24 10 2 2 2" xfId="29577"/>
    <cellStyle name="Normal 24 10 2 3" xfId="20929"/>
    <cellStyle name="Normal 24 10 3" xfId="10549"/>
    <cellStyle name="Normal 24 10 3 2" xfId="26138"/>
    <cellStyle name="Normal 24 10 4" xfId="17490"/>
    <cellStyle name="Normal 24 11" xfId="3570"/>
    <cellStyle name="Normal 24 11 2" xfId="12272"/>
    <cellStyle name="Normal 24 11 2 2" xfId="27858"/>
    <cellStyle name="Normal 24 11 3" xfId="19210"/>
    <cellStyle name="Normal 24 12" xfId="7069"/>
    <cellStyle name="Normal 24 12 2" xfId="22699"/>
    <cellStyle name="Normal 24 13" xfId="8790"/>
    <cellStyle name="Normal 24 13 2" xfId="24419"/>
    <cellStyle name="Normal 24 14" xfId="15771"/>
    <cellStyle name="Normal 24 2" xfId="124"/>
    <cellStyle name="Normal 24 2 10" xfId="15824"/>
    <cellStyle name="Normal 24 2 2" xfId="238"/>
    <cellStyle name="Normal 24 2 2 2" xfId="487"/>
    <cellStyle name="Normal 24 2 2 2 2" xfId="919"/>
    <cellStyle name="Normal 24 2 2 2 2 2" xfId="1782"/>
    <cellStyle name="Normal 24 2 2 2 2 2 2" xfId="3512"/>
    <cellStyle name="Normal 24 2 2 2 2 2 2 2" xfId="6953"/>
    <cellStyle name="Normal 24 2 2 2 2 2 2 2 2" xfId="15655"/>
    <cellStyle name="Normal 24 2 2 2 2 2 2 2 2 2" xfId="31241"/>
    <cellStyle name="Normal 24 2 2 2 2 2 2 2 3" xfId="22593"/>
    <cellStyle name="Normal 24 2 2 2 2 2 2 3" xfId="12214"/>
    <cellStyle name="Normal 24 2 2 2 2 2 2 3 2" xfId="27802"/>
    <cellStyle name="Normal 24 2 2 2 2 2 2 4" xfId="19154"/>
    <cellStyle name="Normal 24 2 2 2 2 2 3" xfId="5234"/>
    <cellStyle name="Normal 24 2 2 2 2 2 3 2" xfId="13936"/>
    <cellStyle name="Normal 24 2 2 2 2 2 3 2 2" xfId="29522"/>
    <cellStyle name="Normal 24 2 2 2 2 2 3 3" xfId="20874"/>
    <cellStyle name="Normal 24 2 2 2 2 2 4" xfId="8733"/>
    <cellStyle name="Normal 24 2 2 2 2 2 4 2" xfId="24363"/>
    <cellStyle name="Normal 24 2 2 2 2 2 5" xfId="10484"/>
    <cellStyle name="Normal 24 2 2 2 2 2 5 2" xfId="26083"/>
    <cellStyle name="Normal 24 2 2 2 2 2 6" xfId="17435"/>
    <cellStyle name="Normal 24 2 2 2 2 3" xfId="2652"/>
    <cellStyle name="Normal 24 2 2 2 2 3 2" xfId="6093"/>
    <cellStyle name="Normal 24 2 2 2 2 3 2 2" xfId="14795"/>
    <cellStyle name="Normal 24 2 2 2 2 3 2 2 2" xfId="30381"/>
    <cellStyle name="Normal 24 2 2 2 2 3 2 3" xfId="21733"/>
    <cellStyle name="Normal 24 2 2 2 2 3 3" xfId="11354"/>
    <cellStyle name="Normal 24 2 2 2 2 3 3 2" xfId="26942"/>
    <cellStyle name="Normal 24 2 2 2 2 3 4" xfId="18294"/>
    <cellStyle name="Normal 24 2 2 2 2 4" xfId="4374"/>
    <cellStyle name="Normal 24 2 2 2 2 4 2" xfId="13076"/>
    <cellStyle name="Normal 24 2 2 2 2 4 2 2" xfId="28662"/>
    <cellStyle name="Normal 24 2 2 2 2 4 3" xfId="20014"/>
    <cellStyle name="Normal 24 2 2 2 2 5" xfId="7873"/>
    <cellStyle name="Normal 24 2 2 2 2 5 2" xfId="23503"/>
    <cellStyle name="Normal 24 2 2 2 2 6" xfId="9621"/>
    <cellStyle name="Normal 24 2 2 2 2 6 2" xfId="25223"/>
    <cellStyle name="Normal 24 2 2 2 2 7" xfId="16575"/>
    <cellStyle name="Normal 24 2 2 2 3" xfId="1352"/>
    <cellStyle name="Normal 24 2 2 2 3 2" xfId="3082"/>
    <cellStyle name="Normal 24 2 2 2 3 2 2" xfId="6523"/>
    <cellStyle name="Normal 24 2 2 2 3 2 2 2" xfId="15225"/>
    <cellStyle name="Normal 24 2 2 2 3 2 2 2 2" xfId="30811"/>
    <cellStyle name="Normal 24 2 2 2 3 2 2 3" xfId="22163"/>
    <cellStyle name="Normal 24 2 2 2 3 2 3" xfId="11784"/>
    <cellStyle name="Normal 24 2 2 2 3 2 3 2" xfId="27372"/>
    <cellStyle name="Normal 24 2 2 2 3 2 4" xfId="18724"/>
    <cellStyle name="Normal 24 2 2 2 3 3" xfId="4804"/>
    <cellStyle name="Normal 24 2 2 2 3 3 2" xfId="13506"/>
    <cellStyle name="Normal 24 2 2 2 3 3 2 2" xfId="29092"/>
    <cellStyle name="Normal 24 2 2 2 3 3 3" xfId="20444"/>
    <cellStyle name="Normal 24 2 2 2 3 4" xfId="8303"/>
    <cellStyle name="Normal 24 2 2 2 3 4 2" xfId="23933"/>
    <cellStyle name="Normal 24 2 2 2 3 5" xfId="10054"/>
    <cellStyle name="Normal 24 2 2 2 3 5 2" xfId="25653"/>
    <cellStyle name="Normal 24 2 2 2 3 6" xfId="17005"/>
    <cellStyle name="Normal 24 2 2 2 4" xfId="2222"/>
    <cellStyle name="Normal 24 2 2 2 4 2" xfId="5663"/>
    <cellStyle name="Normal 24 2 2 2 4 2 2" xfId="14365"/>
    <cellStyle name="Normal 24 2 2 2 4 2 2 2" xfId="29951"/>
    <cellStyle name="Normal 24 2 2 2 4 2 3" xfId="21303"/>
    <cellStyle name="Normal 24 2 2 2 4 3" xfId="10924"/>
    <cellStyle name="Normal 24 2 2 2 4 3 2" xfId="26512"/>
    <cellStyle name="Normal 24 2 2 2 4 4" xfId="17864"/>
    <cellStyle name="Normal 24 2 2 2 5" xfId="3944"/>
    <cellStyle name="Normal 24 2 2 2 5 2" xfId="12646"/>
    <cellStyle name="Normal 24 2 2 2 5 2 2" xfId="28232"/>
    <cellStyle name="Normal 24 2 2 2 5 3" xfId="19584"/>
    <cellStyle name="Normal 24 2 2 2 6" xfId="7443"/>
    <cellStyle name="Normal 24 2 2 2 6 2" xfId="23073"/>
    <cellStyle name="Normal 24 2 2 2 7" xfId="9189"/>
    <cellStyle name="Normal 24 2 2 2 7 2" xfId="24793"/>
    <cellStyle name="Normal 24 2 2 2 8" xfId="16145"/>
    <cellStyle name="Normal 24 2 2 3" xfId="703"/>
    <cellStyle name="Normal 24 2 2 3 2" xfId="1567"/>
    <cellStyle name="Normal 24 2 2 3 2 2" xfId="3297"/>
    <cellStyle name="Normal 24 2 2 3 2 2 2" xfId="6738"/>
    <cellStyle name="Normal 24 2 2 3 2 2 2 2" xfId="15440"/>
    <cellStyle name="Normal 24 2 2 3 2 2 2 2 2" xfId="31026"/>
    <cellStyle name="Normal 24 2 2 3 2 2 2 3" xfId="22378"/>
    <cellStyle name="Normal 24 2 2 3 2 2 3" xfId="11999"/>
    <cellStyle name="Normal 24 2 2 3 2 2 3 2" xfId="27587"/>
    <cellStyle name="Normal 24 2 2 3 2 2 4" xfId="18939"/>
    <cellStyle name="Normal 24 2 2 3 2 3" xfId="5019"/>
    <cellStyle name="Normal 24 2 2 3 2 3 2" xfId="13721"/>
    <cellStyle name="Normal 24 2 2 3 2 3 2 2" xfId="29307"/>
    <cellStyle name="Normal 24 2 2 3 2 3 3" xfId="20659"/>
    <cellStyle name="Normal 24 2 2 3 2 4" xfId="8518"/>
    <cellStyle name="Normal 24 2 2 3 2 4 2" xfId="24148"/>
    <cellStyle name="Normal 24 2 2 3 2 5" xfId="10269"/>
    <cellStyle name="Normal 24 2 2 3 2 5 2" xfId="25868"/>
    <cellStyle name="Normal 24 2 2 3 2 6" xfId="17220"/>
    <cellStyle name="Normal 24 2 2 3 3" xfId="2437"/>
    <cellStyle name="Normal 24 2 2 3 3 2" xfId="5878"/>
    <cellStyle name="Normal 24 2 2 3 3 2 2" xfId="14580"/>
    <cellStyle name="Normal 24 2 2 3 3 2 2 2" xfId="30166"/>
    <cellStyle name="Normal 24 2 2 3 3 2 3" xfId="21518"/>
    <cellStyle name="Normal 24 2 2 3 3 3" xfId="11139"/>
    <cellStyle name="Normal 24 2 2 3 3 3 2" xfId="26727"/>
    <cellStyle name="Normal 24 2 2 3 3 4" xfId="18079"/>
    <cellStyle name="Normal 24 2 2 3 4" xfId="4159"/>
    <cellStyle name="Normal 24 2 2 3 4 2" xfId="12861"/>
    <cellStyle name="Normal 24 2 2 3 4 2 2" xfId="28447"/>
    <cellStyle name="Normal 24 2 2 3 4 3" xfId="19799"/>
    <cellStyle name="Normal 24 2 2 3 5" xfId="7658"/>
    <cellStyle name="Normal 24 2 2 3 5 2" xfId="23288"/>
    <cellStyle name="Normal 24 2 2 3 6" xfId="9405"/>
    <cellStyle name="Normal 24 2 2 3 6 2" xfId="25008"/>
    <cellStyle name="Normal 24 2 2 3 7" xfId="16360"/>
    <cellStyle name="Normal 24 2 2 4" xfId="1137"/>
    <cellStyle name="Normal 24 2 2 4 2" xfId="2867"/>
    <cellStyle name="Normal 24 2 2 4 2 2" xfId="6308"/>
    <cellStyle name="Normal 24 2 2 4 2 2 2" xfId="15010"/>
    <cellStyle name="Normal 24 2 2 4 2 2 2 2" xfId="30596"/>
    <cellStyle name="Normal 24 2 2 4 2 2 3" xfId="21948"/>
    <cellStyle name="Normal 24 2 2 4 2 3" xfId="11569"/>
    <cellStyle name="Normal 24 2 2 4 2 3 2" xfId="27157"/>
    <cellStyle name="Normal 24 2 2 4 2 4" xfId="18509"/>
    <cellStyle name="Normal 24 2 2 4 3" xfId="4589"/>
    <cellStyle name="Normal 24 2 2 4 3 2" xfId="13291"/>
    <cellStyle name="Normal 24 2 2 4 3 2 2" xfId="28877"/>
    <cellStyle name="Normal 24 2 2 4 3 3" xfId="20229"/>
    <cellStyle name="Normal 24 2 2 4 4" xfId="8088"/>
    <cellStyle name="Normal 24 2 2 4 4 2" xfId="23718"/>
    <cellStyle name="Normal 24 2 2 4 5" xfId="9839"/>
    <cellStyle name="Normal 24 2 2 4 5 2" xfId="25438"/>
    <cellStyle name="Normal 24 2 2 4 6" xfId="16790"/>
    <cellStyle name="Normal 24 2 2 5" xfId="2006"/>
    <cellStyle name="Normal 24 2 2 5 2" xfId="5448"/>
    <cellStyle name="Normal 24 2 2 5 2 2" xfId="14150"/>
    <cellStyle name="Normal 24 2 2 5 2 2 2" xfId="29736"/>
    <cellStyle name="Normal 24 2 2 5 2 3" xfId="21088"/>
    <cellStyle name="Normal 24 2 2 5 3" xfId="10708"/>
    <cellStyle name="Normal 24 2 2 5 3 2" xfId="26297"/>
    <cellStyle name="Normal 24 2 2 5 4" xfId="17649"/>
    <cellStyle name="Normal 24 2 2 6" xfId="3729"/>
    <cellStyle name="Normal 24 2 2 6 2" xfId="12431"/>
    <cellStyle name="Normal 24 2 2 6 2 2" xfId="28017"/>
    <cellStyle name="Normal 24 2 2 6 3" xfId="19369"/>
    <cellStyle name="Normal 24 2 2 7" xfId="7228"/>
    <cellStyle name="Normal 24 2 2 7 2" xfId="22858"/>
    <cellStyle name="Normal 24 2 2 8" xfId="8955"/>
    <cellStyle name="Normal 24 2 2 8 2" xfId="24578"/>
    <cellStyle name="Normal 24 2 2 9" xfId="15930"/>
    <cellStyle name="Normal 24 2 3" xfId="381"/>
    <cellStyle name="Normal 24 2 3 2" xfId="813"/>
    <cellStyle name="Normal 24 2 3 2 2" xfId="1676"/>
    <cellStyle name="Normal 24 2 3 2 2 2" xfId="3406"/>
    <cellStyle name="Normal 24 2 3 2 2 2 2" xfId="6847"/>
    <cellStyle name="Normal 24 2 3 2 2 2 2 2" xfId="15549"/>
    <cellStyle name="Normal 24 2 3 2 2 2 2 2 2" xfId="31135"/>
    <cellStyle name="Normal 24 2 3 2 2 2 2 3" xfId="22487"/>
    <cellStyle name="Normal 24 2 3 2 2 2 3" xfId="12108"/>
    <cellStyle name="Normal 24 2 3 2 2 2 3 2" xfId="27696"/>
    <cellStyle name="Normal 24 2 3 2 2 2 4" xfId="19048"/>
    <cellStyle name="Normal 24 2 3 2 2 3" xfId="5128"/>
    <cellStyle name="Normal 24 2 3 2 2 3 2" xfId="13830"/>
    <cellStyle name="Normal 24 2 3 2 2 3 2 2" xfId="29416"/>
    <cellStyle name="Normal 24 2 3 2 2 3 3" xfId="20768"/>
    <cellStyle name="Normal 24 2 3 2 2 4" xfId="8627"/>
    <cellStyle name="Normal 24 2 3 2 2 4 2" xfId="24257"/>
    <cellStyle name="Normal 24 2 3 2 2 5" xfId="10378"/>
    <cellStyle name="Normal 24 2 3 2 2 5 2" xfId="25977"/>
    <cellStyle name="Normal 24 2 3 2 2 6" xfId="17329"/>
    <cellStyle name="Normal 24 2 3 2 3" xfId="2546"/>
    <cellStyle name="Normal 24 2 3 2 3 2" xfId="5987"/>
    <cellStyle name="Normal 24 2 3 2 3 2 2" xfId="14689"/>
    <cellStyle name="Normal 24 2 3 2 3 2 2 2" xfId="30275"/>
    <cellStyle name="Normal 24 2 3 2 3 2 3" xfId="21627"/>
    <cellStyle name="Normal 24 2 3 2 3 3" xfId="11248"/>
    <cellStyle name="Normal 24 2 3 2 3 3 2" xfId="26836"/>
    <cellStyle name="Normal 24 2 3 2 3 4" xfId="18188"/>
    <cellStyle name="Normal 24 2 3 2 4" xfId="4268"/>
    <cellStyle name="Normal 24 2 3 2 4 2" xfId="12970"/>
    <cellStyle name="Normal 24 2 3 2 4 2 2" xfId="28556"/>
    <cellStyle name="Normal 24 2 3 2 4 3" xfId="19908"/>
    <cellStyle name="Normal 24 2 3 2 5" xfId="7767"/>
    <cellStyle name="Normal 24 2 3 2 5 2" xfId="23397"/>
    <cellStyle name="Normal 24 2 3 2 6" xfId="9515"/>
    <cellStyle name="Normal 24 2 3 2 6 2" xfId="25117"/>
    <cellStyle name="Normal 24 2 3 2 7" xfId="16469"/>
    <cellStyle name="Normal 24 2 3 3" xfId="1246"/>
    <cellStyle name="Normal 24 2 3 3 2" xfId="2976"/>
    <cellStyle name="Normal 24 2 3 3 2 2" xfId="6417"/>
    <cellStyle name="Normal 24 2 3 3 2 2 2" xfId="15119"/>
    <cellStyle name="Normal 24 2 3 3 2 2 2 2" xfId="30705"/>
    <cellStyle name="Normal 24 2 3 3 2 2 3" xfId="22057"/>
    <cellStyle name="Normal 24 2 3 3 2 3" xfId="11678"/>
    <cellStyle name="Normal 24 2 3 3 2 3 2" xfId="27266"/>
    <cellStyle name="Normal 24 2 3 3 2 4" xfId="18618"/>
    <cellStyle name="Normal 24 2 3 3 3" xfId="4698"/>
    <cellStyle name="Normal 24 2 3 3 3 2" xfId="13400"/>
    <cellStyle name="Normal 24 2 3 3 3 2 2" xfId="28986"/>
    <cellStyle name="Normal 24 2 3 3 3 3" xfId="20338"/>
    <cellStyle name="Normal 24 2 3 3 4" xfId="8197"/>
    <cellStyle name="Normal 24 2 3 3 4 2" xfId="23827"/>
    <cellStyle name="Normal 24 2 3 3 5" xfId="9948"/>
    <cellStyle name="Normal 24 2 3 3 5 2" xfId="25547"/>
    <cellStyle name="Normal 24 2 3 3 6" xfId="16899"/>
    <cellStyle name="Normal 24 2 3 4" xfId="2116"/>
    <cellStyle name="Normal 24 2 3 4 2" xfId="5557"/>
    <cellStyle name="Normal 24 2 3 4 2 2" xfId="14259"/>
    <cellStyle name="Normal 24 2 3 4 2 2 2" xfId="29845"/>
    <cellStyle name="Normal 24 2 3 4 2 3" xfId="21197"/>
    <cellStyle name="Normal 24 2 3 4 3" xfId="10818"/>
    <cellStyle name="Normal 24 2 3 4 3 2" xfId="26406"/>
    <cellStyle name="Normal 24 2 3 4 4" xfId="17758"/>
    <cellStyle name="Normal 24 2 3 5" xfId="3838"/>
    <cellStyle name="Normal 24 2 3 5 2" xfId="12540"/>
    <cellStyle name="Normal 24 2 3 5 2 2" xfId="28126"/>
    <cellStyle name="Normal 24 2 3 5 3" xfId="19478"/>
    <cellStyle name="Normal 24 2 3 6" xfId="7337"/>
    <cellStyle name="Normal 24 2 3 6 2" xfId="22967"/>
    <cellStyle name="Normal 24 2 3 7" xfId="9083"/>
    <cellStyle name="Normal 24 2 3 7 2" xfId="24687"/>
    <cellStyle name="Normal 24 2 3 8" xfId="16039"/>
    <cellStyle name="Normal 24 2 4" xfId="597"/>
    <cellStyle name="Normal 24 2 4 2" xfId="1461"/>
    <cellStyle name="Normal 24 2 4 2 2" xfId="3191"/>
    <cellStyle name="Normal 24 2 4 2 2 2" xfId="6632"/>
    <cellStyle name="Normal 24 2 4 2 2 2 2" xfId="15334"/>
    <cellStyle name="Normal 24 2 4 2 2 2 2 2" xfId="30920"/>
    <cellStyle name="Normal 24 2 4 2 2 2 3" xfId="22272"/>
    <cellStyle name="Normal 24 2 4 2 2 3" xfId="11893"/>
    <cellStyle name="Normal 24 2 4 2 2 3 2" xfId="27481"/>
    <cellStyle name="Normal 24 2 4 2 2 4" xfId="18833"/>
    <cellStyle name="Normal 24 2 4 2 3" xfId="4913"/>
    <cellStyle name="Normal 24 2 4 2 3 2" xfId="13615"/>
    <cellStyle name="Normal 24 2 4 2 3 2 2" xfId="29201"/>
    <cellStyle name="Normal 24 2 4 2 3 3" xfId="20553"/>
    <cellStyle name="Normal 24 2 4 2 4" xfId="8412"/>
    <cellStyle name="Normal 24 2 4 2 4 2" xfId="24042"/>
    <cellStyle name="Normal 24 2 4 2 5" xfId="10163"/>
    <cellStyle name="Normal 24 2 4 2 5 2" xfId="25762"/>
    <cellStyle name="Normal 24 2 4 2 6" xfId="17114"/>
    <cellStyle name="Normal 24 2 4 3" xfId="2331"/>
    <cellStyle name="Normal 24 2 4 3 2" xfId="5772"/>
    <cellStyle name="Normal 24 2 4 3 2 2" xfId="14474"/>
    <cellStyle name="Normal 24 2 4 3 2 2 2" xfId="30060"/>
    <cellStyle name="Normal 24 2 4 3 2 3" xfId="21412"/>
    <cellStyle name="Normal 24 2 4 3 3" xfId="11033"/>
    <cellStyle name="Normal 24 2 4 3 3 2" xfId="26621"/>
    <cellStyle name="Normal 24 2 4 3 4" xfId="17973"/>
    <cellStyle name="Normal 24 2 4 4" xfId="4053"/>
    <cellStyle name="Normal 24 2 4 4 2" xfId="12755"/>
    <cellStyle name="Normal 24 2 4 4 2 2" xfId="28341"/>
    <cellStyle name="Normal 24 2 4 4 3" xfId="19693"/>
    <cellStyle name="Normal 24 2 4 5" xfId="7552"/>
    <cellStyle name="Normal 24 2 4 5 2" xfId="23182"/>
    <cellStyle name="Normal 24 2 4 6" xfId="9299"/>
    <cellStyle name="Normal 24 2 4 6 2" xfId="24902"/>
    <cellStyle name="Normal 24 2 4 7" xfId="16254"/>
    <cellStyle name="Normal 24 2 5" xfId="1031"/>
    <cellStyle name="Normal 24 2 5 2" xfId="2761"/>
    <cellStyle name="Normal 24 2 5 2 2" xfId="6202"/>
    <cellStyle name="Normal 24 2 5 2 2 2" xfId="14904"/>
    <cellStyle name="Normal 24 2 5 2 2 2 2" xfId="30490"/>
    <cellStyle name="Normal 24 2 5 2 2 3" xfId="21842"/>
    <cellStyle name="Normal 24 2 5 2 3" xfId="11463"/>
    <cellStyle name="Normal 24 2 5 2 3 2" xfId="27051"/>
    <cellStyle name="Normal 24 2 5 2 4" xfId="18403"/>
    <cellStyle name="Normal 24 2 5 3" xfId="4483"/>
    <cellStyle name="Normal 24 2 5 3 2" xfId="13185"/>
    <cellStyle name="Normal 24 2 5 3 2 2" xfId="28771"/>
    <cellStyle name="Normal 24 2 5 3 3" xfId="20123"/>
    <cellStyle name="Normal 24 2 5 4" xfId="7982"/>
    <cellStyle name="Normal 24 2 5 4 2" xfId="23612"/>
    <cellStyle name="Normal 24 2 5 5" xfId="9733"/>
    <cellStyle name="Normal 24 2 5 5 2" xfId="25332"/>
    <cellStyle name="Normal 24 2 5 6" xfId="16684"/>
    <cellStyle name="Normal 24 2 6" xfId="1900"/>
    <cellStyle name="Normal 24 2 6 2" xfId="5342"/>
    <cellStyle name="Normal 24 2 6 2 2" xfId="14044"/>
    <cellStyle name="Normal 24 2 6 2 2 2" xfId="29630"/>
    <cellStyle name="Normal 24 2 6 2 3" xfId="20982"/>
    <cellStyle name="Normal 24 2 6 3" xfId="10602"/>
    <cellStyle name="Normal 24 2 6 3 2" xfId="26191"/>
    <cellStyle name="Normal 24 2 6 4" xfId="17543"/>
    <cellStyle name="Normal 24 2 7" xfId="3623"/>
    <cellStyle name="Normal 24 2 7 2" xfId="12325"/>
    <cellStyle name="Normal 24 2 7 2 2" xfId="27911"/>
    <cellStyle name="Normal 24 2 7 3" xfId="19263"/>
    <cellStyle name="Normal 24 2 8" xfId="7122"/>
    <cellStyle name="Normal 24 2 8 2" xfId="22752"/>
    <cellStyle name="Normal 24 2 9" xfId="8844"/>
    <cellStyle name="Normal 24 2 9 2" xfId="24472"/>
    <cellStyle name="Normal 24 3" xfId="185"/>
    <cellStyle name="Normal 24 3 2" xfId="434"/>
    <cellStyle name="Normal 24 3 2 2" xfId="866"/>
    <cellStyle name="Normal 24 3 2 2 2" xfId="1729"/>
    <cellStyle name="Normal 24 3 2 2 2 2" xfId="3459"/>
    <cellStyle name="Normal 24 3 2 2 2 2 2" xfId="6900"/>
    <cellStyle name="Normal 24 3 2 2 2 2 2 2" xfId="15602"/>
    <cellStyle name="Normal 24 3 2 2 2 2 2 2 2" xfId="31188"/>
    <cellStyle name="Normal 24 3 2 2 2 2 2 3" xfId="22540"/>
    <cellStyle name="Normal 24 3 2 2 2 2 3" xfId="12161"/>
    <cellStyle name="Normal 24 3 2 2 2 2 3 2" xfId="27749"/>
    <cellStyle name="Normal 24 3 2 2 2 2 4" xfId="19101"/>
    <cellStyle name="Normal 24 3 2 2 2 3" xfId="5181"/>
    <cellStyle name="Normal 24 3 2 2 2 3 2" xfId="13883"/>
    <cellStyle name="Normal 24 3 2 2 2 3 2 2" xfId="29469"/>
    <cellStyle name="Normal 24 3 2 2 2 3 3" xfId="20821"/>
    <cellStyle name="Normal 24 3 2 2 2 4" xfId="8680"/>
    <cellStyle name="Normal 24 3 2 2 2 4 2" xfId="24310"/>
    <cellStyle name="Normal 24 3 2 2 2 5" xfId="10431"/>
    <cellStyle name="Normal 24 3 2 2 2 5 2" xfId="26030"/>
    <cellStyle name="Normal 24 3 2 2 2 6" xfId="17382"/>
    <cellStyle name="Normal 24 3 2 2 3" xfId="2599"/>
    <cellStyle name="Normal 24 3 2 2 3 2" xfId="6040"/>
    <cellStyle name="Normal 24 3 2 2 3 2 2" xfId="14742"/>
    <cellStyle name="Normal 24 3 2 2 3 2 2 2" xfId="30328"/>
    <cellStyle name="Normal 24 3 2 2 3 2 3" xfId="21680"/>
    <cellStyle name="Normal 24 3 2 2 3 3" xfId="11301"/>
    <cellStyle name="Normal 24 3 2 2 3 3 2" xfId="26889"/>
    <cellStyle name="Normal 24 3 2 2 3 4" xfId="18241"/>
    <cellStyle name="Normal 24 3 2 2 4" xfId="4321"/>
    <cellStyle name="Normal 24 3 2 2 4 2" xfId="13023"/>
    <cellStyle name="Normal 24 3 2 2 4 2 2" xfId="28609"/>
    <cellStyle name="Normal 24 3 2 2 4 3" xfId="19961"/>
    <cellStyle name="Normal 24 3 2 2 5" xfId="7820"/>
    <cellStyle name="Normal 24 3 2 2 5 2" xfId="23450"/>
    <cellStyle name="Normal 24 3 2 2 6" xfId="9568"/>
    <cellStyle name="Normal 24 3 2 2 6 2" xfId="25170"/>
    <cellStyle name="Normal 24 3 2 2 7" xfId="16522"/>
    <cellStyle name="Normal 24 3 2 3" xfId="1299"/>
    <cellStyle name="Normal 24 3 2 3 2" xfId="3029"/>
    <cellStyle name="Normal 24 3 2 3 2 2" xfId="6470"/>
    <cellStyle name="Normal 24 3 2 3 2 2 2" xfId="15172"/>
    <cellStyle name="Normal 24 3 2 3 2 2 2 2" xfId="30758"/>
    <cellStyle name="Normal 24 3 2 3 2 2 3" xfId="22110"/>
    <cellStyle name="Normal 24 3 2 3 2 3" xfId="11731"/>
    <cellStyle name="Normal 24 3 2 3 2 3 2" xfId="27319"/>
    <cellStyle name="Normal 24 3 2 3 2 4" xfId="18671"/>
    <cellStyle name="Normal 24 3 2 3 3" xfId="4751"/>
    <cellStyle name="Normal 24 3 2 3 3 2" xfId="13453"/>
    <cellStyle name="Normal 24 3 2 3 3 2 2" xfId="29039"/>
    <cellStyle name="Normal 24 3 2 3 3 3" xfId="20391"/>
    <cellStyle name="Normal 24 3 2 3 4" xfId="8250"/>
    <cellStyle name="Normal 24 3 2 3 4 2" xfId="23880"/>
    <cellStyle name="Normal 24 3 2 3 5" xfId="10001"/>
    <cellStyle name="Normal 24 3 2 3 5 2" xfId="25600"/>
    <cellStyle name="Normal 24 3 2 3 6" xfId="16952"/>
    <cellStyle name="Normal 24 3 2 4" xfId="2169"/>
    <cellStyle name="Normal 24 3 2 4 2" xfId="5610"/>
    <cellStyle name="Normal 24 3 2 4 2 2" xfId="14312"/>
    <cellStyle name="Normal 24 3 2 4 2 2 2" xfId="29898"/>
    <cellStyle name="Normal 24 3 2 4 2 3" xfId="21250"/>
    <cellStyle name="Normal 24 3 2 4 3" xfId="10871"/>
    <cellStyle name="Normal 24 3 2 4 3 2" xfId="26459"/>
    <cellStyle name="Normal 24 3 2 4 4" xfId="17811"/>
    <cellStyle name="Normal 24 3 2 5" xfId="3891"/>
    <cellStyle name="Normal 24 3 2 5 2" xfId="12593"/>
    <cellStyle name="Normal 24 3 2 5 2 2" xfId="28179"/>
    <cellStyle name="Normal 24 3 2 5 3" xfId="19531"/>
    <cellStyle name="Normal 24 3 2 6" xfId="7390"/>
    <cellStyle name="Normal 24 3 2 6 2" xfId="23020"/>
    <cellStyle name="Normal 24 3 2 7" xfId="9136"/>
    <cellStyle name="Normal 24 3 2 7 2" xfId="24740"/>
    <cellStyle name="Normal 24 3 2 8" xfId="16092"/>
    <cellStyle name="Normal 24 3 3" xfId="650"/>
    <cellStyle name="Normal 24 3 3 2" xfId="1514"/>
    <cellStyle name="Normal 24 3 3 2 2" xfId="3244"/>
    <cellStyle name="Normal 24 3 3 2 2 2" xfId="6685"/>
    <cellStyle name="Normal 24 3 3 2 2 2 2" xfId="15387"/>
    <cellStyle name="Normal 24 3 3 2 2 2 2 2" xfId="30973"/>
    <cellStyle name="Normal 24 3 3 2 2 2 3" xfId="22325"/>
    <cellStyle name="Normal 24 3 3 2 2 3" xfId="11946"/>
    <cellStyle name="Normal 24 3 3 2 2 3 2" xfId="27534"/>
    <cellStyle name="Normal 24 3 3 2 2 4" xfId="18886"/>
    <cellStyle name="Normal 24 3 3 2 3" xfId="4966"/>
    <cellStyle name="Normal 24 3 3 2 3 2" xfId="13668"/>
    <cellStyle name="Normal 24 3 3 2 3 2 2" xfId="29254"/>
    <cellStyle name="Normal 24 3 3 2 3 3" xfId="20606"/>
    <cellStyle name="Normal 24 3 3 2 4" xfId="8465"/>
    <cellStyle name="Normal 24 3 3 2 4 2" xfId="24095"/>
    <cellStyle name="Normal 24 3 3 2 5" xfId="10216"/>
    <cellStyle name="Normal 24 3 3 2 5 2" xfId="25815"/>
    <cellStyle name="Normal 24 3 3 2 6" xfId="17167"/>
    <cellStyle name="Normal 24 3 3 3" xfId="2384"/>
    <cellStyle name="Normal 24 3 3 3 2" xfId="5825"/>
    <cellStyle name="Normal 24 3 3 3 2 2" xfId="14527"/>
    <cellStyle name="Normal 24 3 3 3 2 2 2" xfId="30113"/>
    <cellStyle name="Normal 24 3 3 3 2 3" xfId="21465"/>
    <cellStyle name="Normal 24 3 3 3 3" xfId="11086"/>
    <cellStyle name="Normal 24 3 3 3 3 2" xfId="26674"/>
    <cellStyle name="Normal 24 3 3 3 4" xfId="18026"/>
    <cellStyle name="Normal 24 3 3 4" xfId="4106"/>
    <cellStyle name="Normal 24 3 3 4 2" xfId="12808"/>
    <cellStyle name="Normal 24 3 3 4 2 2" xfId="28394"/>
    <cellStyle name="Normal 24 3 3 4 3" xfId="19746"/>
    <cellStyle name="Normal 24 3 3 5" xfId="7605"/>
    <cellStyle name="Normal 24 3 3 5 2" xfId="23235"/>
    <cellStyle name="Normal 24 3 3 6" xfId="9352"/>
    <cellStyle name="Normal 24 3 3 6 2" xfId="24955"/>
    <cellStyle name="Normal 24 3 3 7" xfId="16307"/>
    <cellStyle name="Normal 24 3 4" xfId="1084"/>
    <cellStyle name="Normal 24 3 4 2" xfId="2814"/>
    <cellStyle name="Normal 24 3 4 2 2" xfId="6255"/>
    <cellStyle name="Normal 24 3 4 2 2 2" xfId="14957"/>
    <cellStyle name="Normal 24 3 4 2 2 2 2" xfId="30543"/>
    <cellStyle name="Normal 24 3 4 2 2 3" xfId="21895"/>
    <cellStyle name="Normal 24 3 4 2 3" xfId="11516"/>
    <cellStyle name="Normal 24 3 4 2 3 2" xfId="27104"/>
    <cellStyle name="Normal 24 3 4 2 4" xfId="18456"/>
    <cellStyle name="Normal 24 3 4 3" xfId="4536"/>
    <cellStyle name="Normal 24 3 4 3 2" xfId="13238"/>
    <cellStyle name="Normal 24 3 4 3 2 2" xfId="28824"/>
    <cellStyle name="Normal 24 3 4 3 3" xfId="20176"/>
    <cellStyle name="Normal 24 3 4 4" xfId="8035"/>
    <cellStyle name="Normal 24 3 4 4 2" xfId="23665"/>
    <cellStyle name="Normal 24 3 4 5" xfId="9786"/>
    <cellStyle name="Normal 24 3 4 5 2" xfId="25385"/>
    <cellStyle name="Normal 24 3 4 6" xfId="16737"/>
    <cellStyle name="Normal 24 3 5" xfId="1953"/>
    <cellStyle name="Normal 24 3 5 2" xfId="5395"/>
    <cellStyle name="Normal 24 3 5 2 2" xfId="14097"/>
    <cellStyle name="Normal 24 3 5 2 2 2" xfId="29683"/>
    <cellStyle name="Normal 24 3 5 2 3" xfId="21035"/>
    <cellStyle name="Normal 24 3 5 3" xfId="10655"/>
    <cellStyle name="Normal 24 3 5 3 2" xfId="26244"/>
    <cellStyle name="Normal 24 3 5 4" xfId="17596"/>
    <cellStyle name="Normal 24 3 6" xfId="3676"/>
    <cellStyle name="Normal 24 3 6 2" xfId="12378"/>
    <cellStyle name="Normal 24 3 6 2 2" xfId="27964"/>
    <cellStyle name="Normal 24 3 6 3" xfId="19316"/>
    <cellStyle name="Normal 24 3 7" xfId="7175"/>
    <cellStyle name="Normal 24 3 7 2" xfId="22805"/>
    <cellStyle name="Normal 24 3 8" xfId="8902"/>
    <cellStyle name="Normal 24 3 8 2" xfId="24525"/>
    <cellStyle name="Normal 24 3 9" xfId="15877"/>
    <cellStyle name="Normal 24 4" xfId="243"/>
    <cellStyle name="Normal 24 4 2" xfId="488"/>
    <cellStyle name="Normal 24 4 2 2" xfId="920"/>
    <cellStyle name="Normal 24 4 2 2 2" xfId="1783"/>
    <cellStyle name="Normal 24 4 2 2 2 2" xfId="3513"/>
    <cellStyle name="Normal 24 4 2 2 2 2 2" xfId="6954"/>
    <cellStyle name="Normal 24 4 2 2 2 2 2 2" xfId="15656"/>
    <cellStyle name="Normal 24 4 2 2 2 2 2 2 2" xfId="31242"/>
    <cellStyle name="Normal 24 4 2 2 2 2 2 3" xfId="22594"/>
    <cellStyle name="Normal 24 4 2 2 2 2 3" xfId="12215"/>
    <cellStyle name="Normal 24 4 2 2 2 2 3 2" xfId="27803"/>
    <cellStyle name="Normal 24 4 2 2 2 2 4" xfId="19155"/>
    <cellStyle name="Normal 24 4 2 2 2 3" xfId="5235"/>
    <cellStyle name="Normal 24 4 2 2 2 3 2" xfId="13937"/>
    <cellStyle name="Normal 24 4 2 2 2 3 2 2" xfId="29523"/>
    <cellStyle name="Normal 24 4 2 2 2 3 3" xfId="20875"/>
    <cellStyle name="Normal 24 4 2 2 2 4" xfId="8734"/>
    <cellStyle name="Normal 24 4 2 2 2 4 2" xfId="24364"/>
    <cellStyle name="Normal 24 4 2 2 2 5" xfId="10485"/>
    <cellStyle name="Normal 24 4 2 2 2 5 2" xfId="26084"/>
    <cellStyle name="Normal 24 4 2 2 2 6" xfId="17436"/>
    <cellStyle name="Normal 24 4 2 2 3" xfId="2653"/>
    <cellStyle name="Normal 24 4 2 2 3 2" xfId="6094"/>
    <cellStyle name="Normal 24 4 2 2 3 2 2" xfId="14796"/>
    <cellStyle name="Normal 24 4 2 2 3 2 2 2" xfId="30382"/>
    <cellStyle name="Normal 24 4 2 2 3 2 3" xfId="21734"/>
    <cellStyle name="Normal 24 4 2 2 3 3" xfId="11355"/>
    <cellStyle name="Normal 24 4 2 2 3 3 2" xfId="26943"/>
    <cellStyle name="Normal 24 4 2 2 3 4" xfId="18295"/>
    <cellStyle name="Normal 24 4 2 2 4" xfId="4375"/>
    <cellStyle name="Normal 24 4 2 2 4 2" xfId="13077"/>
    <cellStyle name="Normal 24 4 2 2 4 2 2" xfId="28663"/>
    <cellStyle name="Normal 24 4 2 2 4 3" xfId="20015"/>
    <cellStyle name="Normal 24 4 2 2 5" xfId="7874"/>
    <cellStyle name="Normal 24 4 2 2 5 2" xfId="23504"/>
    <cellStyle name="Normal 24 4 2 2 6" xfId="9622"/>
    <cellStyle name="Normal 24 4 2 2 6 2" xfId="25224"/>
    <cellStyle name="Normal 24 4 2 2 7" xfId="16576"/>
    <cellStyle name="Normal 24 4 2 3" xfId="1353"/>
    <cellStyle name="Normal 24 4 2 3 2" xfId="3083"/>
    <cellStyle name="Normal 24 4 2 3 2 2" xfId="6524"/>
    <cellStyle name="Normal 24 4 2 3 2 2 2" xfId="15226"/>
    <cellStyle name="Normal 24 4 2 3 2 2 2 2" xfId="30812"/>
    <cellStyle name="Normal 24 4 2 3 2 2 3" xfId="22164"/>
    <cellStyle name="Normal 24 4 2 3 2 3" xfId="11785"/>
    <cellStyle name="Normal 24 4 2 3 2 3 2" xfId="27373"/>
    <cellStyle name="Normal 24 4 2 3 2 4" xfId="18725"/>
    <cellStyle name="Normal 24 4 2 3 3" xfId="4805"/>
    <cellStyle name="Normal 24 4 2 3 3 2" xfId="13507"/>
    <cellStyle name="Normal 24 4 2 3 3 2 2" xfId="29093"/>
    <cellStyle name="Normal 24 4 2 3 3 3" xfId="20445"/>
    <cellStyle name="Normal 24 4 2 3 4" xfId="8304"/>
    <cellStyle name="Normal 24 4 2 3 4 2" xfId="23934"/>
    <cellStyle name="Normal 24 4 2 3 5" xfId="10055"/>
    <cellStyle name="Normal 24 4 2 3 5 2" xfId="25654"/>
    <cellStyle name="Normal 24 4 2 3 6" xfId="17006"/>
    <cellStyle name="Normal 24 4 2 4" xfId="2223"/>
    <cellStyle name="Normal 24 4 2 4 2" xfId="5664"/>
    <cellStyle name="Normal 24 4 2 4 2 2" xfId="14366"/>
    <cellStyle name="Normal 24 4 2 4 2 2 2" xfId="29952"/>
    <cellStyle name="Normal 24 4 2 4 2 3" xfId="21304"/>
    <cellStyle name="Normal 24 4 2 4 3" xfId="10925"/>
    <cellStyle name="Normal 24 4 2 4 3 2" xfId="26513"/>
    <cellStyle name="Normal 24 4 2 4 4" xfId="17865"/>
    <cellStyle name="Normal 24 4 2 5" xfId="3945"/>
    <cellStyle name="Normal 24 4 2 5 2" xfId="12647"/>
    <cellStyle name="Normal 24 4 2 5 2 2" xfId="28233"/>
    <cellStyle name="Normal 24 4 2 5 3" xfId="19585"/>
    <cellStyle name="Normal 24 4 2 6" xfId="7444"/>
    <cellStyle name="Normal 24 4 2 6 2" xfId="23074"/>
    <cellStyle name="Normal 24 4 2 7" xfId="9190"/>
    <cellStyle name="Normal 24 4 2 7 2" xfId="24794"/>
    <cellStyle name="Normal 24 4 2 8" xfId="16146"/>
    <cellStyle name="Normal 24 4 3" xfId="704"/>
    <cellStyle name="Normal 24 4 3 2" xfId="1568"/>
    <cellStyle name="Normal 24 4 3 2 2" xfId="3298"/>
    <cellStyle name="Normal 24 4 3 2 2 2" xfId="6739"/>
    <cellStyle name="Normal 24 4 3 2 2 2 2" xfId="15441"/>
    <cellStyle name="Normal 24 4 3 2 2 2 2 2" xfId="31027"/>
    <cellStyle name="Normal 24 4 3 2 2 2 3" xfId="22379"/>
    <cellStyle name="Normal 24 4 3 2 2 3" xfId="12000"/>
    <cellStyle name="Normal 24 4 3 2 2 3 2" xfId="27588"/>
    <cellStyle name="Normal 24 4 3 2 2 4" xfId="18940"/>
    <cellStyle name="Normal 24 4 3 2 3" xfId="5020"/>
    <cellStyle name="Normal 24 4 3 2 3 2" xfId="13722"/>
    <cellStyle name="Normal 24 4 3 2 3 2 2" xfId="29308"/>
    <cellStyle name="Normal 24 4 3 2 3 3" xfId="20660"/>
    <cellStyle name="Normal 24 4 3 2 4" xfId="8519"/>
    <cellStyle name="Normal 24 4 3 2 4 2" xfId="24149"/>
    <cellStyle name="Normal 24 4 3 2 5" xfId="10270"/>
    <cellStyle name="Normal 24 4 3 2 5 2" xfId="25869"/>
    <cellStyle name="Normal 24 4 3 2 6" xfId="17221"/>
    <cellStyle name="Normal 24 4 3 3" xfId="2438"/>
    <cellStyle name="Normal 24 4 3 3 2" xfId="5879"/>
    <cellStyle name="Normal 24 4 3 3 2 2" xfId="14581"/>
    <cellStyle name="Normal 24 4 3 3 2 2 2" xfId="30167"/>
    <cellStyle name="Normal 24 4 3 3 2 3" xfId="21519"/>
    <cellStyle name="Normal 24 4 3 3 3" xfId="11140"/>
    <cellStyle name="Normal 24 4 3 3 3 2" xfId="26728"/>
    <cellStyle name="Normal 24 4 3 3 4" xfId="18080"/>
    <cellStyle name="Normal 24 4 3 4" xfId="4160"/>
    <cellStyle name="Normal 24 4 3 4 2" xfId="12862"/>
    <cellStyle name="Normal 24 4 3 4 2 2" xfId="28448"/>
    <cellStyle name="Normal 24 4 3 4 3" xfId="19800"/>
    <cellStyle name="Normal 24 4 3 5" xfId="7659"/>
    <cellStyle name="Normal 24 4 3 5 2" xfId="23289"/>
    <cellStyle name="Normal 24 4 3 6" xfId="9406"/>
    <cellStyle name="Normal 24 4 3 6 2" xfId="25009"/>
    <cellStyle name="Normal 24 4 3 7" xfId="16361"/>
    <cellStyle name="Normal 24 4 4" xfId="1138"/>
    <cellStyle name="Normal 24 4 4 2" xfId="2868"/>
    <cellStyle name="Normal 24 4 4 2 2" xfId="6309"/>
    <cellStyle name="Normal 24 4 4 2 2 2" xfId="15011"/>
    <cellStyle name="Normal 24 4 4 2 2 2 2" xfId="30597"/>
    <cellStyle name="Normal 24 4 4 2 2 3" xfId="21949"/>
    <cellStyle name="Normal 24 4 4 2 3" xfId="11570"/>
    <cellStyle name="Normal 24 4 4 2 3 2" xfId="27158"/>
    <cellStyle name="Normal 24 4 4 2 4" xfId="18510"/>
    <cellStyle name="Normal 24 4 4 3" xfId="4590"/>
    <cellStyle name="Normal 24 4 4 3 2" xfId="13292"/>
    <cellStyle name="Normal 24 4 4 3 2 2" xfId="28878"/>
    <cellStyle name="Normal 24 4 4 3 3" xfId="20230"/>
    <cellStyle name="Normal 24 4 4 4" xfId="8089"/>
    <cellStyle name="Normal 24 4 4 4 2" xfId="23719"/>
    <cellStyle name="Normal 24 4 4 5" xfId="9840"/>
    <cellStyle name="Normal 24 4 4 5 2" xfId="25439"/>
    <cellStyle name="Normal 24 4 4 6" xfId="16791"/>
    <cellStyle name="Normal 24 4 5" xfId="2007"/>
    <cellStyle name="Normal 24 4 5 2" xfId="5449"/>
    <cellStyle name="Normal 24 4 5 2 2" xfId="14151"/>
    <cellStyle name="Normal 24 4 5 2 2 2" xfId="29737"/>
    <cellStyle name="Normal 24 4 5 2 3" xfId="21089"/>
    <cellStyle name="Normal 24 4 5 3" xfId="10709"/>
    <cellStyle name="Normal 24 4 5 3 2" xfId="26298"/>
    <cellStyle name="Normal 24 4 5 4" xfId="17650"/>
    <cellStyle name="Normal 24 4 6" xfId="3730"/>
    <cellStyle name="Normal 24 4 6 2" xfId="12432"/>
    <cellStyle name="Normal 24 4 6 2 2" xfId="28018"/>
    <cellStyle name="Normal 24 4 6 3" xfId="19370"/>
    <cellStyle name="Normal 24 4 7" xfId="7229"/>
    <cellStyle name="Normal 24 4 7 2" xfId="22859"/>
    <cellStyle name="Normal 24 4 8" xfId="8958"/>
    <cellStyle name="Normal 24 4 8 2" xfId="24579"/>
    <cellStyle name="Normal 24 4 9" xfId="15931"/>
    <cellStyle name="Normal 24 5" xfId="263"/>
    <cellStyle name="Normal 24 6" xfId="328"/>
    <cellStyle name="Normal 24 6 2" xfId="760"/>
    <cellStyle name="Normal 24 6 2 2" xfId="1623"/>
    <cellStyle name="Normal 24 6 2 2 2" xfId="3353"/>
    <cellStyle name="Normal 24 6 2 2 2 2" xfId="6794"/>
    <cellStyle name="Normal 24 6 2 2 2 2 2" xfId="15496"/>
    <cellStyle name="Normal 24 6 2 2 2 2 2 2" xfId="31082"/>
    <cellStyle name="Normal 24 6 2 2 2 2 3" xfId="22434"/>
    <cellStyle name="Normal 24 6 2 2 2 3" xfId="12055"/>
    <cellStyle name="Normal 24 6 2 2 2 3 2" xfId="27643"/>
    <cellStyle name="Normal 24 6 2 2 2 4" xfId="18995"/>
    <cellStyle name="Normal 24 6 2 2 3" xfId="5075"/>
    <cellStyle name="Normal 24 6 2 2 3 2" xfId="13777"/>
    <cellStyle name="Normal 24 6 2 2 3 2 2" xfId="29363"/>
    <cellStyle name="Normal 24 6 2 2 3 3" xfId="20715"/>
    <cellStyle name="Normal 24 6 2 2 4" xfId="8574"/>
    <cellStyle name="Normal 24 6 2 2 4 2" xfId="24204"/>
    <cellStyle name="Normal 24 6 2 2 5" xfId="10325"/>
    <cellStyle name="Normal 24 6 2 2 5 2" xfId="25924"/>
    <cellStyle name="Normal 24 6 2 2 6" xfId="17276"/>
    <cellStyle name="Normal 24 6 2 3" xfId="2493"/>
    <cellStyle name="Normal 24 6 2 3 2" xfId="5934"/>
    <cellStyle name="Normal 24 6 2 3 2 2" xfId="14636"/>
    <cellStyle name="Normal 24 6 2 3 2 2 2" xfId="30222"/>
    <cellStyle name="Normal 24 6 2 3 2 3" xfId="21574"/>
    <cellStyle name="Normal 24 6 2 3 3" xfId="11195"/>
    <cellStyle name="Normal 24 6 2 3 3 2" xfId="26783"/>
    <cellStyle name="Normal 24 6 2 3 4" xfId="18135"/>
    <cellStyle name="Normal 24 6 2 4" xfId="4215"/>
    <cellStyle name="Normal 24 6 2 4 2" xfId="12917"/>
    <cellStyle name="Normal 24 6 2 4 2 2" xfId="28503"/>
    <cellStyle name="Normal 24 6 2 4 3" xfId="19855"/>
    <cellStyle name="Normal 24 6 2 5" xfId="7714"/>
    <cellStyle name="Normal 24 6 2 5 2" xfId="23344"/>
    <cellStyle name="Normal 24 6 2 6" xfId="9462"/>
    <cellStyle name="Normal 24 6 2 6 2" xfId="25064"/>
    <cellStyle name="Normal 24 6 2 7" xfId="16416"/>
    <cellStyle name="Normal 24 6 3" xfId="1193"/>
    <cellStyle name="Normal 24 6 3 2" xfId="2923"/>
    <cellStyle name="Normal 24 6 3 2 2" xfId="6364"/>
    <cellStyle name="Normal 24 6 3 2 2 2" xfId="15066"/>
    <cellStyle name="Normal 24 6 3 2 2 2 2" xfId="30652"/>
    <cellStyle name="Normal 24 6 3 2 2 3" xfId="22004"/>
    <cellStyle name="Normal 24 6 3 2 3" xfId="11625"/>
    <cellStyle name="Normal 24 6 3 2 3 2" xfId="27213"/>
    <cellStyle name="Normal 24 6 3 2 4" xfId="18565"/>
    <cellStyle name="Normal 24 6 3 3" xfId="4645"/>
    <cellStyle name="Normal 24 6 3 3 2" xfId="13347"/>
    <cellStyle name="Normal 24 6 3 3 2 2" xfId="28933"/>
    <cellStyle name="Normal 24 6 3 3 3" xfId="20285"/>
    <cellStyle name="Normal 24 6 3 4" xfId="8144"/>
    <cellStyle name="Normal 24 6 3 4 2" xfId="23774"/>
    <cellStyle name="Normal 24 6 3 5" xfId="9895"/>
    <cellStyle name="Normal 24 6 3 5 2" xfId="25494"/>
    <cellStyle name="Normal 24 6 3 6" xfId="16846"/>
    <cellStyle name="Normal 24 6 4" xfId="2063"/>
    <cellStyle name="Normal 24 6 4 2" xfId="5504"/>
    <cellStyle name="Normal 24 6 4 2 2" xfId="14206"/>
    <cellStyle name="Normal 24 6 4 2 2 2" xfId="29792"/>
    <cellStyle name="Normal 24 6 4 2 3" xfId="21144"/>
    <cellStyle name="Normal 24 6 4 3" xfId="10765"/>
    <cellStyle name="Normal 24 6 4 3 2" xfId="26353"/>
    <cellStyle name="Normal 24 6 4 4" xfId="17705"/>
    <cellStyle name="Normal 24 6 5" xfId="3785"/>
    <cellStyle name="Normal 24 6 5 2" xfId="12487"/>
    <cellStyle name="Normal 24 6 5 2 2" xfId="28073"/>
    <cellStyle name="Normal 24 6 5 3" xfId="19425"/>
    <cellStyle name="Normal 24 6 6" xfId="7284"/>
    <cellStyle name="Normal 24 6 6 2" xfId="22914"/>
    <cellStyle name="Normal 24 6 7" xfId="9030"/>
    <cellStyle name="Normal 24 6 7 2" xfId="24634"/>
    <cellStyle name="Normal 24 6 8" xfId="15986"/>
    <cellStyle name="Normal 24 7" xfId="544"/>
    <cellStyle name="Normal 24 7 2" xfId="1408"/>
    <cellStyle name="Normal 24 7 2 2" xfId="3138"/>
    <cellStyle name="Normal 24 7 2 2 2" xfId="6579"/>
    <cellStyle name="Normal 24 7 2 2 2 2" xfId="15281"/>
    <cellStyle name="Normal 24 7 2 2 2 2 2" xfId="30867"/>
    <cellStyle name="Normal 24 7 2 2 2 3" xfId="22219"/>
    <cellStyle name="Normal 24 7 2 2 3" xfId="11840"/>
    <cellStyle name="Normal 24 7 2 2 3 2" xfId="27428"/>
    <cellStyle name="Normal 24 7 2 2 4" xfId="18780"/>
    <cellStyle name="Normal 24 7 2 3" xfId="4860"/>
    <cellStyle name="Normal 24 7 2 3 2" xfId="13562"/>
    <cellStyle name="Normal 24 7 2 3 2 2" xfId="29148"/>
    <cellStyle name="Normal 24 7 2 3 3" xfId="20500"/>
    <cellStyle name="Normal 24 7 2 4" xfId="8359"/>
    <cellStyle name="Normal 24 7 2 4 2" xfId="23989"/>
    <cellStyle name="Normal 24 7 2 5" xfId="10110"/>
    <cellStyle name="Normal 24 7 2 5 2" xfId="25709"/>
    <cellStyle name="Normal 24 7 2 6" xfId="17061"/>
    <cellStyle name="Normal 24 7 3" xfId="2278"/>
    <cellStyle name="Normal 24 7 3 2" xfId="5719"/>
    <cellStyle name="Normal 24 7 3 2 2" xfId="14421"/>
    <cellStyle name="Normal 24 7 3 2 2 2" xfId="30007"/>
    <cellStyle name="Normal 24 7 3 2 3" xfId="21359"/>
    <cellStyle name="Normal 24 7 3 3" xfId="10980"/>
    <cellStyle name="Normal 24 7 3 3 2" xfId="26568"/>
    <cellStyle name="Normal 24 7 3 4" xfId="17920"/>
    <cellStyle name="Normal 24 7 4" xfId="4000"/>
    <cellStyle name="Normal 24 7 4 2" xfId="12702"/>
    <cellStyle name="Normal 24 7 4 2 2" xfId="28288"/>
    <cellStyle name="Normal 24 7 4 3" xfId="19640"/>
    <cellStyle name="Normal 24 7 5" xfId="7499"/>
    <cellStyle name="Normal 24 7 5 2" xfId="23129"/>
    <cellStyle name="Normal 24 7 6" xfId="9246"/>
    <cellStyle name="Normal 24 7 6 2" xfId="24849"/>
    <cellStyle name="Normal 24 7 7" xfId="16201"/>
    <cellStyle name="Normal 24 8" xfId="978"/>
    <cellStyle name="Normal 24 8 2" xfId="2708"/>
    <cellStyle name="Normal 24 8 2 2" xfId="6149"/>
    <cellStyle name="Normal 24 8 2 2 2" xfId="14851"/>
    <cellStyle name="Normal 24 8 2 2 2 2" xfId="30437"/>
    <cellStyle name="Normal 24 8 2 2 3" xfId="21789"/>
    <cellStyle name="Normal 24 8 2 3" xfId="11410"/>
    <cellStyle name="Normal 24 8 2 3 2" xfId="26998"/>
    <cellStyle name="Normal 24 8 2 4" xfId="18350"/>
    <cellStyle name="Normal 24 8 3" xfId="4430"/>
    <cellStyle name="Normal 24 8 3 2" xfId="13132"/>
    <cellStyle name="Normal 24 8 3 2 2" xfId="28718"/>
    <cellStyle name="Normal 24 8 3 3" xfId="20070"/>
    <cellStyle name="Normal 24 8 4" xfId="7929"/>
    <cellStyle name="Normal 24 8 4 2" xfId="23559"/>
    <cellStyle name="Normal 24 8 5" xfId="9680"/>
    <cellStyle name="Normal 24 8 5 2" xfId="25279"/>
    <cellStyle name="Normal 24 8 6" xfId="16631"/>
    <cellStyle name="Normal 24 9" xfId="1794"/>
    <cellStyle name="Normal 24 9 2" xfId="10496"/>
    <cellStyle name="Normal 24 9 3" xfId="31383"/>
    <cellStyle name="Normal 24 9 3 2" xfId="31468"/>
    <cellStyle name="Normal 24 9 3 3" xfId="31563"/>
    <cellStyle name="Normal 24 9 3 3 2" xfId="31665"/>
    <cellStyle name="Normal 24 9 3 3 3" xfId="32116"/>
    <cellStyle name="Normal 24 9 3 3 3 2" xfId="32366"/>
    <cellStyle name="Normal 24 9 3 4" xfId="31639"/>
    <cellStyle name="Normal 24 9 3 4 2" xfId="32191"/>
    <cellStyle name="Normal 24 9 3 4 2 2" xfId="32458"/>
    <cellStyle name="Normal 24 9 3 4 3" xfId="31891"/>
    <cellStyle name="Normal 24 9 3 4 4" xfId="31810"/>
    <cellStyle name="Normal 24 9 3 5" xfId="32039"/>
    <cellStyle name="Normal 24 9 3 5 2" xfId="32482"/>
    <cellStyle name="Normal 24 9 4" xfId="31967"/>
    <cellStyle name="Normal 24 9 4 2" xfId="32234"/>
    <cellStyle name="Normal 25" xfId="72"/>
    <cellStyle name="Normal 25 2" xfId="8792"/>
    <cellStyle name="Normal 25 3" xfId="31344"/>
    <cellStyle name="Normal 25 3 2" xfId="31457"/>
    <cellStyle name="Normal 25 3 3" xfId="31524"/>
    <cellStyle name="Normal 25 3 3 2" xfId="31693"/>
    <cellStyle name="Normal 25 3 3 3" xfId="32077"/>
    <cellStyle name="Normal 25 3 3 3 2" xfId="32320"/>
    <cellStyle name="Normal 25 3 4" xfId="31600"/>
    <cellStyle name="Normal 25 3 4 2" xfId="32152"/>
    <cellStyle name="Normal 25 3 4 2 2" xfId="32481"/>
    <cellStyle name="Normal 25 3 4 3" xfId="31852"/>
    <cellStyle name="Normal 25 3 4 4" xfId="31771"/>
    <cellStyle name="Normal 25 3 5" xfId="32000"/>
    <cellStyle name="Normal 25 3 5 2" xfId="32471"/>
    <cellStyle name="Normal 25 4" xfId="31928"/>
    <cellStyle name="Normal 25 4 2" xfId="32328"/>
    <cellStyle name="Normal 26" xfId="71"/>
    <cellStyle name="Normal 26 10" xfId="15772"/>
    <cellStyle name="Normal 26 2" xfId="186"/>
    <cellStyle name="Normal 26 2 2" xfId="435"/>
    <cellStyle name="Normal 26 2 2 2" xfId="867"/>
    <cellStyle name="Normal 26 2 2 2 2" xfId="1730"/>
    <cellStyle name="Normal 26 2 2 2 2 2" xfId="3460"/>
    <cellStyle name="Normal 26 2 2 2 2 2 2" xfId="6901"/>
    <cellStyle name="Normal 26 2 2 2 2 2 2 2" xfId="15603"/>
    <cellStyle name="Normal 26 2 2 2 2 2 2 2 2" xfId="31189"/>
    <cellStyle name="Normal 26 2 2 2 2 2 2 3" xfId="22541"/>
    <cellStyle name="Normal 26 2 2 2 2 2 3" xfId="12162"/>
    <cellStyle name="Normal 26 2 2 2 2 2 3 2" xfId="27750"/>
    <cellStyle name="Normal 26 2 2 2 2 2 4" xfId="19102"/>
    <cellStyle name="Normal 26 2 2 2 2 3" xfId="5182"/>
    <cellStyle name="Normal 26 2 2 2 2 3 2" xfId="13884"/>
    <cellStyle name="Normal 26 2 2 2 2 3 2 2" xfId="29470"/>
    <cellStyle name="Normal 26 2 2 2 2 3 3" xfId="20822"/>
    <cellStyle name="Normal 26 2 2 2 2 4" xfId="8681"/>
    <cellStyle name="Normal 26 2 2 2 2 4 2" xfId="24311"/>
    <cellStyle name="Normal 26 2 2 2 2 5" xfId="10432"/>
    <cellStyle name="Normal 26 2 2 2 2 5 2" xfId="26031"/>
    <cellStyle name="Normal 26 2 2 2 2 6" xfId="17383"/>
    <cellStyle name="Normal 26 2 2 2 3" xfId="2600"/>
    <cellStyle name="Normal 26 2 2 2 3 2" xfId="6041"/>
    <cellStyle name="Normal 26 2 2 2 3 2 2" xfId="14743"/>
    <cellStyle name="Normal 26 2 2 2 3 2 2 2" xfId="30329"/>
    <cellStyle name="Normal 26 2 2 2 3 2 3" xfId="21681"/>
    <cellStyle name="Normal 26 2 2 2 3 3" xfId="11302"/>
    <cellStyle name="Normal 26 2 2 2 3 3 2" xfId="26890"/>
    <cellStyle name="Normal 26 2 2 2 3 4" xfId="18242"/>
    <cellStyle name="Normal 26 2 2 2 4" xfId="4322"/>
    <cellStyle name="Normal 26 2 2 2 4 2" xfId="13024"/>
    <cellStyle name="Normal 26 2 2 2 4 2 2" xfId="28610"/>
    <cellStyle name="Normal 26 2 2 2 4 3" xfId="19962"/>
    <cellStyle name="Normal 26 2 2 2 5" xfId="7821"/>
    <cellStyle name="Normal 26 2 2 2 5 2" xfId="23451"/>
    <cellStyle name="Normal 26 2 2 2 6" xfId="9569"/>
    <cellStyle name="Normal 26 2 2 2 6 2" xfId="25171"/>
    <cellStyle name="Normal 26 2 2 2 7" xfId="16523"/>
    <cellStyle name="Normal 26 2 2 3" xfId="1300"/>
    <cellStyle name="Normal 26 2 2 3 2" xfId="3030"/>
    <cellStyle name="Normal 26 2 2 3 2 2" xfId="6471"/>
    <cellStyle name="Normal 26 2 2 3 2 2 2" xfId="15173"/>
    <cellStyle name="Normal 26 2 2 3 2 2 2 2" xfId="30759"/>
    <cellStyle name="Normal 26 2 2 3 2 2 3" xfId="22111"/>
    <cellStyle name="Normal 26 2 2 3 2 3" xfId="11732"/>
    <cellStyle name="Normal 26 2 2 3 2 3 2" xfId="27320"/>
    <cellStyle name="Normal 26 2 2 3 2 4" xfId="18672"/>
    <cellStyle name="Normal 26 2 2 3 3" xfId="4752"/>
    <cellStyle name="Normal 26 2 2 3 3 2" xfId="13454"/>
    <cellStyle name="Normal 26 2 2 3 3 2 2" xfId="29040"/>
    <cellStyle name="Normal 26 2 2 3 3 3" xfId="20392"/>
    <cellStyle name="Normal 26 2 2 3 4" xfId="8251"/>
    <cellStyle name="Normal 26 2 2 3 4 2" xfId="23881"/>
    <cellStyle name="Normal 26 2 2 3 5" xfId="10002"/>
    <cellStyle name="Normal 26 2 2 3 5 2" xfId="25601"/>
    <cellStyle name="Normal 26 2 2 3 6" xfId="16953"/>
    <cellStyle name="Normal 26 2 2 4" xfId="2170"/>
    <cellStyle name="Normal 26 2 2 4 2" xfId="5611"/>
    <cellStyle name="Normal 26 2 2 4 2 2" xfId="14313"/>
    <cellStyle name="Normal 26 2 2 4 2 2 2" xfId="29899"/>
    <cellStyle name="Normal 26 2 2 4 2 3" xfId="21251"/>
    <cellStyle name="Normal 26 2 2 4 3" xfId="10872"/>
    <cellStyle name="Normal 26 2 2 4 3 2" xfId="26460"/>
    <cellStyle name="Normal 26 2 2 4 4" xfId="17812"/>
    <cellStyle name="Normal 26 2 2 5" xfId="3892"/>
    <cellStyle name="Normal 26 2 2 5 2" xfId="12594"/>
    <cellStyle name="Normal 26 2 2 5 2 2" xfId="28180"/>
    <cellStyle name="Normal 26 2 2 5 3" xfId="19532"/>
    <cellStyle name="Normal 26 2 2 6" xfId="7391"/>
    <cellStyle name="Normal 26 2 2 6 2" xfId="23021"/>
    <cellStyle name="Normal 26 2 2 7" xfId="9137"/>
    <cellStyle name="Normal 26 2 2 7 2" xfId="24741"/>
    <cellStyle name="Normal 26 2 2 8" xfId="16093"/>
    <cellStyle name="Normal 26 2 3" xfId="651"/>
    <cellStyle name="Normal 26 2 3 2" xfId="1515"/>
    <cellStyle name="Normal 26 2 3 2 2" xfId="3245"/>
    <cellStyle name="Normal 26 2 3 2 2 2" xfId="6686"/>
    <cellStyle name="Normal 26 2 3 2 2 2 2" xfId="15388"/>
    <cellStyle name="Normal 26 2 3 2 2 2 2 2" xfId="30974"/>
    <cellStyle name="Normal 26 2 3 2 2 2 3" xfId="22326"/>
    <cellStyle name="Normal 26 2 3 2 2 3" xfId="11947"/>
    <cellStyle name="Normal 26 2 3 2 2 3 2" xfId="27535"/>
    <cellStyle name="Normal 26 2 3 2 2 4" xfId="18887"/>
    <cellStyle name="Normal 26 2 3 2 3" xfId="4967"/>
    <cellStyle name="Normal 26 2 3 2 3 2" xfId="13669"/>
    <cellStyle name="Normal 26 2 3 2 3 2 2" xfId="29255"/>
    <cellStyle name="Normal 26 2 3 2 3 3" xfId="20607"/>
    <cellStyle name="Normal 26 2 3 2 4" xfId="8466"/>
    <cellStyle name="Normal 26 2 3 2 4 2" xfId="24096"/>
    <cellStyle name="Normal 26 2 3 2 5" xfId="10217"/>
    <cellStyle name="Normal 26 2 3 2 5 2" xfId="25816"/>
    <cellStyle name="Normal 26 2 3 2 6" xfId="17168"/>
    <cellStyle name="Normal 26 2 3 3" xfId="2385"/>
    <cellStyle name="Normal 26 2 3 3 2" xfId="5826"/>
    <cellStyle name="Normal 26 2 3 3 2 2" xfId="14528"/>
    <cellStyle name="Normal 26 2 3 3 2 2 2" xfId="30114"/>
    <cellStyle name="Normal 26 2 3 3 2 3" xfId="21466"/>
    <cellStyle name="Normal 26 2 3 3 3" xfId="11087"/>
    <cellStyle name="Normal 26 2 3 3 3 2" xfId="26675"/>
    <cellStyle name="Normal 26 2 3 3 4" xfId="18027"/>
    <cellStyle name="Normal 26 2 3 4" xfId="4107"/>
    <cellStyle name="Normal 26 2 3 4 2" xfId="12809"/>
    <cellStyle name="Normal 26 2 3 4 2 2" xfId="28395"/>
    <cellStyle name="Normal 26 2 3 4 3" xfId="19747"/>
    <cellStyle name="Normal 26 2 3 5" xfId="7606"/>
    <cellStyle name="Normal 26 2 3 5 2" xfId="23236"/>
    <cellStyle name="Normal 26 2 3 6" xfId="9353"/>
    <cellStyle name="Normal 26 2 3 6 2" xfId="24956"/>
    <cellStyle name="Normal 26 2 3 7" xfId="16308"/>
    <cellStyle name="Normal 26 2 4" xfId="1085"/>
    <cellStyle name="Normal 26 2 4 2" xfId="2815"/>
    <cellStyle name="Normal 26 2 4 2 2" xfId="6256"/>
    <cellStyle name="Normal 26 2 4 2 2 2" xfId="14958"/>
    <cellStyle name="Normal 26 2 4 2 2 2 2" xfId="30544"/>
    <cellStyle name="Normal 26 2 4 2 2 3" xfId="21896"/>
    <cellStyle name="Normal 26 2 4 2 3" xfId="11517"/>
    <cellStyle name="Normal 26 2 4 2 3 2" xfId="27105"/>
    <cellStyle name="Normal 26 2 4 2 4" xfId="18457"/>
    <cellStyle name="Normal 26 2 4 3" xfId="4537"/>
    <cellStyle name="Normal 26 2 4 3 2" xfId="13239"/>
    <cellStyle name="Normal 26 2 4 3 2 2" xfId="28825"/>
    <cellStyle name="Normal 26 2 4 3 3" xfId="20177"/>
    <cellStyle name="Normal 26 2 4 4" xfId="8036"/>
    <cellStyle name="Normal 26 2 4 4 2" xfId="23666"/>
    <cellStyle name="Normal 26 2 4 5" xfId="9787"/>
    <cellStyle name="Normal 26 2 4 5 2" xfId="25386"/>
    <cellStyle name="Normal 26 2 4 6" xfId="16738"/>
    <cellStyle name="Normal 26 2 5" xfId="1954"/>
    <cellStyle name="Normal 26 2 5 2" xfId="5396"/>
    <cellStyle name="Normal 26 2 5 2 2" xfId="14098"/>
    <cellStyle name="Normal 26 2 5 2 2 2" xfId="29684"/>
    <cellStyle name="Normal 26 2 5 2 3" xfId="21036"/>
    <cellStyle name="Normal 26 2 5 3" xfId="10656"/>
    <cellStyle name="Normal 26 2 5 3 2" xfId="26245"/>
    <cellStyle name="Normal 26 2 5 4" xfId="17597"/>
    <cellStyle name="Normal 26 2 6" xfId="3677"/>
    <cellStyle name="Normal 26 2 6 2" xfId="12379"/>
    <cellStyle name="Normal 26 2 6 2 2" xfId="27965"/>
    <cellStyle name="Normal 26 2 6 3" xfId="19317"/>
    <cellStyle name="Normal 26 2 7" xfId="7176"/>
    <cellStyle name="Normal 26 2 7 2" xfId="22806"/>
    <cellStyle name="Normal 26 2 8" xfId="8903"/>
    <cellStyle name="Normal 26 2 8 2" xfId="24526"/>
    <cellStyle name="Normal 26 2 9" xfId="15878"/>
    <cellStyle name="Normal 26 3" xfId="329"/>
    <cellStyle name="Normal 26 3 2" xfId="761"/>
    <cellStyle name="Normal 26 3 2 2" xfId="1624"/>
    <cellStyle name="Normal 26 3 2 2 2" xfId="3354"/>
    <cellStyle name="Normal 26 3 2 2 2 2" xfId="6795"/>
    <cellStyle name="Normal 26 3 2 2 2 2 2" xfId="15497"/>
    <cellStyle name="Normal 26 3 2 2 2 2 2 2" xfId="31083"/>
    <cellStyle name="Normal 26 3 2 2 2 2 3" xfId="22435"/>
    <cellStyle name="Normal 26 3 2 2 2 3" xfId="12056"/>
    <cellStyle name="Normal 26 3 2 2 2 3 2" xfId="27644"/>
    <cellStyle name="Normal 26 3 2 2 2 4" xfId="18996"/>
    <cellStyle name="Normal 26 3 2 2 3" xfId="5076"/>
    <cellStyle name="Normal 26 3 2 2 3 2" xfId="13778"/>
    <cellStyle name="Normal 26 3 2 2 3 2 2" xfId="29364"/>
    <cellStyle name="Normal 26 3 2 2 3 3" xfId="20716"/>
    <cellStyle name="Normal 26 3 2 2 4" xfId="8575"/>
    <cellStyle name="Normal 26 3 2 2 4 2" xfId="24205"/>
    <cellStyle name="Normal 26 3 2 2 5" xfId="10326"/>
    <cellStyle name="Normal 26 3 2 2 5 2" xfId="25925"/>
    <cellStyle name="Normal 26 3 2 2 6" xfId="17277"/>
    <cellStyle name="Normal 26 3 2 3" xfId="2494"/>
    <cellStyle name="Normal 26 3 2 3 2" xfId="5935"/>
    <cellStyle name="Normal 26 3 2 3 2 2" xfId="14637"/>
    <cellStyle name="Normal 26 3 2 3 2 2 2" xfId="30223"/>
    <cellStyle name="Normal 26 3 2 3 2 3" xfId="21575"/>
    <cellStyle name="Normal 26 3 2 3 3" xfId="11196"/>
    <cellStyle name="Normal 26 3 2 3 3 2" xfId="26784"/>
    <cellStyle name="Normal 26 3 2 3 4" xfId="18136"/>
    <cellStyle name="Normal 26 3 2 4" xfId="4216"/>
    <cellStyle name="Normal 26 3 2 4 2" xfId="12918"/>
    <cellStyle name="Normal 26 3 2 4 2 2" xfId="28504"/>
    <cellStyle name="Normal 26 3 2 4 3" xfId="19856"/>
    <cellStyle name="Normal 26 3 2 5" xfId="7715"/>
    <cellStyle name="Normal 26 3 2 5 2" xfId="23345"/>
    <cellStyle name="Normal 26 3 2 6" xfId="9463"/>
    <cellStyle name="Normal 26 3 2 6 2" xfId="25065"/>
    <cellStyle name="Normal 26 3 2 7" xfId="16417"/>
    <cellStyle name="Normal 26 3 3" xfId="1194"/>
    <cellStyle name="Normal 26 3 3 2" xfId="2924"/>
    <cellStyle name="Normal 26 3 3 2 2" xfId="6365"/>
    <cellStyle name="Normal 26 3 3 2 2 2" xfId="15067"/>
    <cellStyle name="Normal 26 3 3 2 2 2 2" xfId="30653"/>
    <cellStyle name="Normal 26 3 3 2 2 3" xfId="22005"/>
    <cellStyle name="Normal 26 3 3 2 3" xfId="11626"/>
    <cellStyle name="Normal 26 3 3 2 3 2" xfId="27214"/>
    <cellStyle name="Normal 26 3 3 2 4" xfId="18566"/>
    <cellStyle name="Normal 26 3 3 3" xfId="4646"/>
    <cellStyle name="Normal 26 3 3 3 2" xfId="13348"/>
    <cellStyle name="Normal 26 3 3 3 2 2" xfId="28934"/>
    <cellStyle name="Normal 26 3 3 3 3" xfId="20286"/>
    <cellStyle name="Normal 26 3 3 4" xfId="8145"/>
    <cellStyle name="Normal 26 3 3 4 2" xfId="23775"/>
    <cellStyle name="Normal 26 3 3 5" xfId="9896"/>
    <cellStyle name="Normal 26 3 3 5 2" xfId="25495"/>
    <cellStyle name="Normal 26 3 3 6" xfId="16847"/>
    <cellStyle name="Normal 26 3 4" xfId="2064"/>
    <cellStyle name="Normal 26 3 4 2" xfId="5505"/>
    <cellStyle name="Normal 26 3 4 2 2" xfId="14207"/>
    <cellStyle name="Normal 26 3 4 2 2 2" xfId="29793"/>
    <cellStyle name="Normal 26 3 4 2 3" xfId="21145"/>
    <cellStyle name="Normal 26 3 4 3" xfId="10766"/>
    <cellStyle name="Normal 26 3 4 3 2" xfId="26354"/>
    <cellStyle name="Normal 26 3 4 4" xfId="17706"/>
    <cellStyle name="Normal 26 3 5" xfId="3786"/>
    <cellStyle name="Normal 26 3 5 2" xfId="12488"/>
    <cellStyle name="Normal 26 3 5 2 2" xfId="28074"/>
    <cellStyle name="Normal 26 3 5 3" xfId="19426"/>
    <cellStyle name="Normal 26 3 6" xfId="7285"/>
    <cellStyle name="Normal 26 3 6 2" xfId="22915"/>
    <cellStyle name="Normal 26 3 7" xfId="9031"/>
    <cellStyle name="Normal 26 3 7 2" xfId="24635"/>
    <cellStyle name="Normal 26 3 8" xfId="15987"/>
    <cellStyle name="Normal 26 4" xfId="545"/>
    <cellStyle name="Normal 26 4 2" xfId="1409"/>
    <cellStyle name="Normal 26 4 2 2" xfId="3139"/>
    <cellStyle name="Normal 26 4 2 2 2" xfId="6580"/>
    <cellStyle name="Normal 26 4 2 2 2 2" xfId="15282"/>
    <cellStyle name="Normal 26 4 2 2 2 2 2" xfId="30868"/>
    <cellStyle name="Normal 26 4 2 2 2 3" xfId="22220"/>
    <cellStyle name="Normal 26 4 2 2 3" xfId="11841"/>
    <cellStyle name="Normal 26 4 2 2 3 2" xfId="27429"/>
    <cellStyle name="Normal 26 4 2 2 4" xfId="18781"/>
    <cellStyle name="Normal 26 4 2 3" xfId="4861"/>
    <cellStyle name="Normal 26 4 2 3 2" xfId="13563"/>
    <cellStyle name="Normal 26 4 2 3 2 2" xfId="29149"/>
    <cellStyle name="Normal 26 4 2 3 3" xfId="20501"/>
    <cellStyle name="Normal 26 4 2 4" xfId="8360"/>
    <cellStyle name="Normal 26 4 2 4 2" xfId="23990"/>
    <cellStyle name="Normal 26 4 2 5" xfId="10111"/>
    <cellStyle name="Normal 26 4 2 5 2" xfId="25710"/>
    <cellStyle name="Normal 26 4 2 6" xfId="17062"/>
    <cellStyle name="Normal 26 4 3" xfId="2279"/>
    <cellStyle name="Normal 26 4 3 2" xfId="5720"/>
    <cellStyle name="Normal 26 4 3 2 2" xfId="14422"/>
    <cellStyle name="Normal 26 4 3 2 2 2" xfId="30008"/>
    <cellStyle name="Normal 26 4 3 2 3" xfId="21360"/>
    <cellStyle name="Normal 26 4 3 3" xfId="10981"/>
    <cellStyle name="Normal 26 4 3 3 2" xfId="26569"/>
    <cellStyle name="Normal 26 4 3 4" xfId="17921"/>
    <cellStyle name="Normal 26 4 4" xfId="4001"/>
    <cellStyle name="Normal 26 4 4 2" xfId="12703"/>
    <cellStyle name="Normal 26 4 4 2 2" xfId="28289"/>
    <cellStyle name="Normal 26 4 4 3" xfId="19641"/>
    <cellStyle name="Normal 26 4 5" xfId="7500"/>
    <cellStyle name="Normal 26 4 5 2" xfId="23130"/>
    <cellStyle name="Normal 26 4 6" xfId="9247"/>
    <cellStyle name="Normal 26 4 6 2" xfId="24850"/>
    <cellStyle name="Normal 26 4 7" xfId="16202"/>
    <cellStyle name="Normal 26 5" xfId="979"/>
    <cellStyle name="Normal 26 5 2" xfId="2709"/>
    <cellStyle name="Normal 26 5 2 2" xfId="6150"/>
    <cellStyle name="Normal 26 5 2 2 2" xfId="14852"/>
    <cellStyle name="Normal 26 5 2 2 2 2" xfId="30438"/>
    <cellStyle name="Normal 26 5 2 2 3" xfId="21790"/>
    <cellStyle name="Normal 26 5 2 3" xfId="11411"/>
    <cellStyle name="Normal 26 5 2 3 2" xfId="26999"/>
    <cellStyle name="Normal 26 5 2 4" xfId="18351"/>
    <cellStyle name="Normal 26 5 3" xfId="4431"/>
    <cellStyle name="Normal 26 5 3 2" xfId="13133"/>
    <cellStyle name="Normal 26 5 3 2 2" xfId="28719"/>
    <cellStyle name="Normal 26 5 3 3" xfId="20071"/>
    <cellStyle name="Normal 26 5 4" xfId="7930"/>
    <cellStyle name="Normal 26 5 4 2" xfId="23560"/>
    <cellStyle name="Normal 26 5 5" xfId="9681"/>
    <cellStyle name="Normal 26 5 5 2" xfId="25280"/>
    <cellStyle name="Normal 26 5 6" xfId="16632"/>
    <cellStyle name="Normal 26 6" xfId="1848"/>
    <cellStyle name="Normal 26 6 2" xfId="5290"/>
    <cellStyle name="Normal 26 6 2 2" xfId="13992"/>
    <cellStyle name="Normal 26 6 2 2 2" xfId="29578"/>
    <cellStyle name="Normal 26 6 2 3" xfId="20930"/>
    <cellStyle name="Normal 26 6 3" xfId="10550"/>
    <cellStyle name="Normal 26 6 3 2" xfId="26139"/>
    <cellStyle name="Normal 26 6 4" xfId="17491"/>
    <cellStyle name="Normal 26 7" xfId="3571"/>
    <cellStyle name="Normal 26 7 2" xfId="12273"/>
    <cellStyle name="Normal 26 7 2 2" xfId="27859"/>
    <cellStyle name="Normal 26 7 3" xfId="19211"/>
    <cellStyle name="Normal 26 8" xfId="7070"/>
    <cellStyle name="Normal 26 8 2" xfId="22700"/>
    <cellStyle name="Normal 26 9" xfId="8791"/>
    <cellStyle name="Normal 26 9 2" xfId="24420"/>
    <cellStyle name="Normal 27" xfId="125"/>
    <cellStyle name="Normal 27 2" xfId="8845"/>
    <cellStyle name="Normal 27 3" xfId="31345"/>
    <cellStyle name="Normal 27 3 2" xfId="31432"/>
    <cellStyle name="Normal 27 3 3" xfId="31525"/>
    <cellStyle name="Normal 27 3 3 2" xfId="31707"/>
    <cellStyle name="Normal 27 3 3 3" xfId="32078"/>
    <cellStyle name="Normal 27 3 3 3 2" xfId="32435"/>
    <cellStyle name="Normal 27 3 4" xfId="31601"/>
    <cellStyle name="Normal 27 3 4 2" xfId="32153"/>
    <cellStyle name="Normal 27 3 4 2 2" xfId="32456"/>
    <cellStyle name="Normal 27 3 4 3" xfId="31853"/>
    <cellStyle name="Normal 27 3 4 4" xfId="31772"/>
    <cellStyle name="Normal 27 3 5" xfId="32001"/>
    <cellStyle name="Normal 27 3 5 2" xfId="32483"/>
    <cellStyle name="Normal 27 4" xfId="31929"/>
    <cellStyle name="Normal 27 4 2" xfId="32355"/>
    <cellStyle name="Normal 28" xfId="126"/>
    <cellStyle name="Normal 28 2" xfId="8846"/>
    <cellStyle name="Normal 28 3" xfId="31346"/>
    <cellStyle name="Normal 28 3 2" xfId="31454"/>
    <cellStyle name="Normal 28 3 3" xfId="31526"/>
    <cellStyle name="Normal 28 3 3 2" xfId="31698"/>
    <cellStyle name="Normal 28 3 3 3" xfId="32079"/>
    <cellStyle name="Normal 28 3 3 3 2" xfId="32253"/>
    <cellStyle name="Normal 28 3 4" xfId="31602"/>
    <cellStyle name="Normal 28 3 4 2" xfId="32154"/>
    <cellStyle name="Normal 28 3 4 2 2" xfId="32259"/>
    <cellStyle name="Normal 28 3 4 3" xfId="31854"/>
    <cellStyle name="Normal 28 3 4 4" xfId="31773"/>
    <cellStyle name="Normal 28 3 5" xfId="32002"/>
    <cellStyle name="Normal 28 3 5 2" xfId="32315"/>
    <cellStyle name="Normal 28 4" xfId="31930"/>
    <cellStyle name="Normal 28 4 2" xfId="32257"/>
    <cellStyle name="Normal 29" xfId="127"/>
    <cellStyle name="Normal 29 2" xfId="8847"/>
    <cellStyle name="Normal 29 3" xfId="31347"/>
    <cellStyle name="Normal 29 3 2" xfId="31476"/>
    <cellStyle name="Normal 29 3 3" xfId="31527"/>
    <cellStyle name="Normal 29 3 3 2" xfId="31697"/>
    <cellStyle name="Normal 29 3 3 3" xfId="32080"/>
    <cellStyle name="Normal 29 3 3 3 2" xfId="32409"/>
    <cellStyle name="Normal 29 3 4" xfId="31603"/>
    <cellStyle name="Normal 29 3 4 2" xfId="32155"/>
    <cellStyle name="Normal 29 3 4 2 2" xfId="32382"/>
    <cellStyle name="Normal 29 3 4 3" xfId="31855"/>
    <cellStyle name="Normal 29 3 4 4" xfId="31774"/>
    <cellStyle name="Normal 29 3 5" xfId="32003"/>
    <cellStyle name="Normal 29 3 5 2" xfId="32496"/>
    <cellStyle name="Normal 29 4" xfId="31931"/>
    <cellStyle name="Normal 29 4 2" xfId="32279"/>
    <cellStyle name="Normal 3" xfId="3"/>
    <cellStyle name="Normal 3 10" xfId="928"/>
    <cellStyle name="Normal 3 10 2" xfId="2658"/>
    <cellStyle name="Normal 3 10 2 2" xfId="6099"/>
    <cellStyle name="Normal 3 10 2 2 2" xfId="14801"/>
    <cellStyle name="Normal 3 10 2 2 2 2" xfId="30387"/>
    <cellStyle name="Normal 3 10 2 2 3" xfId="21739"/>
    <cellStyle name="Normal 3 10 2 3" xfId="11360"/>
    <cellStyle name="Normal 3 10 2 3 2" xfId="26948"/>
    <cellStyle name="Normal 3 10 2 4" xfId="18300"/>
    <cellStyle name="Normal 3 10 3" xfId="4380"/>
    <cellStyle name="Normal 3 10 3 2" xfId="13082"/>
    <cellStyle name="Normal 3 10 3 2 2" xfId="28668"/>
    <cellStyle name="Normal 3 10 3 3" xfId="20020"/>
    <cellStyle name="Normal 3 10 4" xfId="7879"/>
    <cellStyle name="Normal 3 10 4 2" xfId="23509"/>
    <cellStyle name="Normal 3 10 5" xfId="9630"/>
    <cellStyle name="Normal 3 10 5 2" xfId="25229"/>
    <cellStyle name="Normal 3 10 6" xfId="16581"/>
    <cellStyle name="Normal 3 11" xfId="1797"/>
    <cellStyle name="Normal 3 11 2" xfId="5239"/>
    <cellStyle name="Normal 3 11 2 2" xfId="13941"/>
    <cellStyle name="Normal 3 11 2 2 2" xfId="29527"/>
    <cellStyle name="Normal 3 11 2 3" xfId="20879"/>
    <cellStyle name="Normal 3 11 3" xfId="10499"/>
    <cellStyle name="Normal 3 11 3 2" xfId="26088"/>
    <cellStyle name="Normal 3 11 4" xfId="17440"/>
    <cellStyle name="Normal 3 12" xfId="3520"/>
    <cellStyle name="Normal 3 12 2" xfId="12222"/>
    <cellStyle name="Normal 3 12 2 2" xfId="27808"/>
    <cellStyle name="Normal 3 12 3" xfId="19160"/>
    <cellStyle name="Normal 3 13" xfId="6965"/>
    <cellStyle name="Normal 3 13 2" xfId="15666"/>
    <cellStyle name="Normal 3 13 2 2" xfId="31247"/>
    <cellStyle name="Normal 3 13 3" xfId="22599"/>
    <cellStyle name="Normal 3 14" xfId="7016"/>
    <cellStyle name="Normal 3 14 2" xfId="22650"/>
    <cellStyle name="Normal 3 15" xfId="8740"/>
    <cellStyle name="Normal 3 15 2" xfId="24369"/>
    <cellStyle name="Normal 3 16" xfId="15721"/>
    <cellStyle name="Normal 3 17" xfId="31301"/>
    <cellStyle name="Normal 3 2" xfId="13"/>
    <cellStyle name="Normal 3 2 10" xfId="1800"/>
    <cellStyle name="Normal 3 2 10 2" xfId="5242"/>
    <cellStyle name="Normal 3 2 10 2 2" xfId="13944"/>
    <cellStyle name="Normal 3 2 10 2 2 2" xfId="29530"/>
    <cellStyle name="Normal 3 2 10 2 3" xfId="20882"/>
    <cellStyle name="Normal 3 2 10 3" xfId="10502"/>
    <cellStyle name="Normal 3 2 10 3 2" xfId="26091"/>
    <cellStyle name="Normal 3 2 10 4" xfId="17443"/>
    <cellStyle name="Normal 3 2 11" xfId="3523"/>
    <cellStyle name="Normal 3 2 11 2" xfId="12225"/>
    <cellStyle name="Normal 3 2 11 2 2" xfId="27811"/>
    <cellStyle name="Normal 3 2 11 3" xfId="19163"/>
    <cellStyle name="Normal 3 2 12" xfId="6968"/>
    <cellStyle name="Normal 3 2 12 2" xfId="15669"/>
    <cellStyle name="Normal 3 2 12 2 2" xfId="31250"/>
    <cellStyle name="Normal 3 2 12 3" xfId="22602"/>
    <cellStyle name="Normal 3 2 13" xfId="7026"/>
    <cellStyle name="Normal 3 2 13 2" xfId="22656"/>
    <cellStyle name="Normal 3 2 14" xfId="8743"/>
    <cellStyle name="Normal 3 2 14 2" xfId="24372"/>
    <cellStyle name="Normal 3 2 15" xfId="15724"/>
    <cellStyle name="Normal 3 2 2" xfId="18"/>
    <cellStyle name="Normal 3 2 2 10" xfId="3529"/>
    <cellStyle name="Normal 3 2 2 10 2" xfId="12231"/>
    <cellStyle name="Normal 3 2 2 10 2 2" xfId="27817"/>
    <cellStyle name="Normal 3 2 2 10 3" xfId="19169"/>
    <cellStyle name="Normal 3 2 2 11" xfId="6974"/>
    <cellStyle name="Normal 3 2 2 11 2" xfId="15675"/>
    <cellStyle name="Normal 3 2 2 11 2 2" xfId="31256"/>
    <cellStyle name="Normal 3 2 2 11 3" xfId="22608"/>
    <cellStyle name="Normal 3 2 2 12" xfId="7030"/>
    <cellStyle name="Normal 3 2 2 12 2" xfId="22660"/>
    <cellStyle name="Normal 3 2 2 13" xfId="8749"/>
    <cellStyle name="Normal 3 2 2 13 2" xfId="24378"/>
    <cellStyle name="Normal 3 2 2 14" xfId="15730"/>
    <cellStyle name="Normal 3 2 2 2" xfId="36"/>
    <cellStyle name="Normal 3 2 2 2 10" xfId="6987"/>
    <cellStyle name="Normal 3 2 2 2 10 2" xfId="15688"/>
    <cellStyle name="Normal 3 2 2 2 10 2 2" xfId="31269"/>
    <cellStyle name="Normal 3 2 2 2 10 3" xfId="22621"/>
    <cellStyle name="Normal 3 2 2 2 11" xfId="7042"/>
    <cellStyle name="Normal 3 2 2 2 11 2" xfId="22672"/>
    <cellStyle name="Normal 3 2 2 2 12" xfId="8762"/>
    <cellStyle name="Normal 3 2 2 2 12 2" xfId="24391"/>
    <cellStyle name="Normal 3 2 2 2 13" xfId="15743"/>
    <cellStyle name="Normal 3 2 2 2 2" xfId="68"/>
    <cellStyle name="Normal 3 2 2 2 2 10" xfId="7067"/>
    <cellStyle name="Normal 3 2 2 2 2 10 2" xfId="22697"/>
    <cellStyle name="Normal 3 2 2 2 2 11" xfId="8788"/>
    <cellStyle name="Normal 3 2 2 2 2 11 2" xfId="24417"/>
    <cellStyle name="Normal 3 2 2 2 2 12" xfId="15769"/>
    <cellStyle name="Normal 3 2 2 2 2 2" xfId="122"/>
    <cellStyle name="Normal 3 2 2 2 2 2 10" xfId="15822"/>
    <cellStyle name="Normal 3 2 2 2 2 2 2" xfId="236"/>
    <cellStyle name="Normal 3 2 2 2 2 2 2 2" xfId="485"/>
    <cellStyle name="Normal 3 2 2 2 2 2 2 2 2" xfId="917"/>
    <cellStyle name="Normal 3 2 2 2 2 2 2 2 2 2" xfId="1780"/>
    <cellStyle name="Normal 3 2 2 2 2 2 2 2 2 2 2" xfId="3510"/>
    <cellStyle name="Normal 3 2 2 2 2 2 2 2 2 2 2 2" xfId="6951"/>
    <cellStyle name="Normal 3 2 2 2 2 2 2 2 2 2 2 2 2" xfId="15653"/>
    <cellStyle name="Normal 3 2 2 2 2 2 2 2 2 2 2 2 2 2" xfId="31239"/>
    <cellStyle name="Normal 3 2 2 2 2 2 2 2 2 2 2 2 3" xfId="22591"/>
    <cellStyle name="Normal 3 2 2 2 2 2 2 2 2 2 2 3" xfId="12212"/>
    <cellStyle name="Normal 3 2 2 2 2 2 2 2 2 2 2 3 2" xfId="27800"/>
    <cellStyle name="Normal 3 2 2 2 2 2 2 2 2 2 2 4" xfId="19152"/>
    <cellStyle name="Normal 3 2 2 2 2 2 2 2 2 2 3" xfId="5232"/>
    <cellStyle name="Normal 3 2 2 2 2 2 2 2 2 2 3 2" xfId="13934"/>
    <cellStyle name="Normal 3 2 2 2 2 2 2 2 2 2 3 2 2" xfId="29520"/>
    <cellStyle name="Normal 3 2 2 2 2 2 2 2 2 2 3 3" xfId="20872"/>
    <cellStyle name="Normal 3 2 2 2 2 2 2 2 2 2 4" xfId="8731"/>
    <cellStyle name="Normal 3 2 2 2 2 2 2 2 2 2 4 2" xfId="24361"/>
    <cellStyle name="Normal 3 2 2 2 2 2 2 2 2 2 5" xfId="10482"/>
    <cellStyle name="Normal 3 2 2 2 2 2 2 2 2 2 5 2" xfId="26081"/>
    <cellStyle name="Normal 3 2 2 2 2 2 2 2 2 2 6" xfId="17433"/>
    <cellStyle name="Normal 3 2 2 2 2 2 2 2 2 3" xfId="2650"/>
    <cellStyle name="Normal 3 2 2 2 2 2 2 2 2 3 2" xfId="6091"/>
    <cellStyle name="Normal 3 2 2 2 2 2 2 2 2 3 2 2" xfId="14793"/>
    <cellStyle name="Normal 3 2 2 2 2 2 2 2 2 3 2 2 2" xfId="30379"/>
    <cellStyle name="Normal 3 2 2 2 2 2 2 2 2 3 2 3" xfId="21731"/>
    <cellStyle name="Normal 3 2 2 2 2 2 2 2 2 3 3" xfId="11352"/>
    <cellStyle name="Normal 3 2 2 2 2 2 2 2 2 3 3 2" xfId="26940"/>
    <cellStyle name="Normal 3 2 2 2 2 2 2 2 2 3 4" xfId="18292"/>
    <cellStyle name="Normal 3 2 2 2 2 2 2 2 2 4" xfId="4372"/>
    <cellStyle name="Normal 3 2 2 2 2 2 2 2 2 4 2" xfId="13074"/>
    <cellStyle name="Normal 3 2 2 2 2 2 2 2 2 4 2 2" xfId="28660"/>
    <cellStyle name="Normal 3 2 2 2 2 2 2 2 2 4 3" xfId="20012"/>
    <cellStyle name="Normal 3 2 2 2 2 2 2 2 2 5" xfId="7871"/>
    <cellStyle name="Normal 3 2 2 2 2 2 2 2 2 5 2" xfId="23501"/>
    <cellStyle name="Normal 3 2 2 2 2 2 2 2 2 6" xfId="9619"/>
    <cellStyle name="Normal 3 2 2 2 2 2 2 2 2 6 2" xfId="25221"/>
    <cellStyle name="Normal 3 2 2 2 2 2 2 2 2 7" xfId="16573"/>
    <cellStyle name="Normal 3 2 2 2 2 2 2 2 3" xfId="1350"/>
    <cellStyle name="Normal 3 2 2 2 2 2 2 2 3 2" xfId="3080"/>
    <cellStyle name="Normal 3 2 2 2 2 2 2 2 3 2 2" xfId="6521"/>
    <cellStyle name="Normal 3 2 2 2 2 2 2 2 3 2 2 2" xfId="15223"/>
    <cellStyle name="Normal 3 2 2 2 2 2 2 2 3 2 2 2 2" xfId="30809"/>
    <cellStyle name="Normal 3 2 2 2 2 2 2 2 3 2 2 3" xfId="22161"/>
    <cellStyle name="Normal 3 2 2 2 2 2 2 2 3 2 3" xfId="11782"/>
    <cellStyle name="Normal 3 2 2 2 2 2 2 2 3 2 3 2" xfId="27370"/>
    <cellStyle name="Normal 3 2 2 2 2 2 2 2 3 2 4" xfId="18722"/>
    <cellStyle name="Normal 3 2 2 2 2 2 2 2 3 3" xfId="4802"/>
    <cellStyle name="Normal 3 2 2 2 2 2 2 2 3 3 2" xfId="13504"/>
    <cellStyle name="Normal 3 2 2 2 2 2 2 2 3 3 2 2" xfId="29090"/>
    <cellStyle name="Normal 3 2 2 2 2 2 2 2 3 3 3" xfId="20442"/>
    <cellStyle name="Normal 3 2 2 2 2 2 2 2 3 4" xfId="8301"/>
    <cellStyle name="Normal 3 2 2 2 2 2 2 2 3 4 2" xfId="23931"/>
    <cellStyle name="Normal 3 2 2 2 2 2 2 2 3 5" xfId="10052"/>
    <cellStyle name="Normal 3 2 2 2 2 2 2 2 3 5 2" xfId="25651"/>
    <cellStyle name="Normal 3 2 2 2 2 2 2 2 3 6" xfId="17003"/>
    <cellStyle name="Normal 3 2 2 2 2 2 2 2 4" xfId="2220"/>
    <cellStyle name="Normal 3 2 2 2 2 2 2 2 4 2" xfId="5661"/>
    <cellStyle name="Normal 3 2 2 2 2 2 2 2 4 2 2" xfId="14363"/>
    <cellStyle name="Normal 3 2 2 2 2 2 2 2 4 2 2 2" xfId="29949"/>
    <cellStyle name="Normal 3 2 2 2 2 2 2 2 4 2 3" xfId="21301"/>
    <cellStyle name="Normal 3 2 2 2 2 2 2 2 4 3" xfId="10922"/>
    <cellStyle name="Normal 3 2 2 2 2 2 2 2 4 3 2" xfId="26510"/>
    <cellStyle name="Normal 3 2 2 2 2 2 2 2 4 4" xfId="17862"/>
    <cellStyle name="Normal 3 2 2 2 2 2 2 2 5" xfId="3942"/>
    <cellStyle name="Normal 3 2 2 2 2 2 2 2 5 2" xfId="12644"/>
    <cellStyle name="Normal 3 2 2 2 2 2 2 2 5 2 2" xfId="28230"/>
    <cellStyle name="Normal 3 2 2 2 2 2 2 2 5 3" xfId="19582"/>
    <cellStyle name="Normal 3 2 2 2 2 2 2 2 6" xfId="7441"/>
    <cellStyle name="Normal 3 2 2 2 2 2 2 2 6 2" xfId="23071"/>
    <cellStyle name="Normal 3 2 2 2 2 2 2 2 7" xfId="9187"/>
    <cellStyle name="Normal 3 2 2 2 2 2 2 2 7 2" xfId="24791"/>
    <cellStyle name="Normal 3 2 2 2 2 2 2 2 8" xfId="16143"/>
    <cellStyle name="Normal 3 2 2 2 2 2 2 3" xfId="701"/>
    <cellStyle name="Normal 3 2 2 2 2 2 2 3 2" xfId="1565"/>
    <cellStyle name="Normal 3 2 2 2 2 2 2 3 2 2" xfId="3295"/>
    <cellStyle name="Normal 3 2 2 2 2 2 2 3 2 2 2" xfId="6736"/>
    <cellStyle name="Normal 3 2 2 2 2 2 2 3 2 2 2 2" xfId="15438"/>
    <cellStyle name="Normal 3 2 2 2 2 2 2 3 2 2 2 2 2" xfId="31024"/>
    <cellStyle name="Normal 3 2 2 2 2 2 2 3 2 2 2 3" xfId="22376"/>
    <cellStyle name="Normal 3 2 2 2 2 2 2 3 2 2 3" xfId="11997"/>
    <cellStyle name="Normal 3 2 2 2 2 2 2 3 2 2 3 2" xfId="27585"/>
    <cellStyle name="Normal 3 2 2 2 2 2 2 3 2 2 4" xfId="18937"/>
    <cellStyle name="Normal 3 2 2 2 2 2 2 3 2 3" xfId="5017"/>
    <cellStyle name="Normal 3 2 2 2 2 2 2 3 2 3 2" xfId="13719"/>
    <cellStyle name="Normal 3 2 2 2 2 2 2 3 2 3 2 2" xfId="29305"/>
    <cellStyle name="Normal 3 2 2 2 2 2 2 3 2 3 3" xfId="20657"/>
    <cellStyle name="Normal 3 2 2 2 2 2 2 3 2 4" xfId="8516"/>
    <cellStyle name="Normal 3 2 2 2 2 2 2 3 2 4 2" xfId="24146"/>
    <cellStyle name="Normal 3 2 2 2 2 2 2 3 2 5" xfId="10267"/>
    <cellStyle name="Normal 3 2 2 2 2 2 2 3 2 5 2" xfId="25866"/>
    <cellStyle name="Normal 3 2 2 2 2 2 2 3 2 6" xfId="17218"/>
    <cellStyle name="Normal 3 2 2 2 2 2 2 3 3" xfId="2435"/>
    <cellStyle name="Normal 3 2 2 2 2 2 2 3 3 2" xfId="5876"/>
    <cellStyle name="Normal 3 2 2 2 2 2 2 3 3 2 2" xfId="14578"/>
    <cellStyle name="Normal 3 2 2 2 2 2 2 3 3 2 2 2" xfId="30164"/>
    <cellStyle name="Normal 3 2 2 2 2 2 2 3 3 2 3" xfId="21516"/>
    <cellStyle name="Normal 3 2 2 2 2 2 2 3 3 3" xfId="11137"/>
    <cellStyle name="Normal 3 2 2 2 2 2 2 3 3 3 2" xfId="26725"/>
    <cellStyle name="Normal 3 2 2 2 2 2 2 3 3 4" xfId="18077"/>
    <cellStyle name="Normal 3 2 2 2 2 2 2 3 4" xfId="4157"/>
    <cellStyle name="Normal 3 2 2 2 2 2 2 3 4 2" xfId="12859"/>
    <cellStyle name="Normal 3 2 2 2 2 2 2 3 4 2 2" xfId="28445"/>
    <cellStyle name="Normal 3 2 2 2 2 2 2 3 4 3" xfId="19797"/>
    <cellStyle name="Normal 3 2 2 2 2 2 2 3 5" xfId="7656"/>
    <cellStyle name="Normal 3 2 2 2 2 2 2 3 5 2" xfId="23286"/>
    <cellStyle name="Normal 3 2 2 2 2 2 2 3 6" xfId="9403"/>
    <cellStyle name="Normal 3 2 2 2 2 2 2 3 6 2" xfId="25006"/>
    <cellStyle name="Normal 3 2 2 2 2 2 2 3 7" xfId="16358"/>
    <cellStyle name="Normal 3 2 2 2 2 2 2 4" xfId="1135"/>
    <cellStyle name="Normal 3 2 2 2 2 2 2 4 2" xfId="2865"/>
    <cellStyle name="Normal 3 2 2 2 2 2 2 4 2 2" xfId="6306"/>
    <cellStyle name="Normal 3 2 2 2 2 2 2 4 2 2 2" xfId="15008"/>
    <cellStyle name="Normal 3 2 2 2 2 2 2 4 2 2 2 2" xfId="30594"/>
    <cellStyle name="Normal 3 2 2 2 2 2 2 4 2 2 3" xfId="21946"/>
    <cellStyle name="Normal 3 2 2 2 2 2 2 4 2 3" xfId="11567"/>
    <cellStyle name="Normal 3 2 2 2 2 2 2 4 2 3 2" xfId="27155"/>
    <cellStyle name="Normal 3 2 2 2 2 2 2 4 2 4" xfId="18507"/>
    <cellStyle name="Normal 3 2 2 2 2 2 2 4 3" xfId="4587"/>
    <cellStyle name="Normal 3 2 2 2 2 2 2 4 3 2" xfId="13289"/>
    <cellStyle name="Normal 3 2 2 2 2 2 2 4 3 2 2" xfId="28875"/>
    <cellStyle name="Normal 3 2 2 2 2 2 2 4 3 3" xfId="20227"/>
    <cellStyle name="Normal 3 2 2 2 2 2 2 4 4" xfId="8086"/>
    <cellStyle name="Normal 3 2 2 2 2 2 2 4 4 2" xfId="23716"/>
    <cellStyle name="Normal 3 2 2 2 2 2 2 4 5" xfId="9837"/>
    <cellStyle name="Normal 3 2 2 2 2 2 2 4 5 2" xfId="25436"/>
    <cellStyle name="Normal 3 2 2 2 2 2 2 4 6" xfId="16788"/>
    <cellStyle name="Normal 3 2 2 2 2 2 2 5" xfId="2004"/>
    <cellStyle name="Normal 3 2 2 2 2 2 2 5 2" xfId="5446"/>
    <cellStyle name="Normal 3 2 2 2 2 2 2 5 2 2" xfId="14148"/>
    <cellStyle name="Normal 3 2 2 2 2 2 2 5 2 2 2" xfId="29734"/>
    <cellStyle name="Normal 3 2 2 2 2 2 2 5 2 3" xfId="21086"/>
    <cellStyle name="Normal 3 2 2 2 2 2 2 5 3" xfId="10706"/>
    <cellStyle name="Normal 3 2 2 2 2 2 2 5 3 2" xfId="26295"/>
    <cellStyle name="Normal 3 2 2 2 2 2 2 5 4" xfId="17647"/>
    <cellStyle name="Normal 3 2 2 2 2 2 2 6" xfId="3727"/>
    <cellStyle name="Normal 3 2 2 2 2 2 2 6 2" xfId="12429"/>
    <cellStyle name="Normal 3 2 2 2 2 2 2 6 2 2" xfId="28015"/>
    <cellStyle name="Normal 3 2 2 2 2 2 2 6 3" xfId="19367"/>
    <cellStyle name="Normal 3 2 2 2 2 2 2 7" xfId="7226"/>
    <cellStyle name="Normal 3 2 2 2 2 2 2 7 2" xfId="22856"/>
    <cellStyle name="Normal 3 2 2 2 2 2 2 8" xfId="8953"/>
    <cellStyle name="Normal 3 2 2 2 2 2 2 8 2" xfId="24576"/>
    <cellStyle name="Normal 3 2 2 2 2 2 2 9" xfId="15928"/>
    <cellStyle name="Normal 3 2 2 2 2 2 3" xfId="379"/>
    <cellStyle name="Normal 3 2 2 2 2 2 3 2" xfId="811"/>
    <cellStyle name="Normal 3 2 2 2 2 2 3 2 2" xfId="1674"/>
    <cellStyle name="Normal 3 2 2 2 2 2 3 2 2 2" xfId="3404"/>
    <cellStyle name="Normal 3 2 2 2 2 2 3 2 2 2 2" xfId="6845"/>
    <cellStyle name="Normal 3 2 2 2 2 2 3 2 2 2 2 2" xfId="15547"/>
    <cellStyle name="Normal 3 2 2 2 2 2 3 2 2 2 2 2 2" xfId="31133"/>
    <cellStyle name="Normal 3 2 2 2 2 2 3 2 2 2 2 3" xfId="22485"/>
    <cellStyle name="Normal 3 2 2 2 2 2 3 2 2 2 3" xfId="12106"/>
    <cellStyle name="Normal 3 2 2 2 2 2 3 2 2 2 3 2" xfId="27694"/>
    <cellStyle name="Normal 3 2 2 2 2 2 3 2 2 2 4" xfId="19046"/>
    <cellStyle name="Normal 3 2 2 2 2 2 3 2 2 3" xfId="5126"/>
    <cellStyle name="Normal 3 2 2 2 2 2 3 2 2 3 2" xfId="13828"/>
    <cellStyle name="Normal 3 2 2 2 2 2 3 2 2 3 2 2" xfId="29414"/>
    <cellStyle name="Normal 3 2 2 2 2 2 3 2 2 3 3" xfId="20766"/>
    <cellStyle name="Normal 3 2 2 2 2 2 3 2 2 4" xfId="8625"/>
    <cellStyle name="Normal 3 2 2 2 2 2 3 2 2 4 2" xfId="24255"/>
    <cellStyle name="Normal 3 2 2 2 2 2 3 2 2 5" xfId="10376"/>
    <cellStyle name="Normal 3 2 2 2 2 2 3 2 2 5 2" xfId="25975"/>
    <cellStyle name="Normal 3 2 2 2 2 2 3 2 2 6" xfId="17327"/>
    <cellStyle name="Normal 3 2 2 2 2 2 3 2 3" xfId="2544"/>
    <cellStyle name="Normal 3 2 2 2 2 2 3 2 3 2" xfId="5985"/>
    <cellStyle name="Normal 3 2 2 2 2 2 3 2 3 2 2" xfId="14687"/>
    <cellStyle name="Normal 3 2 2 2 2 2 3 2 3 2 2 2" xfId="30273"/>
    <cellStyle name="Normal 3 2 2 2 2 2 3 2 3 2 3" xfId="21625"/>
    <cellStyle name="Normal 3 2 2 2 2 2 3 2 3 3" xfId="11246"/>
    <cellStyle name="Normal 3 2 2 2 2 2 3 2 3 3 2" xfId="26834"/>
    <cellStyle name="Normal 3 2 2 2 2 2 3 2 3 4" xfId="18186"/>
    <cellStyle name="Normal 3 2 2 2 2 2 3 2 4" xfId="4266"/>
    <cellStyle name="Normal 3 2 2 2 2 2 3 2 4 2" xfId="12968"/>
    <cellStyle name="Normal 3 2 2 2 2 2 3 2 4 2 2" xfId="28554"/>
    <cellStyle name="Normal 3 2 2 2 2 2 3 2 4 3" xfId="19906"/>
    <cellStyle name="Normal 3 2 2 2 2 2 3 2 5" xfId="7765"/>
    <cellStyle name="Normal 3 2 2 2 2 2 3 2 5 2" xfId="23395"/>
    <cellStyle name="Normal 3 2 2 2 2 2 3 2 6" xfId="9513"/>
    <cellStyle name="Normal 3 2 2 2 2 2 3 2 6 2" xfId="25115"/>
    <cellStyle name="Normal 3 2 2 2 2 2 3 2 7" xfId="16467"/>
    <cellStyle name="Normal 3 2 2 2 2 2 3 3" xfId="1244"/>
    <cellStyle name="Normal 3 2 2 2 2 2 3 3 2" xfId="2974"/>
    <cellStyle name="Normal 3 2 2 2 2 2 3 3 2 2" xfId="6415"/>
    <cellStyle name="Normal 3 2 2 2 2 2 3 3 2 2 2" xfId="15117"/>
    <cellStyle name="Normal 3 2 2 2 2 2 3 3 2 2 2 2" xfId="30703"/>
    <cellStyle name="Normal 3 2 2 2 2 2 3 3 2 2 3" xfId="22055"/>
    <cellStyle name="Normal 3 2 2 2 2 2 3 3 2 3" xfId="11676"/>
    <cellStyle name="Normal 3 2 2 2 2 2 3 3 2 3 2" xfId="27264"/>
    <cellStyle name="Normal 3 2 2 2 2 2 3 3 2 4" xfId="18616"/>
    <cellStyle name="Normal 3 2 2 2 2 2 3 3 3" xfId="4696"/>
    <cellStyle name="Normal 3 2 2 2 2 2 3 3 3 2" xfId="13398"/>
    <cellStyle name="Normal 3 2 2 2 2 2 3 3 3 2 2" xfId="28984"/>
    <cellStyle name="Normal 3 2 2 2 2 2 3 3 3 3" xfId="20336"/>
    <cellStyle name="Normal 3 2 2 2 2 2 3 3 4" xfId="8195"/>
    <cellStyle name="Normal 3 2 2 2 2 2 3 3 4 2" xfId="23825"/>
    <cellStyle name="Normal 3 2 2 2 2 2 3 3 5" xfId="9946"/>
    <cellStyle name="Normal 3 2 2 2 2 2 3 3 5 2" xfId="25545"/>
    <cellStyle name="Normal 3 2 2 2 2 2 3 3 6" xfId="16897"/>
    <cellStyle name="Normal 3 2 2 2 2 2 3 4" xfId="2114"/>
    <cellStyle name="Normal 3 2 2 2 2 2 3 4 2" xfId="5555"/>
    <cellStyle name="Normal 3 2 2 2 2 2 3 4 2 2" xfId="14257"/>
    <cellStyle name="Normal 3 2 2 2 2 2 3 4 2 2 2" xfId="29843"/>
    <cellStyle name="Normal 3 2 2 2 2 2 3 4 2 3" xfId="21195"/>
    <cellStyle name="Normal 3 2 2 2 2 2 3 4 3" xfId="10816"/>
    <cellStyle name="Normal 3 2 2 2 2 2 3 4 3 2" xfId="26404"/>
    <cellStyle name="Normal 3 2 2 2 2 2 3 4 4" xfId="17756"/>
    <cellStyle name="Normal 3 2 2 2 2 2 3 5" xfId="3836"/>
    <cellStyle name="Normal 3 2 2 2 2 2 3 5 2" xfId="12538"/>
    <cellStyle name="Normal 3 2 2 2 2 2 3 5 2 2" xfId="28124"/>
    <cellStyle name="Normal 3 2 2 2 2 2 3 5 3" xfId="19476"/>
    <cellStyle name="Normal 3 2 2 2 2 2 3 6" xfId="7335"/>
    <cellStyle name="Normal 3 2 2 2 2 2 3 6 2" xfId="22965"/>
    <cellStyle name="Normal 3 2 2 2 2 2 3 7" xfId="9081"/>
    <cellStyle name="Normal 3 2 2 2 2 2 3 7 2" xfId="24685"/>
    <cellStyle name="Normal 3 2 2 2 2 2 3 8" xfId="16037"/>
    <cellStyle name="Normal 3 2 2 2 2 2 4" xfId="595"/>
    <cellStyle name="Normal 3 2 2 2 2 2 4 2" xfId="1459"/>
    <cellStyle name="Normal 3 2 2 2 2 2 4 2 2" xfId="3189"/>
    <cellStyle name="Normal 3 2 2 2 2 2 4 2 2 2" xfId="6630"/>
    <cellStyle name="Normal 3 2 2 2 2 2 4 2 2 2 2" xfId="15332"/>
    <cellStyle name="Normal 3 2 2 2 2 2 4 2 2 2 2 2" xfId="30918"/>
    <cellStyle name="Normal 3 2 2 2 2 2 4 2 2 2 3" xfId="22270"/>
    <cellStyle name="Normal 3 2 2 2 2 2 4 2 2 3" xfId="11891"/>
    <cellStyle name="Normal 3 2 2 2 2 2 4 2 2 3 2" xfId="27479"/>
    <cellStyle name="Normal 3 2 2 2 2 2 4 2 2 4" xfId="18831"/>
    <cellStyle name="Normal 3 2 2 2 2 2 4 2 3" xfId="4911"/>
    <cellStyle name="Normal 3 2 2 2 2 2 4 2 3 2" xfId="13613"/>
    <cellStyle name="Normal 3 2 2 2 2 2 4 2 3 2 2" xfId="29199"/>
    <cellStyle name="Normal 3 2 2 2 2 2 4 2 3 3" xfId="20551"/>
    <cellStyle name="Normal 3 2 2 2 2 2 4 2 4" xfId="8410"/>
    <cellStyle name="Normal 3 2 2 2 2 2 4 2 4 2" xfId="24040"/>
    <cellStyle name="Normal 3 2 2 2 2 2 4 2 5" xfId="10161"/>
    <cellStyle name="Normal 3 2 2 2 2 2 4 2 5 2" xfId="25760"/>
    <cellStyle name="Normal 3 2 2 2 2 2 4 2 6" xfId="17112"/>
    <cellStyle name="Normal 3 2 2 2 2 2 4 3" xfId="2329"/>
    <cellStyle name="Normal 3 2 2 2 2 2 4 3 2" xfId="5770"/>
    <cellStyle name="Normal 3 2 2 2 2 2 4 3 2 2" xfId="14472"/>
    <cellStyle name="Normal 3 2 2 2 2 2 4 3 2 2 2" xfId="30058"/>
    <cellStyle name="Normal 3 2 2 2 2 2 4 3 2 3" xfId="21410"/>
    <cellStyle name="Normal 3 2 2 2 2 2 4 3 3" xfId="11031"/>
    <cellStyle name="Normal 3 2 2 2 2 2 4 3 3 2" xfId="26619"/>
    <cellStyle name="Normal 3 2 2 2 2 2 4 3 4" xfId="17971"/>
    <cellStyle name="Normal 3 2 2 2 2 2 4 4" xfId="4051"/>
    <cellStyle name="Normal 3 2 2 2 2 2 4 4 2" xfId="12753"/>
    <cellStyle name="Normal 3 2 2 2 2 2 4 4 2 2" xfId="28339"/>
    <cellStyle name="Normal 3 2 2 2 2 2 4 4 3" xfId="19691"/>
    <cellStyle name="Normal 3 2 2 2 2 2 4 5" xfId="7550"/>
    <cellStyle name="Normal 3 2 2 2 2 2 4 5 2" xfId="23180"/>
    <cellStyle name="Normal 3 2 2 2 2 2 4 6" xfId="9297"/>
    <cellStyle name="Normal 3 2 2 2 2 2 4 6 2" xfId="24900"/>
    <cellStyle name="Normal 3 2 2 2 2 2 4 7" xfId="16252"/>
    <cellStyle name="Normal 3 2 2 2 2 2 5" xfId="1029"/>
    <cellStyle name="Normal 3 2 2 2 2 2 5 2" xfId="2759"/>
    <cellStyle name="Normal 3 2 2 2 2 2 5 2 2" xfId="6200"/>
    <cellStyle name="Normal 3 2 2 2 2 2 5 2 2 2" xfId="14902"/>
    <cellStyle name="Normal 3 2 2 2 2 2 5 2 2 2 2" xfId="30488"/>
    <cellStyle name="Normal 3 2 2 2 2 2 5 2 2 3" xfId="21840"/>
    <cellStyle name="Normal 3 2 2 2 2 2 5 2 3" xfId="11461"/>
    <cellStyle name="Normal 3 2 2 2 2 2 5 2 3 2" xfId="27049"/>
    <cellStyle name="Normal 3 2 2 2 2 2 5 2 4" xfId="18401"/>
    <cellStyle name="Normal 3 2 2 2 2 2 5 3" xfId="4481"/>
    <cellStyle name="Normal 3 2 2 2 2 2 5 3 2" xfId="13183"/>
    <cellStyle name="Normal 3 2 2 2 2 2 5 3 2 2" xfId="28769"/>
    <cellStyle name="Normal 3 2 2 2 2 2 5 3 3" xfId="20121"/>
    <cellStyle name="Normal 3 2 2 2 2 2 5 4" xfId="7980"/>
    <cellStyle name="Normal 3 2 2 2 2 2 5 4 2" xfId="23610"/>
    <cellStyle name="Normal 3 2 2 2 2 2 5 5" xfId="9731"/>
    <cellStyle name="Normal 3 2 2 2 2 2 5 5 2" xfId="25330"/>
    <cellStyle name="Normal 3 2 2 2 2 2 5 6" xfId="16682"/>
    <cellStyle name="Normal 3 2 2 2 2 2 6" xfId="1898"/>
    <cellStyle name="Normal 3 2 2 2 2 2 6 2" xfId="5340"/>
    <cellStyle name="Normal 3 2 2 2 2 2 6 2 2" xfId="14042"/>
    <cellStyle name="Normal 3 2 2 2 2 2 6 2 2 2" xfId="29628"/>
    <cellStyle name="Normal 3 2 2 2 2 2 6 2 3" xfId="20980"/>
    <cellStyle name="Normal 3 2 2 2 2 2 6 3" xfId="10600"/>
    <cellStyle name="Normal 3 2 2 2 2 2 6 3 2" xfId="26189"/>
    <cellStyle name="Normal 3 2 2 2 2 2 6 4" xfId="17541"/>
    <cellStyle name="Normal 3 2 2 2 2 2 7" xfId="3621"/>
    <cellStyle name="Normal 3 2 2 2 2 2 7 2" xfId="12323"/>
    <cellStyle name="Normal 3 2 2 2 2 2 7 2 2" xfId="27909"/>
    <cellStyle name="Normal 3 2 2 2 2 2 7 3" xfId="19261"/>
    <cellStyle name="Normal 3 2 2 2 2 2 8" xfId="7120"/>
    <cellStyle name="Normal 3 2 2 2 2 2 8 2" xfId="22750"/>
    <cellStyle name="Normal 3 2 2 2 2 2 9" xfId="8842"/>
    <cellStyle name="Normal 3 2 2 2 2 2 9 2" xfId="24470"/>
    <cellStyle name="Normal 3 2 2 2 2 3" xfId="183"/>
    <cellStyle name="Normal 3 2 2 2 2 3 2" xfId="432"/>
    <cellStyle name="Normal 3 2 2 2 2 3 2 2" xfId="864"/>
    <cellStyle name="Normal 3 2 2 2 2 3 2 2 2" xfId="1727"/>
    <cellStyle name="Normal 3 2 2 2 2 3 2 2 2 2" xfId="3457"/>
    <cellStyle name="Normal 3 2 2 2 2 3 2 2 2 2 2" xfId="6898"/>
    <cellStyle name="Normal 3 2 2 2 2 3 2 2 2 2 2 2" xfId="15600"/>
    <cellStyle name="Normal 3 2 2 2 2 3 2 2 2 2 2 2 2" xfId="31186"/>
    <cellStyle name="Normal 3 2 2 2 2 3 2 2 2 2 2 3" xfId="22538"/>
    <cellStyle name="Normal 3 2 2 2 2 3 2 2 2 2 3" xfId="12159"/>
    <cellStyle name="Normal 3 2 2 2 2 3 2 2 2 2 3 2" xfId="27747"/>
    <cellStyle name="Normal 3 2 2 2 2 3 2 2 2 2 4" xfId="19099"/>
    <cellStyle name="Normal 3 2 2 2 2 3 2 2 2 3" xfId="5179"/>
    <cellStyle name="Normal 3 2 2 2 2 3 2 2 2 3 2" xfId="13881"/>
    <cellStyle name="Normal 3 2 2 2 2 3 2 2 2 3 2 2" xfId="29467"/>
    <cellStyle name="Normal 3 2 2 2 2 3 2 2 2 3 3" xfId="20819"/>
    <cellStyle name="Normal 3 2 2 2 2 3 2 2 2 4" xfId="8678"/>
    <cellStyle name="Normal 3 2 2 2 2 3 2 2 2 4 2" xfId="24308"/>
    <cellStyle name="Normal 3 2 2 2 2 3 2 2 2 5" xfId="10429"/>
    <cellStyle name="Normal 3 2 2 2 2 3 2 2 2 5 2" xfId="26028"/>
    <cellStyle name="Normal 3 2 2 2 2 3 2 2 2 6" xfId="17380"/>
    <cellStyle name="Normal 3 2 2 2 2 3 2 2 3" xfId="2597"/>
    <cellStyle name="Normal 3 2 2 2 2 3 2 2 3 2" xfId="6038"/>
    <cellStyle name="Normal 3 2 2 2 2 3 2 2 3 2 2" xfId="14740"/>
    <cellStyle name="Normal 3 2 2 2 2 3 2 2 3 2 2 2" xfId="30326"/>
    <cellStyle name="Normal 3 2 2 2 2 3 2 2 3 2 3" xfId="21678"/>
    <cellStyle name="Normal 3 2 2 2 2 3 2 2 3 3" xfId="11299"/>
    <cellStyle name="Normal 3 2 2 2 2 3 2 2 3 3 2" xfId="26887"/>
    <cellStyle name="Normal 3 2 2 2 2 3 2 2 3 4" xfId="18239"/>
    <cellStyle name="Normal 3 2 2 2 2 3 2 2 4" xfId="4319"/>
    <cellStyle name="Normal 3 2 2 2 2 3 2 2 4 2" xfId="13021"/>
    <cellStyle name="Normal 3 2 2 2 2 3 2 2 4 2 2" xfId="28607"/>
    <cellStyle name="Normal 3 2 2 2 2 3 2 2 4 3" xfId="19959"/>
    <cellStyle name="Normal 3 2 2 2 2 3 2 2 5" xfId="7818"/>
    <cellStyle name="Normal 3 2 2 2 2 3 2 2 5 2" xfId="23448"/>
    <cellStyle name="Normal 3 2 2 2 2 3 2 2 6" xfId="9566"/>
    <cellStyle name="Normal 3 2 2 2 2 3 2 2 6 2" xfId="25168"/>
    <cellStyle name="Normal 3 2 2 2 2 3 2 2 7" xfId="16520"/>
    <cellStyle name="Normal 3 2 2 2 2 3 2 3" xfId="1297"/>
    <cellStyle name="Normal 3 2 2 2 2 3 2 3 2" xfId="3027"/>
    <cellStyle name="Normal 3 2 2 2 2 3 2 3 2 2" xfId="6468"/>
    <cellStyle name="Normal 3 2 2 2 2 3 2 3 2 2 2" xfId="15170"/>
    <cellStyle name="Normal 3 2 2 2 2 3 2 3 2 2 2 2" xfId="30756"/>
    <cellStyle name="Normal 3 2 2 2 2 3 2 3 2 2 3" xfId="22108"/>
    <cellStyle name="Normal 3 2 2 2 2 3 2 3 2 3" xfId="11729"/>
    <cellStyle name="Normal 3 2 2 2 2 3 2 3 2 3 2" xfId="27317"/>
    <cellStyle name="Normal 3 2 2 2 2 3 2 3 2 4" xfId="18669"/>
    <cellStyle name="Normal 3 2 2 2 2 3 2 3 3" xfId="4749"/>
    <cellStyle name="Normal 3 2 2 2 2 3 2 3 3 2" xfId="13451"/>
    <cellStyle name="Normal 3 2 2 2 2 3 2 3 3 2 2" xfId="29037"/>
    <cellStyle name="Normal 3 2 2 2 2 3 2 3 3 3" xfId="20389"/>
    <cellStyle name="Normal 3 2 2 2 2 3 2 3 4" xfId="8248"/>
    <cellStyle name="Normal 3 2 2 2 2 3 2 3 4 2" xfId="23878"/>
    <cellStyle name="Normal 3 2 2 2 2 3 2 3 5" xfId="9999"/>
    <cellStyle name="Normal 3 2 2 2 2 3 2 3 5 2" xfId="25598"/>
    <cellStyle name="Normal 3 2 2 2 2 3 2 3 6" xfId="16950"/>
    <cellStyle name="Normal 3 2 2 2 2 3 2 4" xfId="2167"/>
    <cellStyle name="Normal 3 2 2 2 2 3 2 4 2" xfId="5608"/>
    <cellStyle name="Normal 3 2 2 2 2 3 2 4 2 2" xfId="14310"/>
    <cellStyle name="Normal 3 2 2 2 2 3 2 4 2 2 2" xfId="29896"/>
    <cellStyle name="Normal 3 2 2 2 2 3 2 4 2 3" xfId="21248"/>
    <cellStyle name="Normal 3 2 2 2 2 3 2 4 3" xfId="10869"/>
    <cellStyle name="Normal 3 2 2 2 2 3 2 4 3 2" xfId="26457"/>
    <cellStyle name="Normal 3 2 2 2 2 3 2 4 4" xfId="17809"/>
    <cellStyle name="Normal 3 2 2 2 2 3 2 5" xfId="3889"/>
    <cellStyle name="Normal 3 2 2 2 2 3 2 5 2" xfId="12591"/>
    <cellStyle name="Normal 3 2 2 2 2 3 2 5 2 2" xfId="28177"/>
    <cellStyle name="Normal 3 2 2 2 2 3 2 5 3" xfId="19529"/>
    <cellStyle name="Normal 3 2 2 2 2 3 2 6" xfId="7388"/>
    <cellStyle name="Normal 3 2 2 2 2 3 2 6 2" xfId="23018"/>
    <cellStyle name="Normal 3 2 2 2 2 3 2 7" xfId="9134"/>
    <cellStyle name="Normal 3 2 2 2 2 3 2 7 2" xfId="24738"/>
    <cellStyle name="Normal 3 2 2 2 2 3 2 8" xfId="16090"/>
    <cellStyle name="Normal 3 2 2 2 2 3 3" xfId="648"/>
    <cellStyle name="Normal 3 2 2 2 2 3 3 2" xfId="1512"/>
    <cellStyle name="Normal 3 2 2 2 2 3 3 2 2" xfId="3242"/>
    <cellStyle name="Normal 3 2 2 2 2 3 3 2 2 2" xfId="6683"/>
    <cellStyle name="Normal 3 2 2 2 2 3 3 2 2 2 2" xfId="15385"/>
    <cellStyle name="Normal 3 2 2 2 2 3 3 2 2 2 2 2" xfId="30971"/>
    <cellStyle name="Normal 3 2 2 2 2 3 3 2 2 2 3" xfId="22323"/>
    <cellStyle name="Normal 3 2 2 2 2 3 3 2 2 3" xfId="11944"/>
    <cellStyle name="Normal 3 2 2 2 2 3 3 2 2 3 2" xfId="27532"/>
    <cellStyle name="Normal 3 2 2 2 2 3 3 2 2 4" xfId="18884"/>
    <cellStyle name="Normal 3 2 2 2 2 3 3 2 3" xfId="4964"/>
    <cellStyle name="Normal 3 2 2 2 2 3 3 2 3 2" xfId="13666"/>
    <cellStyle name="Normal 3 2 2 2 2 3 3 2 3 2 2" xfId="29252"/>
    <cellStyle name="Normal 3 2 2 2 2 3 3 2 3 3" xfId="20604"/>
    <cellStyle name="Normal 3 2 2 2 2 3 3 2 4" xfId="8463"/>
    <cellStyle name="Normal 3 2 2 2 2 3 3 2 4 2" xfId="24093"/>
    <cellStyle name="Normal 3 2 2 2 2 3 3 2 5" xfId="10214"/>
    <cellStyle name="Normal 3 2 2 2 2 3 3 2 5 2" xfId="25813"/>
    <cellStyle name="Normal 3 2 2 2 2 3 3 2 6" xfId="17165"/>
    <cellStyle name="Normal 3 2 2 2 2 3 3 3" xfId="2382"/>
    <cellStyle name="Normal 3 2 2 2 2 3 3 3 2" xfId="5823"/>
    <cellStyle name="Normal 3 2 2 2 2 3 3 3 2 2" xfId="14525"/>
    <cellStyle name="Normal 3 2 2 2 2 3 3 3 2 2 2" xfId="30111"/>
    <cellStyle name="Normal 3 2 2 2 2 3 3 3 2 3" xfId="21463"/>
    <cellStyle name="Normal 3 2 2 2 2 3 3 3 3" xfId="11084"/>
    <cellStyle name="Normal 3 2 2 2 2 3 3 3 3 2" xfId="26672"/>
    <cellStyle name="Normal 3 2 2 2 2 3 3 3 4" xfId="18024"/>
    <cellStyle name="Normal 3 2 2 2 2 3 3 4" xfId="4104"/>
    <cellStyle name="Normal 3 2 2 2 2 3 3 4 2" xfId="12806"/>
    <cellStyle name="Normal 3 2 2 2 2 3 3 4 2 2" xfId="28392"/>
    <cellStyle name="Normal 3 2 2 2 2 3 3 4 3" xfId="19744"/>
    <cellStyle name="Normal 3 2 2 2 2 3 3 5" xfId="7603"/>
    <cellStyle name="Normal 3 2 2 2 2 3 3 5 2" xfId="23233"/>
    <cellStyle name="Normal 3 2 2 2 2 3 3 6" xfId="9350"/>
    <cellStyle name="Normal 3 2 2 2 2 3 3 6 2" xfId="24953"/>
    <cellStyle name="Normal 3 2 2 2 2 3 3 7" xfId="16305"/>
    <cellStyle name="Normal 3 2 2 2 2 3 4" xfId="1082"/>
    <cellStyle name="Normal 3 2 2 2 2 3 4 2" xfId="2812"/>
    <cellStyle name="Normal 3 2 2 2 2 3 4 2 2" xfId="6253"/>
    <cellStyle name="Normal 3 2 2 2 2 3 4 2 2 2" xfId="14955"/>
    <cellStyle name="Normal 3 2 2 2 2 3 4 2 2 2 2" xfId="30541"/>
    <cellStyle name="Normal 3 2 2 2 2 3 4 2 2 3" xfId="21893"/>
    <cellStyle name="Normal 3 2 2 2 2 3 4 2 3" xfId="11514"/>
    <cellStyle name="Normal 3 2 2 2 2 3 4 2 3 2" xfId="27102"/>
    <cellStyle name="Normal 3 2 2 2 2 3 4 2 4" xfId="18454"/>
    <cellStyle name="Normal 3 2 2 2 2 3 4 3" xfId="4534"/>
    <cellStyle name="Normal 3 2 2 2 2 3 4 3 2" xfId="13236"/>
    <cellStyle name="Normal 3 2 2 2 2 3 4 3 2 2" xfId="28822"/>
    <cellStyle name="Normal 3 2 2 2 2 3 4 3 3" xfId="20174"/>
    <cellStyle name="Normal 3 2 2 2 2 3 4 4" xfId="8033"/>
    <cellStyle name="Normal 3 2 2 2 2 3 4 4 2" xfId="23663"/>
    <cellStyle name="Normal 3 2 2 2 2 3 4 5" xfId="9784"/>
    <cellStyle name="Normal 3 2 2 2 2 3 4 5 2" xfId="25383"/>
    <cellStyle name="Normal 3 2 2 2 2 3 4 6" xfId="16735"/>
    <cellStyle name="Normal 3 2 2 2 2 3 5" xfId="1951"/>
    <cellStyle name="Normal 3 2 2 2 2 3 5 2" xfId="5393"/>
    <cellStyle name="Normal 3 2 2 2 2 3 5 2 2" xfId="14095"/>
    <cellStyle name="Normal 3 2 2 2 2 3 5 2 2 2" xfId="29681"/>
    <cellStyle name="Normal 3 2 2 2 2 3 5 2 3" xfId="21033"/>
    <cellStyle name="Normal 3 2 2 2 2 3 5 3" xfId="10653"/>
    <cellStyle name="Normal 3 2 2 2 2 3 5 3 2" xfId="26242"/>
    <cellStyle name="Normal 3 2 2 2 2 3 5 4" xfId="17594"/>
    <cellStyle name="Normal 3 2 2 2 2 3 6" xfId="3674"/>
    <cellStyle name="Normal 3 2 2 2 2 3 6 2" xfId="12376"/>
    <cellStyle name="Normal 3 2 2 2 2 3 6 2 2" xfId="27962"/>
    <cellStyle name="Normal 3 2 2 2 2 3 6 3" xfId="19314"/>
    <cellStyle name="Normal 3 2 2 2 2 3 7" xfId="7173"/>
    <cellStyle name="Normal 3 2 2 2 2 3 7 2" xfId="22803"/>
    <cellStyle name="Normal 3 2 2 2 2 3 8" xfId="8900"/>
    <cellStyle name="Normal 3 2 2 2 2 3 8 2" xfId="24523"/>
    <cellStyle name="Normal 3 2 2 2 2 3 9" xfId="15875"/>
    <cellStyle name="Normal 3 2 2 2 2 4" xfId="326"/>
    <cellStyle name="Normal 3 2 2 2 2 4 2" xfId="758"/>
    <cellStyle name="Normal 3 2 2 2 2 4 2 2" xfId="1621"/>
    <cellStyle name="Normal 3 2 2 2 2 4 2 2 2" xfId="3351"/>
    <cellStyle name="Normal 3 2 2 2 2 4 2 2 2 2" xfId="6792"/>
    <cellStyle name="Normal 3 2 2 2 2 4 2 2 2 2 2" xfId="15494"/>
    <cellStyle name="Normal 3 2 2 2 2 4 2 2 2 2 2 2" xfId="31080"/>
    <cellStyle name="Normal 3 2 2 2 2 4 2 2 2 2 3" xfId="22432"/>
    <cellStyle name="Normal 3 2 2 2 2 4 2 2 2 3" xfId="12053"/>
    <cellStyle name="Normal 3 2 2 2 2 4 2 2 2 3 2" xfId="27641"/>
    <cellStyle name="Normal 3 2 2 2 2 4 2 2 2 4" xfId="18993"/>
    <cellStyle name="Normal 3 2 2 2 2 4 2 2 3" xfId="5073"/>
    <cellStyle name="Normal 3 2 2 2 2 4 2 2 3 2" xfId="13775"/>
    <cellStyle name="Normal 3 2 2 2 2 4 2 2 3 2 2" xfId="29361"/>
    <cellStyle name="Normal 3 2 2 2 2 4 2 2 3 3" xfId="20713"/>
    <cellStyle name="Normal 3 2 2 2 2 4 2 2 4" xfId="8572"/>
    <cellStyle name="Normal 3 2 2 2 2 4 2 2 4 2" xfId="24202"/>
    <cellStyle name="Normal 3 2 2 2 2 4 2 2 5" xfId="10323"/>
    <cellStyle name="Normal 3 2 2 2 2 4 2 2 5 2" xfId="25922"/>
    <cellStyle name="Normal 3 2 2 2 2 4 2 2 6" xfId="17274"/>
    <cellStyle name="Normal 3 2 2 2 2 4 2 3" xfId="2491"/>
    <cellStyle name="Normal 3 2 2 2 2 4 2 3 2" xfId="5932"/>
    <cellStyle name="Normal 3 2 2 2 2 4 2 3 2 2" xfId="14634"/>
    <cellStyle name="Normal 3 2 2 2 2 4 2 3 2 2 2" xfId="30220"/>
    <cellStyle name="Normal 3 2 2 2 2 4 2 3 2 3" xfId="21572"/>
    <cellStyle name="Normal 3 2 2 2 2 4 2 3 3" xfId="11193"/>
    <cellStyle name="Normal 3 2 2 2 2 4 2 3 3 2" xfId="26781"/>
    <cellStyle name="Normal 3 2 2 2 2 4 2 3 4" xfId="18133"/>
    <cellStyle name="Normal 3 2 2 2 2 4 2 4" xfId="4213"/>
    <cellStyle name="Normal 3 2 2 2 2 4 2 4 2" xfId="12915"/>
    <cellStyle name="Normal 3 2 2 2 2 4 2 4 2 2" xfId="28501"/>
    <cellStyle name="Normal 3 2 2 2 2 4 2 4 3" xfId="19853"/>
    <cellStyle name="Normal 3 2 2 2 2 4 2 5" xfId="7712"/>
    <cellStyle name="Normal 3 2 2 2 2 4 2 5 2" xfId="23342"/>
    <cellStyle name="Normal 3 2 2 2 2 4 2 6" xfId="9460"/>
    <cellStyle name="Normal 3 2 2 2 2 4 2 6 2" xfId="25062"/>
    <cellStyle name="Normal 3 2 2 2 2 4 2 7" xfId="16414"/>
    <cellStyle name="Normal 3 2 2 2 2 4 3" xfId="1191"/>
    <cellStyle name="Normal 3 2 2 2 2 4 3 2" xfId="2921"/>
    <cellStyle name="Normal 3 2 2 2 2 4 3 2 2" xfId="6362"/>
    <cellStyle name="Normal 3 2 2 2 2 4 3 2 2 2" xfId="15064"/>
    <cellStyle name="Normal 3 2 2 2 2 4 3 2 2 2 2" xfId="30650"/>
    <cellStyle name="Normal 3 2 2 2 2 4 3 2 2 3" xfId="22002"/>
    <cellStyle name="Normal 3 2 2 2 2 4 3 2 3" xfId="11623"/>
    <cellStyle name="Normal 3 2 2 2 2 4 3 2 3 2" xfId="27211"/>
    <cellStyle name="Normal 3 2 2 2 2 4 3 2 4" xfId="18563"/>
    <cellStyle name="Normal 3 2 2 2 2 4 3 3" xfId="4643"/>
    <cellStyle name="Normal 3 2 2 2 2 4 3 3 2" xfId="13345"/>
    <cellStyle name="Normal 3 2 2 2 2 4 3 3 2 2" xfId="28931"/>
    <cellStyle name="Normal 3 2 2 2 2 4 3 3 3" xfId="20283"/>
    <cellStyle name="Normal 3 2 2 2 2 4 3 4" xfId="8142"/>
    <cellStyle name="Normal 3 2 2 2 2 4 3 4 2" xfId="23772"/>
    <cellStyle name="Normal 3 2 2 2 2 4 3 5" xfId="9893"/>
    <cellStyle name="Normal 3 2 2 2 2 4 3 5 2" xfId="25492"/>
    <cellStyle name="Normal 3 2 2 2 2 4 3 6" xfId="16844"/>
    <cellStyle name="Normal 3 2 2 2 2 4 4" xfId="2061"/>
    <cellStyle name="Normal 3 2 2 2 2 4 4 2" xfId="5502"/>
    <cellStyle name="Normal 3 2 2 2 2 4 4 2 2" xfId="14204"/>
    <cellStyle name="Normal 3 2 2 2 2 4 4 2 2 2" xfId="29790"/>
    <cellStyle name="Normal 3 2 2 2 2 4 4 2 3" xfId="21142"/>
    <cellStyle name="Normal 3 2 2 2 2 4 4 3" xfId="10763"/>
    <cellStyle name="Normal 3 2 2 2 2 4 4 3 2" xfId="26351"/>
    <cellStyle name="Normal 3 2 2 2 2 4 4 4" xfId="17703"/>
    <cellStyle name="Normal 3 2 2 2 2 4 5" xfId="3783"/>
    <cellStyle name="Normal 3 2 2 2 2 4 5 2" xfId="12485"/>
    <cellStyle name="Normal 3 2 2 2 2 4 5 2 2" xfId="28071"/>
    <cellStyle name="Normal 3 2 2 2 2 4 5 3" xfId="19423"/>
    <cellStyle name="Normal 3 2 2 2 2 4 6" xfId="7282"/>
    <cellStyle name="Normal 3 2 2 2 2 4 6 2" xfId="22912"/>
    <cellStyle name="Normal 3 2 2 2 2 4 7" xfId="9028"/>
    <cellStyle name="Normal 3 2 2 2 2 4 7 2" xfId="24632"/>
    <cellStyle name="Normal 3 2 2 2 2 4 8" xfId="15984"/>
    <cellStyle name="Normal 3 2 2 2 2 5" xfId="542"/>
    <cellStyle name="Normal 3 2 2 2 2 5 2" xfId="1406"/>
    <cellStyle name="Normal 3 2 2 2 2 5 2 2" xfId="3136"/>
    <cellStyle name="Normal 3 2 2 2 2 5 2 2 2" xfId="6577"/>
    <cellStyle name="Normal 3 2 2 2 2 5 2 2 2 2" xfId="15279"/>
    <cellStyle name="Normal 3 2 2 2 2 5 2 2 2 2 2" xfId="30865"/>
    <cellStyle name="Normal 3 2 2 2 2 5 2 2 2 3" xfId="22217"/>
    <cellStyle name="Normal 3 2 2 2 2 5 2 2 3" xfId="11838"/>
    <cellStyle name="Normal 3 2 2 2 2 5 2 2 3 2" xfId="27426"/>
    <cellStyle name="Normal 3 2 2 2 2 5 2 2 4" xfId="18778"/>
    <cellStyle name="Normal 3 2 2 2 2 5 2 3" xfId="4858"/>
    <cellStyle name="Normal 3 2 2 2 2 5 2 3 2" xfId="13560"/>
    <cellStyle name="Normal 3 2 2 2 2 5 2 3 2 2" xfId="29146"/>
    <cellStyle name="Normal 3 2 2 2 2 5 2 3 3" xfId="20498"/>
    <cellStyle name="Normal 3 2 2 2 2 5 2 4" xfId="8357"/>
    <cellStyle name="Normal 3 2 2 2 2 5 2 4 2" xfId="23987"/>
    <cellStyle name="Normal 3 2 2 2 2 5 2 5" xfId="10108"/>
    <cellStyle name="Normal 3 2 2 2 2 5 2 5 2" xfId="25707"/>
    <cellStyle name="Normal 3 2 2 2 2 5 2 6" xfId="17059"/>
    <cellStyle name="Normal 3 2 2 2 2 5 3" xfId="2276"/>
    <cellStyle name="Normal 3 2 2 2 2 5 3 2" xfId="5717"/>
    <cellStyle name="Normal 3 2 2 2 2 5 3 2 2" xfId="14419"/>
    <cellStyle name="Normal 3 2 2 2 2 5 3 2 2 2" xfId="30005"/>
    <cellStyle name="Normal 3 2 2 2 2 5 3 2 3" xfId="21357"/>
    <cellStyle name="Normal 3 2 2 2 2 5 3 3" xfId="10978"/>
    <cellStyle name="Normal 3 2 2 2 2 5 3 3 2" xfId="26566"/>
    <cellStyle name="Normal 3 2 2 2 2 5 3 4" xfId="17918"/>
    <cellStyle name="Normal 3 2 2 2 2 5 4" xfId="3998"/>
    <cellStyle name="Normal 3 2 2 2 2 5 4 2" xfId="12700"/>
    <cellStyle name="Normal 3 2 2 2 2 5 4 2 2" xfId="28286"/>
    <cellStyle name="Normal 3 2 2 2 2 5 4 3" xfId="19638"/>
    <cellStyle name="Normal 3 2 2 2 2 5 5" xfId="7497"/>
    <cellStyle name="Normal 3 2 2 2 2 5 5 2" xfId="23127"/>
    <cellStyle name="Normal 3 2 2 2 2 5 6" xfId="9244"/>
    <cellStyle name="Normal 3 2 2 2 2 5 6 2" xfId="24847"/>
    <cellStyle name="Normal 3 2 2 2 2 5 7" xfId="16199"/>
    <cellStyle name="Normal 3 2 2 2 2 6" xfId="976"/>
    <cellStyle name="Normal 3 2 2 2 2 6 2" xfId="2706"/>
    <cellStyle name="Normal 3 2 2 2 2 6 2 2" xfId="6147"/>
    <cellStyle name="Normal 3 2 2 2 2 6 2 2 2" xfId="14849"/>
    <cellStyle name="Normal 3 2 2 2 2 6 2 2 2 2" xfId="30435"/>
    <cellStyle name="Normal 3 2 2 2 2 6 2 2 3" xfId="21787"/>
    <cellStyle name="Normal 3 2 2 2 2 6 2 3" xfId="11408"/>
    <cellStyle name="Normal 3 2 2 2 2 6 2 3 2" xfId="26996"/>
    <cellStyle name="Normal 3 2 2 2 2 6 2 4" xfId="18348"/>
    <cellStyle name="Normal 3 2 2 2 2 6 3" xfId="4428"/>
    <cellStyle name="Normal 3 2 2 2 2 6 3 2" xfId="13130"/>
    <cellStyle name="Normal 3 2 2 2 2 6 3 2 2" xfId="28716"/>
    <cellStyle name="Normal 3 2 2 2 2 6 3 3" xfId="20068"/>
    <cellStyle name="Normal 3 2 2 2 2 6 4" xfId="7927"/>
    <cellStyle name="Normal 3 2 2 2 2 6 4 2" xfId="23557"/>
    <cellStyle name="Normal 3 2 2 2 2 6 5" xfId="9678"/>
    <cellStyle name="Normal 3 2 2 2 2 6 5 2" xfId="25277"/>
    <cellStyle name="Normal 3 2 2 2 2 6 6" xfId="16629"/>
    <cellStyle name="Normal 3 2 2 2 2 7" xfId="1845"/>
    <cellStyle name="Normal 3 2 2 2 2 7 2" xfId="5287"/>
    <cellStyle name="Normal 3 2 2 2 2 7 2 2" xfId="13989"/>
    <cellStyle name="Normal 3 2 2 2 2 7 2 2 2" xfId="29575"/>
    <cellStyle name="Normal 3 2 2 2 2 7 2 3" xfId="20927"/>
    <cellStyle name="Normal 3 2 2 2 2 7 3" xfId="10547"/>
    <cellStyle name="Normal 3 2 2 2 2 7 3 2" xfId="26136"/>
    <cellStyle name="Normal 3 2 2 2 2 7 4" xfId="17488"/>
    <cellStyle name="Normal 3 2 2 2 2 8" xfId="3568"/>
    <cellStyle name="Normal 3 2 2 2 2 8 2" xfId="12270"/>
    <cellStyle name="Normal 3 2 2 2 2 8 2 2" xfId="27856"/>
    <cellStyle name="Normal 3 2 2 2 2 8 3" xfId="19208"/>
    <cellStyle name="Normal 3 2 2 2 2 9" xfId="7013"/>
    <cellStyle name="Normal 3 2 2 2 2 9 2" xfId="15714"/>
    <cellStyle name="Normal 3 2 2 2 2 9 2 2" xfId="31295"/>
    <cellStyle name="Normal 3 2 2 2 2 9 3" xfId="22647"/>
    <cellStyle name="Normal 3 2 2 2 3" xfId="96"/>
    <cellStyle name="Normal 3 2 2 2 3 10" xfId="15796"/>
    <cellStyle name="Normal 3 2 2 2 3 2" xfId="210"/>
    <cellStyle name="Normal 3 2 2 2 3 2 2" xfId="459"/>
    <cellStyle name="Normal 3 2 2 2 3 2 2 2" xfId="891"/>
    <cellStyle name="Normal 3 2 2 2 3 2 2 2 2" xfId="1754"/>
    <cellStyle name="Normal 3 2 2 2 3 2 2 2 2 2" xfId="3484"/>
    <cellStyle name="Normal 3 2 2 2 3 2 2 2 2 2 2" xfId="6925"/>
    <cellStyle name="Normal 3 2 2 2 3 2 2 2 2 2 2 2" xfId="15627"/>
    <cellStyle name="Normal 3 2 2 2 3 2 2 2 2 2 2 2 2" xfId="31213"/>
    <cellStyle name="Normal 3 2 2 2 3 2 2 2 2 2 2 3" xfId="22565"/>
    <cellStyle name="Normal 3 2 2 2 3 2 2 2 2 2 3" xfId="12186"/>
    <cellStyle name="Normal 3 2 2 2 3 2 2 2 2 2 3 2" xfId="27774"/>
    <cellStyle name="Normal 3 2 2 2 3 2 2 2 2 2 4" xfId="19126"/>
    <cellStyle name="Normal 3 2 2 2 3 2 2 2 2 3" xfId="5206"/>
    <cellStyle name="Normal 3 2 2 2 3 2 2 2 2 3 2" xfId="13908"/>
    <cellStyle name="Normal 3 2 2 2 3 2 2 2 2 3 2 2" xfId="29494"/>
    <cellStyle name="Normal 3 2 2 2 3 2 2 2 2 3 3" xfId="20846"/>
    <cellStyle name="Normal 3 2 2 2 3 2 2 2 2 4" xfId="8705"/>
    <cellStyle name="Normal 3 2 2 2 3 2 2 2 2 4 2" xfId="24335"/>
    <cellStyle name="Normal 3 2 2 2 3 2 2 2 2 5" xfId="10456"/>
    <cellStyle name="Normal 3 2 2 2 3 2 2 2 2 5 2" xfId="26055"/>
    <cellStyle name="Normal 3 2 2 2 3 2 2 2 2 6" xfId="17407"/>
    <cellStyle name="Normal 3 2 2 2 3 2 2 2 3" xfId="2624"/>
    <cellStyle name="Normal 3 2 2 2 3 2 2 2 3 2" xfId="6065"/>
    <cellStyle name="Normal 3 2 2 2 3 2 2 2 3 2 2" xfId="14767"/>
    <cellStyle name="Normal 3 2 2 2 3 2 2 2 3 2 2 2" xfId="30353"/>
    <cellStyle name="Normal 3 2 2 2 3 2 2 2 3 2 3" xfId="21705"/>
    <cellStyle name="Normal 3 2 2 2 3 2 2 2 3 3" xfId="11326"/>
    <cellStyle name="Normal 3 2 2 2 3 2 2 2 3 3 2" xfId="26914"/>
    <cellStyle name="Normal 3 2 2 2 3 2 2 2 3 4" xfId="18266"/>
    <cellStyle name="Normal 3 2 2 2 3 2 2 2 4" xfId="4346"/>
    <cellStyle name="Normal 3 2 2 2 3 2 2 2 4 2" xfId="13048"/>
    <cellStyle name="Normal 3 2 2 2 3 2 2 2 4 2 2" xfId="28634"/>
    <cellStyle name="Normal 3 2 2 2 3 2 2 2 4 3" xfId="19986"/>
    <cellStyle name="Normal 3 2 2 2 3 2 2 2 5" xfId="7845"/>
    <cellStyle name="Normal 3 2 2 2 3 2 2 2 5 2" xfId="23475"/>
    <cellStyle name="Normal 3 2 2 2 3 2 2 2 6" xfId="9593"/>
    <cellStyle name="Normal 3 2 2 2 3 2 2 2 6 2" xfId="25195"/>
    <cellStyle name="Normal 3 2 2 2 3 2 2 2 7" xfId="16547"/>
    <cellStyle name="Normal 3 2 2 2 3 2 2 3" xfId="1324"/>
    <cellStyle name="Normal 3 2 2 2 3 2 2 3 2" xfId="3054"/>
    <cellStyle name="Normal 3 2 2 2 3 2 2 3 2 2" xfId="6495"/>
    <cellStyle name="Normal 3 2 2 2 3 2 2 3 2 2 2" xfId="15197"/>
    <cellStyle name="Normal 3 2 2 2 3 2 2 3 2 2 2 2" xfId="30783"/>
    <cellStyle name="Normal 3 2 2 2 3 2 2 3 2 2 3" xfId="22135"/>
    <cellStyle name="Normal 3 2 2 2 3 2 2 3 2 3" xfId="11756"/>
    <cellStyle name="Normal 3 2 2 2 3 2 2 3 2 3 2" xfId="27344"/>
    <cellStyle name="Normal 3 2 2 2 3 2 2 3 2 4" xfId="18696"/>
    <cellStyle name="Normal 3 2 2 2 3 2 2 3 3" xfId="4776"/>
    <cellStyle name="Normal 3 2 2 2 3 2 2 3 3 2" xfId="13478"/>
    <cellStyle name="Normal 3 2 2 2 3 2 2 3 3 2 2" xfId="29064"/>
    <cellStyle name="Normal 3 2 2 2 3 2 2 3 3 3" xfId="20416"/>
    <cellStyle name="Normal 3 2 2 2 3 2 2 3 4" xfId="8275"/>
    <cellStyle name="Normal 3 2 2 2 3 2 2 3 4 2" xfId="23905"/>
    <cellStyle name="Normal 3 2 2 2 3 2 2 3 5" xfId="10026"/>
    <cellStyle name="Normal 3 2 2 2 3 2 2 3 5 2" xfId="25625"/>
    <cellStyle name="Normal 3 2 2 2 3 2 2 3 6" xfId="16977"/>
    <cellStyle name="Normal 3 2 2 2 3 2 2 4" xfId="2194"/>
    <cellStyle name="Normal 3 2 2 2 3 2 2 4 2" xfId="5635"/>
    <cellStyle name="Normal 3 2 2 2 3 2 2 4 2 2" xfId="14337"/>
    <cellStyle name="Normal 3 2 2 2 3 2 2 4 2 2 2" xfId="29923"/>
    <cellStyle name="Normal 3 2 2 2 3 2 2 4 2 3" xfId="21275"/>
    <cellStyle name="Normal 3 2 2 2 3 2 2 4 3" xfId="10896"/>
    <cellStyle name="Normal 3 2 2 2 3 2 2 4 3 2" xfId="26484"/>
    <cellStyle name="Normal 3 2 2 2 3 2 2 4 4" xfId="17836"/>
    <cellStyle name="Normal 3 2 2 2 3 2 2 5" xfId="3916"/>
    <cellStyle name="Normal 3 2 2 2 3 2 2 5 2" xfId="12618"/>
    <cellStyle name="Normal 3 2 2 2 3 2 2 5 2 2" xfId="28204"/>
    <cellStyle name="Normal 3 2 2 2 3 2 2 5 3" xfId="19556"/>
    <cellStyle name="Normal 3 2 2 2 3 2 2 6" xfId="7415"/>
    <cellStyle name="Normal 3 2 2 2 3 2 2 6 2" xfId="23045"/>
    <cellStyle name="Normal 3 2 2 2 3 2 2 7" xfId="9161"/>
    <cellStyle name="Normal 3 2 2 2 3 2 2 7 2" xfId="24765"/>
    <cellStyle name="Normal 3 2 2 2 3 2 2 8" xfId="16117"/>
    <cellStyle name="Normal 3 2 2 2 3 2 3" xfId="675"/>
    <cellStyle name="Normal 3 2 2 2 3 2 3 2" xfId="1539"/>
    <cellStyle name="Normal 3 2 2 2 3 2 3 2 2" xfId="3269"/>
    <cellStyle name="Normal 3 2 2 2 3 2 3 2 2 2" xfId="6710"/>
    <cellStyle name="Normal 3 2 2 2 3 2 3 2 2 2 2" xfId="15412"/>
    <cellStyle name="Normal 3 2 2 2 3 2 3 2 2 2 2 2" xfId="30998"/>
    <cellStyle name="Normal 3 2 2 2 3 2 3 2 2 2 3" xfId="22350"/>
    <cellStyle name="Normal 3 2 2 2 3 2 3 2 2 3" xfId="11971"/>
    <cellStyle name="Normal 3 2 2 2 3 2 3 2 2 3 2" xfId="27559"/>
    <cellStyle name="Normal 3 2 2 2 3 2 3 2 2 4" xfId="18911"/>
    <cellStyle name="Normal 3 2 2 2 3 2 3 2 3" xfId="4991"/>
    <cellStyle name="Normal 3 2 2 2 3 2 3 2 3 2" xfId="13693"/>
    <cellStyle name="Normal 3 2 2 2 3 2 3 2 3 2 2" xfId="29279"/>
    <cellStyle name="Normal 3 2 2 2 3 2 3 2 3 3" xfId="20631"/>
    <cellStyle name="Normal 3 2 2 2 3 2 3 2 4" xfId="8490"/>
    <cellStyle name="Normal 3 2 2 2 3 2 3 2 4 2" xfId="24120"/>
    <cellStyle name="Normal 3 2 2 2 3 2 3 2 5" xfId="10241"/>
    <cellStyle name="Normal 3 2 2 2 3 2 3 2 5 2" xfId="25840"/>
    <cellStyle name="Normal 3 2 2 2 3 2 3 2 6" xfId="17192"/>
    <cellStyle name="Normal 3 2 2 2 3 2 3 3" xfId="2409"/>
    <cellStyle name="Normal 3 2 2 2 3 2 3 3 2" xfId="5850"/>
    <cellStyle name="Normal 3 2 2 2 3 2 3 3 2 2" xfId="14552"/>
    <cellStyle name="Normal 3 2 2 2 3 2 3 3 2 2 2" xfId="30138"/>
    <cellStyle name="Normal 3 2 2 2 3 2 3 3 2 3" xfId="21490"/>
    <cellStyle name="Normal 3 2 2 2 3 2 3 3 3" xfId="11111"/>
    <cellStyle name="Normal 3 2 2 2 3 2 3 3 3 2" xfId="26699"/>
    <cellStyle name="Normal 3 2 2 2 3 2 3 3 4" xfId="18051"/>
    <cellStyle name="Normal 3 2 2 2 3 2 3 4" xfId="4131"/>
    <cellStyle name="Normal 3 2 2 2 3 2 3 4 2" xfId="12833"/>
    <cellStyle name="Normal 3 2 2 2 3 2 3 4 2 2" xfId="28419"/>
    <cellStyle name="Normal 3 2 2 2 3 2 3 4 3" xfId="19771"/>
    <cellStyle name="Normal 3 2 2 2 3 2 3 5" xfId="7630"/>
    <cellStyle name="Normal 3 2 2 2 3 2 3 5 2" xfId="23260"/>
    <cellStyle name="Normal 3 2 2 2 3 2 3 6" xfId="9377"/>
    <cellStyle name="Normal 3 2 2 2 3 2 3 6 2" xfId="24980"/>
    <cellStyle name="Normal 3 2 2 2 3 2 3 7" xfId="16332"/>
    <cellStyle name="Normal 3 2 2 2 3 2 4" xfId="1109"/>
    <cellStyle name="Normal 3 2 2 2 3 2 4 2" xfId="2839"/>
    <cellStyle name="Normal 3 2 2 2 3 2 4 2 2" xfId="6280"/>
    <cellStyle name="Normal 3 2 2 2 3 2 4 2 2 2" xfId="14982"/>
    <cellStyle name="Normal 3 2 2 2 3 2 4 2 2 2 2" xfId="30568"/>
    <cellStyle name="Normal 3 2 2 2 3 2 4 2 2 3" xfId="21920"/>
    <cellStyle name="Normal 3 2 2 2 3 2 4 2 3" xfId="11541"/>
    <cellStyle name="Normal 3 2 2 2 3 2 4 2 3 2" xfId="27129"/>
    <cellStyle name="Normal 3 2 2 2 3 2 4 2 4" xfId="18481"/>
    <cellStyle name="Normal 3 2 2 2 3 2 4 3" xfId="4561"/>
    <cellStyle name="Normal 3 2 2 2 3 2 4 3 2" xfId="13263"/>
    <cellStyle name="Normal 3 2 2 2 3 2 4 3 2 2" xfId="28849"/>
    <cellStyle name="Normal 3 2 2 2 3 2 4 3 3" xfId="20201"/>
    <cellStyle name="Normal 3 2 2 2 3 2 4 4" xfId="8060"/>
    <cellStyle name="Normal 3 2 2 2 3 2 4 4 2" xfId="23690"/>
    <cellStyle name="Normal 3 2 2 2 3 2 4 5" xfId="9811"/>
    <cellStyle name="Normal 3 2 2 2 3 2 4 5 2" xfId="25410"/>
    <cellStyle name="Normal 3 2 2 2 3 2 4 6" xfId="16762"/>
    <cellStyle name="Normal 3 2 2 2 3 2 5" xfId="1978"/>
    <cellStyle name="Normal 3 2 2 2 3 2 5 2" xfId="5420"/>
    <cellStyle name="Normal 3 2 2 2 3 2 5 2 2" xfId="14122"/>
    <cellStyle name="Normal 3 2 2 2 3 2 5 2 2 2" xfId="29708"/>
    <cellStyle name="Normal 3 2 2 2 3 2 5 2 3" xfId="21060"/>
    <cellStyle name="Normal 3 2 2 2 3 2 5 3" xfId="10680"/>
    <cellStyle name="Normal 3 2 2 2 3 2 5 3 2" xfId="26269"/>
    <cellStyle name="Normal 3 2 2 2 3 2 5 4" xfId="17621"/>
    <cellStyle name="Normal 3 2 2 2 3 2 6" xfId="3701"/>
    <cellStyle name="Normal 3 2 2 2 3 2 6 2" xfId="12403"/>
    <cellStyle name="Normal 3 2 2 2 3 2 6 2 2" xfId="27989"/>
    <cellStyle name="Normal 3 2 2 2 3 2 6 3" xfId="19341"/>
    <cellStyle name="Normal 3 2 2 2 3 2 7" xfId="7200"/>
    <cellStyle name="Normal 3 2 2 2 3 2 7 2" xfId="22830"/>
    <cellStyle name="Normal 3 2 2 2 3 2 8" xfId="8927"/>
    <cellStyle name="Normal 3 2 2 2 3 2 8 2" xfId="24550"/>
    <cellStyle name="Normal 3 2 2 2 3 2 9" xfId="15902"/>
    <cellStyle name="Normal 3 2 2 2 3 3" xfId="353"/>
    <cellStyle name="Normal 3 2 2 2 3 3 2" xfId="785"/>
    <cellStyle name="Normal 3 2 2 2 3 3 2 2" xfId="1648"/>
    <cellStyle name="Normal 3 2 2 2 3 3 2 2 2" xfId="3378"/>
    <cellStyle name="Normal 3 2 2 2 3 3 2 2 2 2" xfId="6819"/>
    <cellStyle name="Normal 3 2 2 2 3 3 2 2 2 2 2" xfId="15521"/>
    <cellStyle name="Normal 3 2 2 2 3 3 2 2 2 2 2 2" xfId="31107"/>
    <cellStyle name="Normal 3 2 2 2 3 3 2 2 2 2 3" xfId="22459"/>
    <cellStyle name="Normal 3 2 2 2 3 3 2 2 2 3" xfId="12080"/>
    <cellStyle name="Normal 3 2 2 2 3 3 2 2 2 3 2" xfId="27668"/>
    <cellStyle name="Normal 3 2 2 2 3 3 2 2 2 4" xfId="19020"/>
    <cellStyle name="Normal 3 2 2 2 3 3 2 2 3" xfId="5100"/>
    <cellStyle name="Normal 3 2 2 2 3 3 2 2 3 2" xfId="13802"/>
    <cellStyle name="Normal 3 2 2 2 3 3 2 2 3 2 2" xfId="29388"/>
    <cellStyle name="Normal 3 2 2 2 3 3 2 2 3 3" xfId="20740"/>
    <cellStyle name="Normal 3 2 2 2 3 3 2 2 4" xfId="8599"/>
    <cellStyle name="Normal 3 2 2 2 3 3 2 2 4 2" xfId="24229"/>
    <cellStyle name="Normal 3 2 2 2 3 3 2 2 5" xfId="10350"/>
    <cellStyle name="Normal 3 2 2 2 3 3 2 2 5 2" xfId="25949"/>
    <cellStyle name="Normal 3 2 2 2 3 3 2 2 6" xfId="17301"/>
    <cellStyle name="Normal 3 2 2 2 3 3 2 3" xfId="2518"/>
    <cellStyle name="Normal 3 2 2 2 3 3 2 3 2" xfId="5959"/>
    <cellStyle name="Normal 3 2 2 2 3 3 2 3 2 2" xfId="14661"/>
    <cellStyle name="Normal 3 2 2 2 3 3 2 3 2 2 2" xfId="30247"/>
    <cellStyle name="Normal 3 2 2 2 3 3 2 3 2 3" xfId="21599"/>
    <cellStyle name="Normal 3 2 2 2 3 3 2 3 3" xfId="11220"/>
    <cellStyle name="Normal 3 2 2 2 3 3 2 3 3 2" xfId="26808"/>
    <cellStyle name="Normal 3 2 2 2 3 3 2 3 4" xfId="18160"/>
    <cellStyle name="Normal 3 2 2 2 3 3 2 4" xfId="4240"/>
    <cellStyle name="Normal 3 2 2 2 3 3 2 4 2" xfId="12942"/>
    <cellStyle name="Normal 3 2 2 2 3 3 2 4 2 2" xfId="28528"/>
    <cellStyle name="Normal 3 2 2 2 3 3 2 4 3" xfId="19880"/>
    <cellStyle name="Normal 3 2 2 2 3 3 2 5" xfId="7739"/>
    <cellStyle name="Normal 3 2 2 2 3 3 2 5 2" xfId="23369"/>
    <cellStyle name="Normal 3 2 2 2 3 3 2 6" xfId="9487"/>
    <cellStyle name="Normal 3 2 2 2 3 3 2 6 2" xfId="25089"/>
    <cellStyle name="Normal 3 2 2 2 3 3 2 7" xfId="16441"/>
    <cellStyle name="Normal 3 2 2 2 3 3 3" xfId="1218"/>
    <cellStyle name="Normal 3 2 2 2 3 3 3 2" xfId="2948"/>
    <cellStyle name="Normal 3 2 2 2 3 3 3 2 2" xfId="6389"/>
    <cellStyle name="Normal 3 2 2 2 3 3 3 2 2 2" xfId="15091"/>
    <cellStyle name="Normal 3 2 2 2 3 3 3 2 2 2 2" xfId="30677"/>
    <cellStyle name="Normal 3 2 2 2 3 3 3 2 2 3" xfId="22029"/>
    <cellStyle name="Normal 3 2 2 2 3 3 3 2 3" xfId="11650"/>
    <cellStyle name="Normal 3 2 2 2 3 3 3 2 3 2" xfId="27238"/>
    <cellStyle name="Normal 3 2 2 2 3 3 3 2 4" xfId="18590"/>
    <cellStyle name="Normal 3 2 2 2 3 3 3 3" xfId="4670"/>
    <cellStyle name="Normal 3 2 2 2 3 3 3 3 2" xfId="13372"/>
    <cellStyle name="Normal 3 2 2 2 3 3 3 3 2 2" xfId="28958"/>
    <cellStyle name="Normal 3 2 2 2 3 3 3 3 3" xfId="20310"/>
    <cellStyle name="Normal 3 2 2 2 3 3 3 4" xfId="8169"/>
    <cellStyle name="Normal 3 2 2 2 3 3 3 4 2" xfId="23799"/>
    <cellStyle name="Normal 3 2 2 2 3 3 3 5" xfId="9920"/>
    <cellStyle name="Normal 3 2 2 2 3 3 3 5 2" xfId="25519"/>
    <cellStyle name="Normal 3 2 2 2 3 3 3 6" xfId="16871"/>
    <cellStyle name="Normal 3 2 2 2 3 3 4" xfId="2088"/>
    <cellStyle name="Normal 3 2 2 2 3 3 4 2" xfId="5529"/>
    <cellStyle name="Normal 3 2 2 2 3 3 4 2 2" xfId="14231"/>
    <cellStyle name="Normal 3 2 2 2 3 3 4 2 2 2" xfId="29817"/>
    <cellStyle name="Normal 3 2 2 2 3 3 4 2 3" xfId="21169"/>
    <cellStyle name="Normal 3 2 2 2 3 3 4 3" xfId="10790"/>
    <cellStyle name="Normal 3 2 2 2 3 3 4 3 2" xfId="26378"/>
    <cellStyle name="Normal 3 2 2 2 3 3 4 4" xfId="17730"/>
    <cellStyle name="Normal 3 2 2 2 3 3 5" xfId="3810"/>
    <cellStyle name="Normal 3 2 2 2 3 3 5 2" xfId="12512"/>
    <cellStyle name="Normal 3 2 2 2 3 3 5 2 2" xfId="28098"/>
    <cellStyle name="Normal 3 2 2 2 3 3 5 3" xfId="19450"/>
    <cellStyle name="Normal 3 2 2 2 3 3 6" xfId="7309"/>
    <cellStyle name="Normal 3 2 2 2 3 3 6 2" xfId="22939"/>
    <cellStyle name="Normal 3 2 2 2 3 3 7" xfId="9055"/>
    <cellStyle name="Normal 3 2 2 2 3 3 7 2" xfId="24659"/>
    <cellStyle name="Normal 3 2 2 2 3 3 8" xfId="16011"/>
    <cellStyle name="Normal 3 2 2 2 3 4" xfId="569"/>
    <cellStyle name="Normal 3 2 2 2 3 4 2" xfId="1433"/>
    <cellStyle name="Normal 3 2 2 2 3 4 2 2" xfId="3163"/>
    <cellStyle name="Normal 3 2 2 2 3 4 2 2 2" xfId="6604"/>
    <cellStyle name="Normal 3 2 2 2 3 4 2 2 2 2" xfId="15306"/>
    <cellStyle name="Normal 3 2 2 2 3 4 2 2 2 2 2" xfId="30892"/>
    <cellStyle name="Normal 3 2 2 2 3 4 2 2 2 3" xfId="22244"/>
    <cellStyle name="Normal 3 2 2 2 3 4 2 2 3" xfId="11865"/>
    <cellStyle name="Normal 3 2 2 2 3 4 2 2 3 2" xfId="27453"/>
    <cellStyle name="Normal 3 2 2 2 3 4 2 2 4" xfId="18805"/>
    <cellStyle name="Normal 3 2 2 2 3 4 2 3" xfId="4885"/>
    <cellStyle name="Normal 3 2 2 2 3 4 2 3 2" xfId="13587"/>
    <cellStyle name="Normal 3 2 2 2 3 4 2 3 2 2" xfId="29173"/>
    <cellStyle name="Normal 3 2 2 2 3 4 2 3 3" xfId="20525"/>
    <cellStyle name="Normal 3 2 2 2 3 4 2 4" xfId="8384"/>
    <cellStyle name="Normal 3 2 2 2 3 4 2 4 2" xfId="24014"/>
    <cellStyle name="Normal 3 2 2 2 3 4 2 5" xfId="10135"/>
    <cellStyle name="Normal 3 2 2 2 3 4 2 5 2" xfId="25734"/>
    <cellStyle name="Normal 3 2 2 2 3 4 2 6" xfId="17086"/>
    <cellStyle name="Normal 3 2 2 2 3 4 3" xfId="2303"/>
    <cellStyle name="Normal 3 2 2 2 3 4 3 2" xfId="5744"/>
    <cellStyle name="Normal 3 2 2 2 3 4 3 2 2" xfId="14446"/>
    <cellStyle name="Normal 3 2 2 2 3 4 3 2 2 2" xfId="30032"/>
    <cellStyle name="Normal 3 2 2 2 3 4 3 2 3" xfId="21384"/>
    <cellStyle name="Normal 3 2 2 2 3 4 3 3" xfId="11005"/>
    <cellStyle name="Normal 3 2 2 2 3 4 3 3 2" xfId="26593"/>
    <cellStyle name="Normal 3 2 2 2 3 4 3 4" xfId="17945"/>
    <cellStyle name="Normal 3 2 2 2 3 4 4" xfId="4025"/>
    <cellStyle name="Normal 3 2 2 2 3 4 4 2" xfId="12727"/>
    <cellStyle name="Normal 3 2 2 2 3 4 4 2 2" xfId="28313"/>
    <cellStyle name="Normal 3 2 2 2 3 4 4 3" xfId="19665"/>
    <cellStyle name="Normal 3 2 2 2 3 4 5" xfId="7524"/>
    <cellStyle name="Normal 3 2 2 2 3 4 5 2" xfId="23154"/>
    <cellStyle name="Normal 3 2 2 2 3 4 6" xfId="9271"/>
    <cellStyle name="Normal 3 2 2 2 3 4 6 2" xfId="24874"/>
    <cellStyle name="Normal 3 2 2 2 3 4 7" xfId="16226"/>
    <cellStyle name="Normal 3 2 2 2 3 5" xfId="1003"/>
    <cellStyle name="Normal 3 2 2 2 3 5 2" xfId="2733"/>
    <cellStyle name="Normal 3 2 2 2 3 5 2 2" xfId="6174"/>
    <cellStyle name="Normal 3 2 2 2 3 5 2 2 2" xfId="14876"/>
    <cellStyle name="Normal 3 2 2 2 3 5 2 2 2 2" xfId="30462"/>
    <cellStyle name="Normal 3 2 2 2 3 5 2 2 3" xfId="21814"/>
    <cellStyle name="Normal 3 2 2 2 3 5 2 3" xfId="11435"/>
    <cellStyle name="Normal 3 2 2 2 3 5 2 3 2" xfId="27023"/>
    <cellStyle name="Normal 3 2 2 2 3 5 2 4" xfId="18375"/>
    <cellStyle name="Normal 3 2 2 2 3 5 3" xfId="4455"/>
    <cellStyle name="Normal 3 2 2 2 3 5 3 2" xfId="13157"/>
    <cellStyle name="Normal 3 2 2 2 3 5 3 2 2" xfId="28743"/>
    <cellStyle name="Normal 3 2 2 2 3 5 3 3" xfId="20095"/>
    <cellStyle name="Normal 3 2 2 2 3 5 4" xfId="7954"/>
    <cellStyle name="Normal 3 2 2 2 3 5 4 2" xfId="23584"/>
    <cellStyle name="Normal 3 2 2 2 3 5 5" xfId="9705"/>
    <cellStyle name="Normal 3 2 2 2 3 5 5 2" xfId="25304"/>
    <cellStyle name="Normal 3 2 2 2 3 5 6" xfId="16656"/>
    <cellStyle name="Normal 3 2 2 2 3 6" xfId="1872"/>
    <cellStyle name="Normal 3 2 2 2 3 6 2" xfId="5314"/>
    <cellStyle name="Normal 3 2 2 2 3 6 2 2" xfId="14016"/>
    <cellStyle name="Normal 3 2 2 2 3 6 2 2 2" xfId="29602"/>
    <cellStyle name="Normal 3 2 2 2 3 6 2 3" xfId="20954"/>
    <cellStyle name="Normal 3 2 2 2 3 6 3" xfId="10574"/>
    <cellStyle name="Normal 3 2 2 2 3 6 3 2" xfId="26163"/>
    <cellStyle name="Normal 3 2 2 2 3 6 4" xfId="17515"/>
    <cellStyle name="Normal 3 2 2 2 3 7" xfId="3595"/>
    <cellStyle name="Normal 3 2 2 2 3 7 2" xfId="12297"/>
    <cellStyle name="Normal 3 2 2 2 3 7 2 2" xfId="27883"/>
    <cellStyle name="Normal 3 2 2 2 3 7 3" xfId="19235"/>
    <cellStyle name="Normal 3 2 2 2 3 8" xfId="7094"/>
    <cellStyle name="Normal 3 2 2 2 3 8 2" xfId="22724"/>
    <cellStyle name="Normal 3 2 2 2 3 9" xfId="8816"/>
    <cellStyle name="Normal 3 2 2 2 3 9 2" xfId="24444"/>
    <cellStyle name="Normal 3 2 2 2 4" xfId="154"/>
    <cellStyle name="Normal 3 2 2 2 4 2" xfId="406"/>
    <cellStyle name="Normal 3 2 2 2 4 2 2" xfId="838"/>
    <cellStyle name="Normal 3 2 2 2 4 2 2 2" xfId="1701"/>
    <cellStyle name="Normal 3 2 2 2 4 2 2 2 2" xfId="3431"/>
    <cellStyle name="Normal 3 2 2 2 4 2 2 2 2 2" xfId="6872"/>
    <cellStyle name="Normal 3 2 2 2 4 2 2 2 2 2 2" xfId="15574"/>
    <cellStyle name="Normal 3 2 2 2 4 2 2 2 2 2 2 2" xfId="31160"/>
    <cellStyle name="Normal 3 2 2 2 4 2 2 2 2 2 3" xfId="22512"/>
    <cellStyle name="Normal 3 2 2 2 4 2 2 2 2 3" xfId="12133"/>
    <cellStyle name="Normal 3 2 2 2 4 2 2 2 2 3 2" xfId="27721"/>
    <cellStyle name="Normal 3 2 2 2 4 2 2 2 2 4" xfId="19073"/>
    <cellStyle name="Normal 3 2 2 2 4 2 2 2 3" xfId="5153"/>
    <cellStyle name="Normal 3 2 2 2 4 2 2 2 3 2" xfId="13855"/>
    <cellStyle name="Normal 3 2 2 2 4 2 2 2 3 2 2" xfId="29441"/>
    <cellStyle name="Normal 3 2 2 2 4 2 2 2 3 3" xfId="20793"/>
    <cellStyle name="Normal 3 2 2 2 4 2 2 2 4" xfId="8652"/>
    <cellStyle name="Normal 3 2 2 2 4 2 2 2 4 2" xfId="24282"/>
    <cellStyle name="Normal 3 2 2 2 4 2 2 2 5" xfId="10403"/>
    <cellStyle name="Normal 3 2 2 2 4 2 2 2 5 2" xfId="26002"/>
    <cellStyle name="Normal 3 2 2 2 4 2 2 2 6" xfId="17354"/>
    <cellStyle name="Normal 3 2 2 2 4 2 2 3" xfId="2571"/>
    <cellStyle name="Normal 3 2 2 2 4 2 2 3 2" xfId="6012"/>
    <cellStyle name="Normal 3 2 2 2 4 2 2 3 2 2" xfId="14714"/>
    <cellStyle name="Normal 3 2 2 2 4 2 2 3 2 2 2" xfId="30300"/>
    <cellStyle name="Normal 3 2 2 2 4 2 2 3 2 3" xfId="21652"/>
    <cellStyle name="Normal 3 2 2 2 4 2 2 3 3" xfId="11273"/>
    <cellStyle name="Normal 3 2 2 2 4 2 2 3 3 2" xfId="26861"/>
    <cellStyle name="Normal 3 2 2 2 4 2 2 3 4" xfId="18213"/>
    <cellStyle name="Normal 3 2 2 2 4 2 2 4" xfId="4293"/>
    <cellStyle name="Normal 3 2 2 2 4 2 2 4 2" xfId="12995"/>
    <cellStyle name="Normal 3 2 2 2 4 2 2 4 2 2" xfId="28581"/>
    <cellStyle name="Normal 3 2 2 2 4 2 2 4 3" xfId="19933"/>
    <cellStyle name="Normal 3 2 2 2 4 2 2 5" xfId="7792"/>
    <cellStyle name="Normal 3 2 2 2 4 2 2 5 2" xfId="23422"/>
    <cellStyle name="Normal 3 2 2 2 4 2 2 6" xfId="9540"/>
    <cellStyle name="Normal 3 2 2 2 4 2 2 6 2" xfId="25142"/>
    <cellStyle name="Normal 3 2 2 2 4 2 2 7" xfId="16494"/>
    <cellStyle name="Normal 3 2 2 2 4 2 3" xfId="1271"/>
    <cellStyle name="Normal 3 2 2 2 4 2 3 2" xfId="3001"/>
    <cellStyle name="Normal 3 2 2 2 4 2 3 2 2" xfId="6442"/>
    <cellStyle name="Normal 3 2 2 2 4 2 3 2 2 2" xfId="15144"/>
    <cellStyle name="Normal 3 2 2 2 4 2 3 2 2 2 2" xfId="30730"/>
    <cellStyle name="Normal 3 2 2 2 4 2 3 2 2 3" xfId="22082"/>
    <cellStyle name="Normal 3 2 2 2 4 2 3 2 3" xfId="11703"/>
    <cellStyle name="Normal 3 2 2 2 4 2 3 2 3 2" xfId="27291"/>
    <cellStyle name="Normal 3 2 2 2 4 2 3 2 4" xfId="18643"/>
    <cellStyle name="Normal 3 2 2 2 4 2 3 3" xfId="4723"/>
    <cellStyle name="Normal 3 2 2 2 4 2 3 3 2" xfId="13425"/>
    <cellStyle name="Normal 3 2 2 2 4 2 3 3 2 2" xfId="29011"/>
    <cellStyle name="Normal 3 2 2 2 4 2 3 3 3" xfId="20363"/>
    <cellStyle name="Normal 3 2 2 2 4 2 3 4" xfId="8222"/>
    <cellStyle name="Normal 3 2 2 2 4 2 3 4 2" xfId="23852"/>
    <cellStyle name="Normal 3 2 2 2 4 2 3 5" xfId="9973"/>
    <cellStyle name="Normal 3 2 2 2 4 2 3 5 2" xfId="25572"/>
    <cellStyle name="Normal 3 2 2 2 4 2 3 6" xfId="16924"/>
    <cellStyle name="Normal 3 2 2 2 4 2 4" xfId="2141"/>
    <cellStyle name="Normal 3 2 2 2 4 2 4 2" xfId="5582"/>
    <cellStyle name="Normal 3 2 2 2 4 2 4 2 2" xfId="14284"/>
    <cellStyle name="Normal 3 2 2 2 4 2 4 2 2 2" xfId="29870"/>
    <cellStyle name="Normal 3 2 2 2 4 2 4 2 3" xfId="21222"/>
    <cellStyle name="Normal 3 2 2 2 4 2 4 3" xfId="10843"/>
    <cellStyle name="Normal 3 2 2 2 4 2 4 3 2" xfId="26431"/>
    <cellStyle name="Normal 3 2 2 2 4 2 4 4" xfId="17783"/>
    <cellStyle name="Normal 3 2 2 2 4 2 5" xfId="3863"/>
    <cellStyle name="Normal 3 2 2 2 4 2 5 2" xfId="12565"/>
    <cellStyle name="Normal 3 2 2 2 4 2 5 2 2" xfId="28151"/>
    <cellStyle name="Normal 3 2 2 2 4 2 5 3" xfId="19503"/>
    <cellStyle name="Normal 3 2 2 2 4 2 6" xfId="7362"/>
    <cellStyle name="Normal 3 2 2 2 4 2 6 2" xfId="22992"/>
    <cellStyle name="Normal 3 2 2 2 4 2 7" xfId="9108"/>
    <cellStyle name="Normal 3 2 2 2 4 2 7 2" xfId="24712"/>
    <cellStyle name="Normal 3 2 2 2 4 2 8" xfId="16064"/>
    <cellStyle name="Normal 3 2 2 2 4 3" xfId="622"/>
    <cellStyle name="Normal 3 2 2 2 4 3 2" xfId="1486"/>
    <cellStyle name="Normal 3 2 2 2 4 3 2 2" xfId="3216"/>
    <cellStyle name="Normal 3 2 2 2 4 3 2 2 2" xfId="6657"/>
    <cellStyle name="Normal 3 2 2 2 4 3 2 2 2 2" xfId="15359"/>
    <cellStyle name="Normal 3 2 2 2 4 3 2 2 2 2 2" xfId="30945"/>
    <cellStyle name="Normal 3 2 2 2 4 3 2 2 2 3" xfId="22297"/>
    <cellStyle name="Normal 3 2 2 2 4 3 2 2 3" xfId="11918"/>
    <cellStyle name="Normal 3 2 2 2 4 3 2 2 3 2" xfId="27506"/>
    <cellStyle name="Normal 3 2 2 2 4 3 2 2 4" xfId="18858"/>
    <cellStyle name="Normal 3 2 2 2 4 3 2 3" xfId="4938"/>
    <cellStyle name="Normal 3 2 2 2 4 3 2 3 2" xfId="13640"/>
    <cellStyle name="Normal 3 2 2 2 4 3 2 3 2 2" xfId="29226"/>
    <cellStyle name="Normal 3 2 2 2 4 3 2 3 3" xfId="20578"/>
    <cellStyle name="Normal 3 2 2 2 4 3 2 4" xfId="8437"/>
    <cellStyle name="Normal 3 2 2 2 4 3 2 4 2" xfId="24067"/>
    <cellStyle name="Normal 3 2 2 2 4 3 2 5" xfId="10188"/>
    <cellStyle name="Normal 3 2 2 2 4 3 2 5 2" xfId="25787"/>
    <cellStyle name="Normal 3 2 2 2 4 3 2 6" xfId="17139"/>
    <cellStyle name="Normal 3 2 2 2 4 3 3" xfId="2356"/>
    <cellStyle name="Normal 3 2 2 2 4 3 3 2" xfId="5797"/>
    <cellStyle name="Normal 3 2 2 2 4 3 3 2 2" xfId="14499"/>
    <cellStyle name="Normal 3 2 2 2 4 3 3 2 2 2" xfId="30085"/>
    <cellStyle name="Normal 3 2 2 2 4 3 3 2 3" xfId="21437"/>
    <cellStyle name="Normal 3 2 2 2 4 3 3 3" xfId="11058"/>
    <cellStyle name="Normal 3 2 2 2 4 3 3 3 2" xfId="26646"/>
    <cellStyle name="Normal 3 2 2 2 4 3 3 4" xfId="17998"/>
    <cellStyle name="Normal 3 2 2 2 4 3 4" xfId="4078"/>
    <cellStyle name="Normal 3 2 2 2 4 3 4 2" xfId="12780"/>
    <cellStyle name="Normal 3 2 2 2 4 3 4 2 2" xfId="28366"/>
    <cellStyle name="Normal 3 2 2 2 4 3 4 3" xfId="19718"/>
    <cellStyle name="Normal 3 2 2 2 4 3 5" xfId="7577"/>
    <cellStyle name="Normal 3 2 2 2 4 3 5 2" xfId="23207"/>
    <cellStyle name="Normal 3 2 2 2 4 3 6" xfId="9324"/>
    <cellStyle name="Normal 3 2 2 2 4 3 6 2" xfId="24927"/>
    <cellStyle name="Normal 3 2 2 2 4 3 7" xfId="16279"/>
    <cellStyle name="Normal 3 2 2 2 4 4" xfId="1056"/>
    <cellStyle name="Normal 3 2 2 2 4 4 2" xfId="2786"/>
    <cellStyle name="Normal 3 2 2 2 4 4 2 2" xfId="6227"/>
    <cellStyle name="Normal 3 2 2 2 4 4 2 2 2" xfId="14929"/>
    <cellStyle name="Normal 3 2 2 2 4 4 2 2 2 2" xfId="30515"/>
    <cellStyle name="Normal 3 2 2 2 4 4 2 2 3" xfId="21867"/>
    <cellStyle name="Normal 3 2 2 2 4 4 2 3" xfId="11488"/>
    <cellStyle name="Normal 3 2 2 2 4 4 2 3 2" xfId="27076"/>
    <cellStyle name="Normal 3 2 2 2 4 4 2 4" xfId="18428"/>
    <cellStyle name="Normal 3 2 2 2 4 4 3" xfId="4508"/>
    <cellStyle name="Normal 3 2 2 2 4 4 3 2" xfId="13210"/>
    <cellStyle name="Normal 3 2 2 2 4 4 3 2 2" xfId="28796"/>
    <cellStyle name="Normal 3 2 2 2 4 4 3 3" xfId="20148"/>
    <cellStyle name="Normal 3 2 2 2 4 4 4" xfId="8007"/>
    <cellStyle name="Normal 3 2 2 2 4 4 4 2" xfId="23637"/>
    <cellStyle name="Normal 3 2 2 2 4 4 5" xfId="9758"/>
    <cellStyle name="Normal 3 2 2 2 4 4 5 2" xfId="25357"/>
    <cellStyle name="Normal 3 2 2 2 4 4 6" xfId="16709"/>
    <cellStyle name="Normal 3 2 2 2 4 5" xfId="1925"/>
    <cellStyle name="Normal 3 2 2 2 4 5 2" xfId="5367"/>
    <cellStyle name="Normal 3 2 2 2 4 5 2 2" xfId="14069"/>
    <cellStyle name="Normal 3 2 2 2 4 5 2 2 2" xfId="29655"/>
    <cellStyle name="Normal 3 2 2 2 4 5 2 3" xfId="21007"/>
    <cellStyle name="Normal 3 2 2 2 4 5 3" xfId="10627"/>
    <cellStyle name="Normal 3 2 2 2 4 5 3 2" xfId="26216"/>
    <cellStyle name="Normal 3 2 2 2 4 5 4" xfId="17568"/>
    <cellStyle name="Normal 3 2 2 2 4 6" xfId="3648"/>
    <cellStyle name="Normal 3 2 2 2 4 6 2" xfId="12350"/>
    <cellStyle name="Normal 3 2 2 2 4 6 2 2" xfId="27936"/>
    <cellStyle name="Normal 3 2 2 2 4 6 3" xfId="19288"/>
    <cellStyle name="Normal 3 2 2 2 4 7" xfId="7147"/>
    <cellStyle name="Normal 3 2 2 2 4 7 2" xfId="22777"/>
    <cellStyle name="Normal 3 2 2 2 4 8" xfId="8874"/>
    <cellStyle name="Normal 3 2 2 2 4 8 2" xfId="24497"/>
    <cellStyle name="Normal 3 2 2 2 4 9" xfId="15849"/>
    <cellStyle name="Normal 3 2 2 2 5" xfId="300"/>
    <cellStyle name="Normal 3 2 2 2 5 2" xfId="732"/>
    <cellStyle name="Normal 3 2 2 2 5 2 2" xfId="1595"/>
    <cellStyle name="Normal 3 2 2 2 5 2 2 2" xfId="3325"/>
    <cellStyle name="Normal 3 2 2 2 5 2 2 2 2" xfId="6766"/>
    <cellStyle name="Normal 3 2 2 2 5 2 2 2 2 2" xfId="15468"/>
    <cellStyle name="Normal 3 2 2 2 5 2 2 2 2 2 2" xfId="31054"/>
    <cellStyle name="Normal 3 2 2 2 5 2 2 2 2 3" xfId="22406"/>
    <cellStyle name="Normal 3 2 2 2 5 2 2 2 3" xfId="12027"/>
    <cellStyle name="Normal 3 2 2 2 5 2 2 2 3 2" xfId="27615"/>
    <cellStyle name="Normal 3 2 2 2 5 2 2 2 4" xfId="18967"/>
    <cellStyle name="Normal 3 2 2 2 5 2 2 3" xfId="5047"/>
    <cellStyle name="Normal 3 2 2 2 5 2 2 3 2" xfId="13749"/>
    <cellStyle name="Normal 3 2 2 2 5 2 2 3 2 2" xfId="29335"/>
    <cellStyle name="Normal 3 2 2 2 5 2 2 3 3" xfId="20687"/>
    <cellStyle name="Normal 3 2 2 2 5 2 2 4" xfId="8546"/>
    <cellStyle name="Normal 3 2 2 2 5 2 2 4 2" xfId="24176"/>
    <cellStyle name="Normal 3 2 2 2 5 2 2 5" xfId="10297"/>
    <cellStyle name="Normal 3 2 2 2 5 2 2 5 2" xfId="25896"/>
    <cellStyle name="Normal 3 2 2 2 5 2 2 6" xfId="17248"/>
    <cellStyle name="Normal 3 2 2 2 5 2 3" xfId="2465"/>
    <cellStyle name="Normal 3 2 2 2 5 2 3 2" xfId="5906"/>
    <cellStyle name="Normal 3 2 2 2 5 2 3 2 2" xfId="14608"/>
    <cellStyle name="Normal 3 2 2 2 5 2 3 2 2 2" xfId="30194"/>
    <cellStyle name="Normal 3 2 2 2 5 2 3 2 3" xfId="21546"/>
    <cellStyle name="Normal 3 2 2 2 5 2 3 3" xfId="11167"/>
    <cellStyle name="Normal 3 2 2 2 5 2 3 3 2" xfId="26755"/>
    <cellStyle name="Normal 3 2 2 2 5 2 3 4" xfId="18107"/>
    <cellStyle name="Normal 3 2 2 2 5 2 4" xfId="4187"/>
    <cellStyle name="Normal 3 2 2 2 5 2 4 2" xfId="12889"/>
    <cellStyle name="Normal 3 2 2 2 5 2 4 2 2" xfId="28475"/>
    <cellStyle name="Normal 3 2 2 2 5 2 4 3" xfId="19827"/>
    <cellStyle name="Normal 3 2 2 2 5 2 5" xfId="7686"/>
    <cellStyle name="Normal 3 2 2 2 5 2 5 2" xfId="23316"/>
    <cellStyle name="Normal 3 2 2 2 5 2 6" xfId="9434"/>
    <cellStyle name="Normal 3 2 2 2 5 2 6 2" xfId="25036"/>
    <cellStyle name="Normal 3 2 2 2 5 2 7" xfId="16388"/>
    <cellStyle name="Normal 3 2 2 2 5 3" xfId="1165"/>
    <cellStyle name="Normal 3 2 2 2 5 3 2" xfId="2895"/>
    <cellStyle name="Normal 3 2 2 2 5 3 2 2" xfId="6336"/>
    <cellStyle name="Normal 3 2 2 2 5 3 2 2 2" xfId="15038"/>
    <cellStyle name="Normal 3 2 2 2 5 3 2 2 2 2" xfId="30624"/>
    <cellStyle name="Normal 3 2 2 2 5 3 2 2 3" xfId="21976"/>
    <cellStyle name="Normal 3 2 2 2 5 3 2 3" xfId="11597"/>
    <cellStyle name="Normal 3 2 2 2 5 3 2 3 2" xfId="27185"/>
    <cellStyle name="Normal 3 2 2 2 5 3 2 4" xfId="18537"/>
    <cellStyle name="Normal 3 2 2 2 5 3 3" xfId="4617"/>
    <cellStyle name="Normal 3 2 2 2 5 3 3 2" xfId="13319"/>
    <cellStyle name="Normal 3 2 2 2 5 3 3 2 2" xfId="28905"/>
    <cellStyle name="Normal 3 2 2 2 5 3 3 3" xfId="20257"/>
    <cellStyle name="Normal 3 2 2 2 5 3 4" xfId="8116"/>
    <cellStyle name="Normal 3 2 2 2 5 3 4 2" xfId="23746"/>
    <cellStyle name="Normal 3 2 2 2 5 3 5" xfId="9867"/>
    <cellStyle name="Normal 3 2 2 2 5 3 5 2" xfId="25466"/>
    <cellStyle name="Normal 3 2 2 2 5 3 6" xfId="16818"/>
    <cellStyle name="Normal 3 2 2 2 5 4" xfId="2035"/>
    <cellStyle name="Normal 3 2 2 2 5 4 2" xfId="5476"/>
    <cellStyle name="Normal 3 2 2 2 5 4 2 2" xfId="14178"/>
    <cellStyle name="Normal 3 2 2 2 5 4 2 2 2" xfId="29764"/>
    <cellStyle name="Normal 3 2 2 2 5 4 2 3" xfId="21116"/>
    <cellStyle name="Normal 3 2 2 2 5 4 3" xfId="10737"/>
    <cellStyle name="Normal 3 2 2 2 5 4 3 2" xfId="26325"/>
    <cellStyle name="Normal 3 2 2 2 5 4 4" xfId="17677"/>
    <cellStyle name="Normal 3 2 2 2 5 5" xfId="3757"/>
    <cellStyle name="Normal 3 2 2 2 5 5 2" xfId="12459"/>
    <cellStyle name="Normal 3 2 2 2 5 5 2 2" xfId="28045"/>
    <cellStyle name="Normal 3 2 2 2 5 5 3" xfId="19397"/>
    <cellStyle name="Normal 3 2 2 2 5 6" xfId="7256"/>
    <cellStyle name="Normal 3 2 2 2 5 6 2" xfId="22886"/>
    <cellStyle name="Normal 3 2 2 2 5 7" xfId="9002"/>
    <cellStyle name="Normal 3 2 2 2 5 7 2" xfId="24606"/>
    <cellStyle name="Normal 3 2 2 2 5 8" xfId="15958"/>
    <cellStyle name="Normal 3 2 2 2 6" xfId="516"/>
    <cellStyle name="Normal 3 2 2 2 6 2" xfId="1380"/>
    <cellStyle name="Normal 3 2 2 2 6 2 2" xfId="3110"/>
    <cellStyle name="Normal 3 2 2 2 6 2 2 2" xfId="6551"/>
    <cellStyle name="Normal 3 2 2 2 6 2 2 2 2" xfId="15253"/>
    <cellStyle name="Normal 3 2 2 2 6 2 2 2 2 2" xfId="30839"/>
    <cellStyle name="Normal 3 2 2 2 6 2 2 2 3" xfId="22191"/>
    <cellStyle name="Normal 3 2 2 2 6 2 2 3" xfId="11812"/>
    <cellStyle name="Normal 3 2 2 2 6 2 2 3 2" xfId="27400"/>
    <cellStyle name="Normal 3 2 2 2 6 2 2 4" xfId="18752"/>
    <cellStyle name="Normal 3 2 2 2 6 2 3" xfId="4832"/>
    <cellStyle name="Normal 3 2 2 2 6 2 3 2" xfId="13534"/>
    <cellStyle name="Normal 3 2 2 2 6 2 3 2 2" xfId="29120"/>
    <cellStyle name="Normal 3 2 2 2 6 2 3 3" xfId="20472"/>
    <cellStyle name="Normal 3 2 2 2 6 2 4" xfId="8331"/>
    <cellStyle name="Normal 3 2 2 2 6 2 4 2" xfId="23961"/>
    <cellStyle name="Normal 3 2 2 2 6 2 5" xfId="10082"/>
    <cellStyle name="Normal 3 2 2 2 6 2 5 2" xfId="25681"/>
    <cellStyle name="Normal 3 2 2 2 6 2 6" xfId="17033"/>
    <cellStyle name="Normal 3 2 2 2 6 3" xfId="2250"/>
    <cellStyle name="Normal 3 2 2 2 6 3 2" xfId="5691"/>
    <cellStyle name="Normal 3 2 2 2 6 3 2 2" xfId="14393"/>
    <cellStyle name="Normal 3 2 2 2 6 3 2 2 2" xfId="29979"/>
    <cellStyle name="Normal 3 2 2 2 6 3 2 3" xfId="21331"/>
    <cellStyle name="Normal 3 2 2 2 6 3 3" xfId="10952"/>
    <cellStyle name="Normal 3 2 2 2 6 3 3 2" xfId="26540"/>
    <cellStyle name="Normal 3 2 2 2 6 3 4" xfId="17892"/>
    <cellStyle name="Normal 3 2 2 2 6 4" xfId="3972"/>
    <cellStyle name="Normal 3 2 2 2 6 4 2" xfId="12674"/>
    <cellStyle name="Normal 3 2 2 2 6 4 2 2" xfId="28260"/>
    <cellStyle name="Normal 3 2 2 2 6 4 3" xfId="19612"/>
    <cellStyle name="Normal 3 2 2 2 6 5" xfId="7471"/>
    <cellStyle name="Normal 3 2 2 2 6 5 2" xfId="23101"/>
    <cellStyle name="Normal 3 2 2 2 6 6" xfId="9218"/>
    <cellStyle name="Normal 3 2 2 2 6 6 2" xfId="24821"/>
    <cellStyle name="Normal 3 2 2 2 6 7" xfId="16173"/>
    <cellStyle name="Normal 3 2 2 2 7" xfId="950"/>
    <cellStyle name="Normal 3 2 2 2 7 2" xfId="2680"/>
    <cellStyle name="Normal 3 2 2 2 7 2 2" xfId="6121"/>
    <cellStyle name="Normal 3 2 2 2 7 2 2 2" xfId="14823"/>
    <cellStyle name="Normal 3 2 2 2 7 2 2 2 2" xfId="30409"/>
    <cellStyle name="Normal 3 2 2 2 7 2 2 3" xfId="21761"/>
    <cellStyle name="Normal 3 2 2 2 7 2 3" xfId="11382"/>
    <cellStyle name="Normal 3 2 2 2 7 2 3 2" xfId="26970"/>
    <cellStyle name="Normal 3 2 2 2 7 2 4" xfId="18322"/>
    <cellStyle name="Normal 3 2 2 2 7 3" xfId="4402"/>
    <cellStyle name="Normal 3 2 2 2 7 3 2" xfId="13104"/>
    <cellStyle name="Normal 3 2 2 2 7 3 2 2" xfId="28690"/>
    <cellStyle name="Normal 3 2 2 2 7 3 3" xfId="20042"/>
    <cellStyle name="Normal 3 2 2 2 7 4" xfId="7901"/>
    <cellStyle name="Normal 3 2 2 2 7 4 2" xfId="23531"/>
    <cellStyle name="Normal 3 2 2 2 7 5" xfId="9652"/>
    <cellStyle name="Normal 3 2 2 2 7 5 2" xfId="25251"/>
    <cellStyle name="Normal 3 2 2 2 7 6" xfId="16603"/>
    <cellStyle name="Normal 3 2 2 2 8" xfId="1819"/>
    <cellStyle name="Normal 3 2 2 2 8 2" xfId="5261"/>
    <cellStyle name="Normal 3 2 2 2 8 2 2" xfId="13963"/>
    <cellStyle name="Normal 3 2 2 2 8 2 2 2" xfId="29549"/>
    <cellStyle name="Normal 3 2 2 2 8 2 3" xfId="20901"/>
    <cellStyle name="Normal 3 2 2 2 8 3" xfId="10521"/>
    <cellStyle name="Normal 3 2 2 2 8 3 2" xfId="26110"/>
    <cellStyle name="Normal 3 2 2 2 8 4" xfId="17462"/>
    <cellStyle name="Normal 3 2 2 2 9" xfId="3542"/>
    <cellStyle name="Normal 3 2 2 2 9 2" xfId="12244"/>
    <cellStyle name="Normal 3 2 2 2 9 2 2" xfId="27830"/>
    <cellStyle name="Normal 3 2 2 2 9 3" xfId="19182"/>
    <cellStyle name="Normal 3 2 2 3" xfId="55"/>
    <cellStyle name="Normal 3 2 2 3 10" xfId="7054"/>
    <cellStyle name="Normal 3 2 2 3 10 2" xfId="22684"/>
    <cellStyle name="Normal 3 2 2 3 11" xfId="8775"/>
    <cellStyle name="Normal 3 2 2 3 11 2" xfId="24404"/>
    <cellStyle name="Normal 3 2 2 3 12" xfId="15756"/>
    <cellStyle name="Normal 3 2 2 3 2" xfId="109"/>
    <cellStyle name="Normal 3 2 2 3 2 10" xfId="15809"/>
    <cellStyle name="Normal 3 2 2 3 2 2" xfId="223"/>
    <cellStyle name="Normal 3 2 2 3 2 2 2" xfId="472"/>
    <cellStyle name="Normal 3 2 2 3 2 2 2 2" xfId="904"/>
    <cellStyle name="Normal 3 2 2 3 2 2 2 2 2" xfId="1767"/>
    <cellStyle name="Normal 3 2 2 3 2 2 2 2 2 2" xfId="3497"/>
    <cellStyle name="Normal 3 2 2 3 2 2 2 2 2 2 2" xfId="6938"/>
    <cellStyle name="Normal 3 2 2 3 2 2 2 2 2 2 2 2" xfId="15640"/>
    <cellStyle name="Normal 3 2 2 3 2 2 2 2 2 2 2 2 2" xfId="31226"/>
    <cellStyle name="Normal 3 2 2 3 2 2 2 2 2 2 2 3" xfId="22578"/>
    <cellStyle name="Normal 3 2 2 3 2 2 2 2 2 2 3" xfId="12199"/>
    <cellStyle name="Normal 3 2 2 3 2 2 2 2 2 2 3 2" xfId="27787"/>
    <cellStyle name="Normal 3 2 2 3 2 2 2 2 2 2 4" xfId="19139"/>
    <cellStyle name="Normal 3 2 2 3 2 2 2 2 2 3" xfId="5219"/>
    <cellStyle name="Normal 3 2 2 3 2 2 2 2 2 3 2" xfId="13921"/>
    <cellStyle name="Normal 3 2 2 3 2 2 2 2 2 3 2 2" xfId="29507"/>
    <cellStyle name="Normal 3 2 2 3 2 2 2 2 2 3 3" xfId="20859"/>
    <cellStyle name="Normal 3 2 2 3 2 2 2 2 2 4" xfId="8718"/>
    <cellStyle name="Normal 3 2 2 3 2 2 2 2 2 4 2" xfId="24348"/>
    <cellStyle name="Normal 3 2 2 3 2 2 2 2 2 5" xfId="10469"/>
    <cellStyle name="Normal 3 2 2 3 2 2 2 2 2 5 2" xfId="26068"/>
    <cellStyle name="Normal 3 2 2 3 2 2 2 2 2 6" xfId="17420"/>
    <cellStyle name="Normal 3 2 2 3 2 2 2 2 3" xfId="2637"/>
    <cellStyle name="Normal 3 2 2 3 2 2 2 2 3 2" xfId="6078"/>
    <cellStyle name="Normal 3 2 2 3 2 2 2 2 3 2 2" xfId="14780"/>
    <cellStyle name="Normal 3 2 2 3 2 2 2 2 3 2 2 2" xfId="30366"/>
    <cellStyle name="Normal 3 2 2 3 2 2 2 2 3 2 3" xfId="21718"/>
    <cellStyle name="Normal 3 2 2 3 2 2 2 2 3 3" xfId="11339"/>
    <cellStyle name="Normal 3 2 2 3 2 2 2 2 3 3 2" xfId="26927"/>
    <cellStyle name="Normal 3 2 2 3 2 2 2 2 3 4" xfId="18279"/>
    <cellStyle name="Normal 3 2 2 3 2 2 2 2 4" xfId="4359"/>
    <cellStyle name="Normal 3 2 2 3 2 2 2 2 4 2" xfId="13061"/>
    <cellStyle name="Normal 3 2 2 3 2 2 2 2 4 2 2" xfId="28647"/>
    <cellStyle name="Normal 3 2 2 3 2 2 2 2 4 3" xfId="19999"/>
    <cellStyle name="Normal 3 2 2 3 2 2 2 2 5" xfId="7858"/>
    <cellStyle name="Normal 3 2 2 3 2 2 2 2 5 2" xfId="23488"/>
    <cellStyle name="Normal 3 2 2 3 2 2 2 2 6" xfId="9606"/>
    <cellStyle name="Normal 3 2 2 3 2 2 2 2 6 2" xfId="25208"/>
    <cellStyle name="Normal 3 2 2 3 2 2 2 2 7" xfId="16560"/>
    <cellStyle name="Normal 3 2 2 3 2 2 2 3" xfId="1337"/>
    <cellStyle name="Normal 3 2 2 3 2 2 2 3 2" xfId="3067"/>
    <cellStyle name="Normal 3 2 2 3 2 2 2 3 2 2" xfId="6508"/>
    <cellStyle name="Normal 3 2 2 3 2 2 2 3 2 2 2" xfId="15210"/>
    <cellStyle name="Normal 3 2 2 3 2 2 2 3 2 2 2 2" xfId="30796"/>
    <cellStyle name="Normal 3 2 2 3 2 2 2 3 2 2 3" xfId="22148"/>
    <cellStyle name="Normal 3 2 2 3 2 2 2 3 2 3" xfId="11769"/>
    <cellStyle name="Normal 3 2 2 3 2 2 2 3 2 3 2" xfId="27357"/>
    <cellStyle name="Normal 3 2 2 3 2 2 2 3 2 4" xfId="18709"/>
    <cellStyle name="Normal 3 2 2 3 2 2 2 3 3" xfId="4789"/>
    <cellStyle name="Normal 3 2 2 3 2 2 2 3 3 2" xfId="13491"/>
    <cellStyle name="Normal 3 2 2 3 2 2 2 3 3 2 2" xfId="29077"/>
    <cellStyle name="Normal 3 2 2 3 2 2 2 3 3 3" xfId="20429"/>
    <cellStyle name="Normal 3 2 2 3 2 2 2 3 4" xfId="8288"/>
    <cellStyle name="Normal 3 2 2 3 2 2 2 3 4 2" xfId="23918"/>
    <cellStyle name="Normal 3 2 2 3 2 2 2 3 5" xfId="10039"/>
    <cellStyle name="Normal 3 2 2 3 2 2 2 3 5 2" xfId="25638"/>
    <cellStyle name="Normal 3 2 2 3 2 2 2 3 6" xfId="16990"/>
    <cellStyle name="Normal 3 2 2 3 2 2 2 4" xfId="2207"/>
    <cellStyle name="Normal 3 2 2 3 2 2 2 4 2" xfId="5648"/>
    <cellStyle name="Normal 3 2 2 3 2 2 2 4 2 2" xfId="14350"/>
    <cellStyle name="Normal 3 2 2 3 2 2 2 4 2 2 2" xfId="29936"/>
    <cellStyle name="Normal 3 2 2 3 2 2 2 4 2 3" xfId="21288"/>
    <cellStyle name="Normal 3 2 2 3 2 2 2 4 3" xfId="10909"/>
    <cellStyle name="Normal 3 2 2 3 2 2 2 4 3 2" xfId="26497"/>
    <cellStyle name="Normal 3 2 2 3 2 2 2 4 4" xfId="17849"/>
    <cellStyle name="Normal 3 2 2 3 2 2 2 5" xfId="3929"/>
    <cellStyle name="Normal 3 2 2 3 2 2 2 5 2" xfId="12631"/>
    <cellStyle name="Normal 3 2 2 3 2 2 2 5 2 2" xfId="28217"/>
    <cellStyle name="Normal 3 2 2 3 2 2 2 5 3" xfId="19569"/>
    <cellStyle name="Normal 3 2 2 3 2 2 2 6" xfId="7428"/>
    <cellStyle name="Normal 3 2 2 3 2 2 2 6 2" xfId="23058"/>
    <cellStyle name="Normal 3 2 2 3 2 2 2 7" xfId="9174"/>
    <cellStyle name="Normal 3 2 2 3 2 2 2 7 2" xfId="24778"/>
    <cellStyle name="Normal 3 2 2 3 2 2 2 8" xfId="16130"/>
    <cellStyle name="Normal 3 2 2 3 2 2 3" xfId="688"/>
    <cellStyle name="Normal 3 2 2 3 2 2 3 2" xfId="1552"/>
    <cellStyle name="Normal 3 2 2 3 2 2 3 2 2" xfId="3282"/>
    <cellStyle name="Normal 3 2 2 3 2 2 3 2 2 2" xfId="6723"/>
    <cellStyle name="Normal 3 2 2 3 2 2 3 2 2 2 2" xfId="15425"/>
    <cellStyle name="Normal 3 2 2 3 2 2 3 2 2 2 2 2" xfId="31011"/>
    <cellStyle name="Normal 3 2 2 3 2 2 3 2 2 2 3" xfId="22363"/>
    <cellStyle name="Normal 3 2 2 3 2 2 3 2 2 3" xfId="11984"/>
    <cellStyle name="Normal 3 2 2 3 2 2 3 2 2 3 2" xfId="27572"/>
    <cellStyle name="Normal 3 2 2 3 2 2 3 2 2 4" xfId="18924"/>
    <cellStyle name="Normal 3 2 2 3 2 2 3 2 3" xfId="5004"/>
    <cellStyle name="Normal 3 2 2 3 2 2 3 2 3 2" xfId="13706"/>
    <cellStyle name="Normal 3 2 2 3 2 2 3 2 3 2 2" xfId="29292"/>
    <cellStyle name="Normal 3 2 2 3 2 2 3 2 3 3" xfId="20644"/>
    <cellStyle name="Normal 3 2 2 3 2 2 3 2 4" xfId="8503"/>
    <cellStyle name="Normal 3 2 2 3 2 2 3 2 4 2" xfId="24133"/>
    <cellStyle name="Normal 3 2 2 3 2 2 3 2 5" xfId="10254"/>
    <cellStyle name="Normal 3 2 2 3 2 2 3 2 5 2" xfId="25853"/>
    <cellStyle name="Normal 3 2 2 3 2 2 3 2 6" xfId="17205"/>
    <cellStyle name="Normal 3 2 2 3 2 2 3 3" xfId="2422"/>
    <cellStyle name="Normal 3 2 2 3 2 2 3 3 2" xfId="5863"/>
    <cellStyle name="Normal 3 2 2 3 2 2 3 3 2 2" xfId="14565"/>
    <cellStyle name="Normal 3 2 2 3 2 2 3 3 2 2 2" xfId="30151"/>
    <cellStyle name="Normal 3 2 2 3 2 2 3 3 2 3" xfId="21503"/>
    <cellStyle name="Normal 3 2 2 3 2 2 3 3 3" xfId="11124"/>
    <cellStyle name="Normal 3 2 2 3 2 2 3 3 3 2" xfId="26712"/>
    <cellStyle name="Normal 3 2 2 3 2 2 3 3 4" xfId="18064"/>
    <cellStyle name="Normal 3 2 2 3 2 2 3 4" xfId="4144"/>
    <cellStyle name="Normal 3 2 2 3 2 2 3 4 2" xfId="12846"/>
    <cellStyle name="Normal 3 2 2 3 2 2 3 4 2 2" xfId="28432"/>
    <cellStyle name="Normal 3 2 2 3 2 2 3 4 3" xfId="19784"/>
    <cellStyle name="Normal 3 2 2 3 2 2 3 5" xfId="7643"/>
    <cellStyle name="Normal 3 2 2 3 2 2 3 5 2" xfId="23273"/>
    <cellStyle name="Normal 3 2 2 3 2 2 3 6" xfId="9390"/>
    <cellStyle name="Normal 3 2 2 3 2 2 3 6 2" xfId="24993"/>
    <cellStyle name="Normal 3 2 2 3 2 2 3 7" xfId="16345"/>
    <cellStyle name="Normal 3 2 2 3 2 2 4" xfId="1122"/>
    <cellStyle name="Normal 3 2 2 3 2 2 4 2" xfId="2852"/>
    <cellStyle name="Normal 3 2 2 3 2 2 4 2 2" xfId="6293"/>
    <cellStyle name="Normal 3 2 2 3 2 2 4 2 2 2" xfId="14995"/>
    <cellStyle name="Normal 3 2 2 3 2 2 4 2 2 2 2" xfId="30581"/>
    <cellStyle name="Normal 3 2 2 3 2 2 4 2 2 3" xfId="21933"/>
    <cellStyle name="Normal 3 2 2 3 2 2 4 2 3" xfId="11554"/>
    <cellStyle name="Normal 3 2 2 3 2 2 4 2 3 2" xfId="27142"/>
    <cellStyle name="Normal 3 2 2 3 2 2 4 2 4" xfId="18494"/>
    <cellStyle name="Normal 3 2 2 3 2 2 4 3" xfId="4574"/>
    <cellStyle name="Normal 3 2 2 3 2 2 4 3 2" xfId="13276"/>
    <cellStyle name="Normal 3 2 2 3 2 2 4 3 2 2" xfId="28862"/>
    <cellStyle name="Normal 3 2 2 3 2 2 4 3 3" xfId="20214"/>
    <cellStyle name="Normal 3 2 2 3 2 2 4 4" xfId="8073"/>
    <cellStyle name="Normal 3 2 2 3 2 2 4 4 2" xfId="23703"/>
    <cellStyle name="Normal 3 2 2 3 2 2 4 5" xfId="9824"/>
    <cellStyle name="Normal 3 2 2 3 2 2 4 5 2" xfId="25423"/>
    <cellStyle name="Normal 3 2 2 3 2 2 4 6" xfId="16775"/>
    <cellStyle name="Normal 3 2 2 3 2 2 5" xfId="1991"/>
    <cellStyle name="Normal 3 2 2 3 2 2 5 2" xfId="5433"/>
    <cellStyle name="Normal 3 2 2 3 2 2 5 2 2" xfId="14135"/>
    <cellStyle name="Normal 3 2 2 3 2 2 5 2 2 2" xfId="29721"/>
    <cellStyle name="Normal 3 2 2 3 2 2 5 2 3" xfId="21073"/>
    <cellStyle name="Normal 3 2 2 3 2 2 5 3" xfId="10693"/>
    <cellStyle name="Normal 3 2 2 3 2 2 5 3 2" xfId="26282"/>
    <cellStyle name="Normal 3 2 2 3 2 2 5 4" xfId="17634"/>
    <cellStyle name="Normal 3 2 2 3 2 2 6" xfId="3714"/>
    <cellStyle name="Normal 3 2 2 3 2 2 6 2" xfId="12416"/>
    <cellStyle name="Normal 3 2 2 3 2 2 6 2 2" xfId="28002"/>
    <cellStyle name="Normal 3 2 2 3 2 2 6 3" xfId="19354"/>
    <cellStyle name="Normal 3 2 2 3 2 2 7" xfId="7213"/>
    <cellStyle name="Normal 3 2 2 3 2 2 7 2" xfId="22843"/>
    <cellStyle name="Normal 3 2 2 3 2 2 8" xfId="8940"/>
    <cellStyle name="Normal 3 2 2 3 2 2 8 2" xfId="24563"/>
    <cellStyle name="Normal 3 2 2 3 2 2 9" xfId="15915"/>
    <cellStyle name="Normal 3 2 2 3 2 3" xfId="366"/>
    <cellStyle name="Normal 3 2 2 3 2 3 2" xfId="798"/>
    <cellStyle name="Normal 3 2 2 3 2 3 2 2" xfId="1661"/>
    <cellStyle name="Normal 3 2 2 3 2 3 2 2 2" xfId="3391"/>
    <cellStyle name="Normal 3 2 2 3 2 3 2 2 2 2" xfId="6832"/>
    <cellStyle name="Normal 3 2 2 3 2 3 2 2 2 2 2" xfId="15534"/>
    <cellStyle name="Normal 3 2 2 3 2 3 2 2 2 2 2 2" xfId="31120"/>
    <cellStyle name="Normal 3 2 2 3 2 3 2 2 2 2 3" xfId="22472"/>
    <cellStyle name="Normal 3 2 2 3 2 3 2 2 2 3" xfId="12093"/>
    <cellStyle name="Normal 3 2 2 3 2 3 2 2 2 3 2" xfId="27681"/>
    <cellStyle name="Normal 3 2 2 3 2 3 2 2 2 4" xfId="19033"/>
    <cellStyle name="Normal 3 2 2 3 2 3 2 2 3" xfId="5113"/>
    <cellStyle name="Normal 3 2 2 3 2 3 2 2 3 2" xfId="13815"/>
    <cellStyle name="Normal 3 2 2 3 2 3 2 2 3 2 2" xfId="29401"/>
    <cellStyle name="Normal 3 2 2 3 2 3 2 2 3 3" xfId="20753"/>
    <cellStyle name="Normal 3 2 2 3 2 3 2 2 4" xfId="8612"/>
    <cellStyle name="Normal 3 2 2 3 2 3 2 2 4 2" xfId="24242"/>
    <cellStyle name="Normal 3 2 2 3 2 3 2 2 5" xfId="10363"/>
    <cellStyle name="Normal 3 2 2 3 2 3 2 2 5 2" xfId="25962"/>
    <cellStyle name="Normal 3 2 2 3 2 3 2 2 6" xfId="17314"/>
    <cellStyle name="Normal 3 2 2 3 2 3 2 3" xfId="2531"/>
    <cellStyle name="Normal 3 2 2 3 2 3 2 3 2" xfId="5972"/>
    <cellStyle name="Normal 3 2 2 3 2 3 2 3 2 2" xfId="14674"/>
    <cellStyle name="Normal 3 2 2 3 2 3 2 3 2 2 2" xfId="30260"/>
    <cellStyle name="Normal 3 2 2 3 2 3 2 3 2 3" xfId="21612"/>
    <cellStyle name="Normal 3 2 2 3 2 3 2 3 3" xfId="11233"/>
    <cellStyle name="Normal 3 2 2 3 2 3 2 3 3 2" xfId="26821"/>
    <cellStyle name="Normal 3 2 2 3 2 3 2 3 4" xfId="18173"/>
    <cellStyle name="Normal 3 2 2 3 2 3 2 4" xfId="4253"/>
    <cellStyle name="Normal 3 2 2 3 2 3 2 4 2" xfId="12955"/>
    <cellStyle name="Normal 3 2 2 3 2 3 2 4 2 2" xfId="28541"/>
    <cellStyle name="Normal 3 2 2 3 2 3 2 4 3" xfId="19893"/>
    <cellStyle name="Normal 3 2 2 3 2 3 2 5" xfId="7752"/>
    <cellStyle name="Normal 3 2 2 3 2 3 2 5 2" xfId="23382"/>
    <cellStyle name="Normal 3 2 2 3 2 3 2 6" xfId="9500"/>
    <cellStyle name="Normal 3 2 2 3 2 3 2 6 2" xfId="25102"/>
    <cellStyle name="Normal 3 2 2 3 2 3 2 7" xfId="16454"/>
    <cellStyle name="Normal 3 2 2 3 2 3 3" xfId="1231"/>
    <cellStyle name="Normal 3 2 2 3 2 3 3 2" xfId="2961"/>
    <cellStyle name="Normal 3 2 2 3 2 3 3 2 2" xfId="6402"/>
    <cellStyle name="Normal 3 2 2 3 2 3 3 2 2 2" xfId="15104"/>
    <cellStyle name="Normal 3 2 2 3 2 3 3 2 2 2 2" xfId="30690"/>
    <cellStyle name="Normal 3 2 2 3 2 3 3 2 2 3" xfId="22042"/>
    <cellStyle name="Normal 3 2 2 3 2 3 3 2 3" xfId="11663"/>
    <cellStyle name="Normal 3 2 2 3 2 3 3 2 3 2" xfId="27251"/>
    <cellStyle name="Normal 3 2 2 3 2 3 3 2 4" xfId="18603"/>
    <cellStyle name="Normal 3 2 2 3 2 3 3 3" xfId="4683"/>
    <cellStyle name="Normal 3 2 2 3 2 3 3 3 2" xfId="13385"/>
    <cellStyle name="Normal 3 2 2 3 2 3 3 3 2 2" xfId="28971"/>
    <cellStyle name="Normal 3 2 2 3 2 3 3 3 3" xfId="20323"/>
    <cellStyle name="Normal 3 2 2 3 2 3 3 4" xfId="8182"/>
    <cellStyle name="Normal 3 2 2 3 2 3 3 4 2" xfId="23812"/>
    <cellStyle name="Normal 3 2 2 3 2 3 3 5" xfId="9933"/>
    <cellStyle name="Normal 3 2 2 3 2 3 3 5 2" xfId="25532"/>
    <cellStyle name="Normal 3 2 2 3 2 3 3 6" xfId="16884"/>
    <cellStyle name="Normal 3 2 2 3 2 3 4" xfId="2101"/>
    <cellStyle name="Normal 3 2 2 3 2 3 4 2" xfId="5542"/>
    <cellStyle name="Normal 3 2 2 3 2 3 4 2 2" xfId="14244"/>
    <cellStyle name="Normal 3 2 2 3 2 3 4 2 2 2" xfId="29830"/>
    <cellStyle name="Normal 3 2 2 3 2 3 4 2 3" xfId="21182"/>
    <cellStyle name="Normal 3 2 2 3 2 3 4 3" xfId="10803"/>
    <cellStyle name="Normal 3 2 2 3 2 3 4 3 2" xfId="26391"/>
    <cellStyle name="Normal 3 2 2 3 2 3 4 4" xfId="17743"/>
    <cellStyle name="Normal 3 2 2 3 2 3 5" xfId="3823"/>
    <cellStyle name="Normal 3 2 2 3 2 3 5 2" xfId="12525"/>
    <cellStyle name="Normal 3 2 2 3 2 3 5 2 2" xfId="28111"/>
    <cellStyle name="Normal 3 2 2 3 2 3 5 3" xfId="19463"/>
    <cellStyle name="Normal 3 2 2 3 2 3 6" xfId="7322"/>
    <cellStyle name="Normal 3 2 2 3 2 3 6 2" xfId="22952"/>
    <cellStyle name="Normal 3 2 2 3 2 3 7" xfId="9068"/>
    <cellStyle name="Normal 3 2 2 3 2 3 7 2" xfId="24672"/>
    <cellStyle name="Normal 3 2 2 3 2 3 8" xfId="16024"/>
    <cellStyle name="Normal 3 2 2 3 2 4" xfId="582"/>
    <cellStyle name="Normal 3 2 2 3 2 4 2" xfId="1446"/>
    <cellStyle name="Normal 3 2 2 3 2 4 2 2" xfId="3176"/>
    <cellStyle name="Normal 3 2 2 3 2 4 2 2 2" xfId="6617"/>
    <cellStyle name="Normal 3 2 2 3 2 4 2 2 2 2" xfId="15319"/>
    <cellStyle name="Normal 3 2 2 3 2 4 2 2 2 2 2" xfId="30905"/>
    <cellStyle name="Normal 3 2 2 3 2 4 2 2 2 3" xfId="22257"/>
    <cellStyle name="Normal 3 2 2 3 2 4 2 2 3" xfId="11878"/>
    <cellStyle name="Normal 3 2 2 3 2 4 2 2 3 2" xfId="27466"/>
    <cellStyle name="Normal 3 2 2 3 2 4 2 2 4" xfId="18818"/>
    <cellStyle name="Normal 3 2 2 3 2 4 2 3" xfId="4898"/>
    <cellStyle name="Normal 3 2 2 3 2 4 2 3 2" xfId="13600"/>
    <cellStyle name="Normal 3 2 2 3 2 4 2 3 2 2" xfId="29186"/>
    <cellStyle name="Normal 3 2 2 3 2 4 2 3 3" xfId="20538"/>
    <cellStyle name="Normal 3 2 2 3 2 4 2 4" xfId="8397"/>
    <cellStyle name="Normal 3 2 2 3 2 4 2 4 2" xfId="24027"/>
    <cellStyle name="Normal 3 2 2 3 2 4 2 5" xfId="10148"/>
    <cellStyle name="Normal 3 2 2 3 2 4 2 5 2" xfId="25747"/>
    <cellStyle name="Normal 3 2 2 3 2 4 2 6" xfId="17099"/>
    <cellStyle name="Normal 3 2 2 3 2 4 3" xfId="2316"/>
    <cellStyle name="Normal 3 2 2 3 2 4 3 2" xfId="5757"/>
    <cellStyle name="Normal 3 2 2 3 2 4 3 2 2" xfId="14459"/>
    <cellStyle name="Normal 3 2 2 3 2 4 3 2 2 2" xfId="30045"/>
    <cellStyle name="Normal 3 2 2 3 2 4 3 2 3" xfId="21397"/>
    <cellStyle name="Normal 3 2 2 3 2 4 3 3" xfId="11018"/>
    <cellStyle name="Normal 3 2 2 3 2 4 3 3 2" xfId="26606"/>
    <cellStyle name="Normal 3 2 2 3 2 4 3 4" xfId="17958"/>
    <cellStyle name="Normal 3 2 2 3 2 4 4" xfId="4038"/>
    <cellStyle name="Normal 3 2 2 3 2 4 4 2" xfId="12740"/>
    <cellStyle name="Normal 3 2 2 3 2 4 4 2 2" xfId="28326"/>
    <cellStyle name="Normal 3 2 2 3 2 4 4 3" xfId="19678"/>
    <cellStyle name="Normal 3 2 2 3 2 4 5" xfId="7537"/>
    <cellStyle name="Normal 3 2 2 3 2 4 5 2" xfId="23167"/>
    <cellStyle name="Normal 3 2 2 3 2 4 6" xfId="9284"/>
    <cellStyle name="Normal 3 2 2 3 2 4 6 2" xfId="24887"/>
    <cellStyle name="Normal 3 2 2 3 2 4 7" xfId="16239"/>
    <cellStyle name="Normal 3 2 2 3 2 5" xfId="1016"/>
    <cellStyle name="Normal 3 2 2 3 2 5 2" xfId="2746"/>
    <cellStyle name="Normal 3 2 2 3 2 5 2 2" xfId="6187"/>
    <cellStyle name="Normal 3 2 2 3 2 5 2 2 2" xfId="14889"/>
    <cellStyle name="Normal 3 2 2 3 2 5 2 2 2 2" xfId="30475"/>
    <cellStyle name="Normal 3 2 2 3 2 5 2 2 3" xfId="21827"/>
    <cellStyle name="Normal 3 2 2 3 2 5 2 3" xfId="11448"/>
    <cellStyle name="Normal 3 2 2 3 2 5 2 3 2" xfId="27036"/>
    <cellStyle name="Normal 3 2 2 3 2 5 2 4" xfId="18388"/>
    <cellStyle name="Normal 3 2 2 3 2 5 3" xfId="4468"/>
    <cellStyle name="Normal 3 2 2 3 2 5 3 2" xfId="13170"/>
    <cellStyle name="Normal 3 2 2 3 2 5 3 2 2" xfId="28756"/>
    <cellStyle name="Normal 3 2 2 3 2 5 3 3" xfId="20108"/>
    <cellStyle name="Normal 3 2 2 3 2 5 4" xfId="7967"/>
    <cellStyle name="Normal 3 2 2 3 2 5 4 2" xfId="23597"/>
    <cellStyle name="Normal 3 2 2 3 2 5 5" xfId="9718"/>
    <cellStyle name="Normal 3 2 2 3 2 5 5 2" xfId="25317"/>
    <cellStyle name="Normal 3 2 2 3 2 5 6" xfId="16669"/>
    <cellStyle name="Normal 3 2 2 3 2 6" xfId="1885"/>
    <cellStyle name="Normal 3 2 2 3 2 6 2" xfId="5327"/>
    <cellStyle name="Normal 3 2 2 3 2 6 2 2" xfId="14029"/>
    <cellStyle name="Normal 3 2 2 3 2 6 2 2 2" xfId="29615"/>
    <cellStyle name="Normal 3 2 2 3 2 6 2 3" xfId="20967"/>
    <cellStyle name="Normal 3 2 2 3 2 6 3" xfId="10587"/>
    <cellStyle name="Normal 3 2 2 3 2 6 3 2" xfId="26176"/>
    <cellStyle name="Normal 3 2 2 3 2 6 4" xfId="17528"/>
    <cellStyle name="Normal 3 2 2 3 2 7" xfId="3608"/>
    <cellStyle name="Normal 3 2 2 3 2 7 2" xfId="12310"/>
    <cellStyle name="Normal 3 2 2 3 2 7 2 2" xfId="27896"/>
    <cellStyle name="Normal 3 2 2 3 2 7 3" xfId="19248"/>
    <cellStyle name="Normal 3 2 2 3 2 8" xfId="7107"/>
    <cellStyle name="Normal 3 2 2 3 2 8 2" xfId="22737"/>
    <cellStyle name="Normal 3 2 2 3 2 9" xfId="8829"/>
    <cellStyle name="Normal 3 2 2 3 2 9 2" xfId="24457"/>
    <cellStyle name="Normal 3 2 2 3 3" xfId="170"/>
    <cellStyle name="Normal 3 2 2 3 3 2" xfId="419"/>
    <cellStyle name="Normal 3 2 2 3 3 2 2" xfId="851"/>
    <cellStyle name="Normal 3 2 2 3 3 2 2 2" xfId="1714"/>
    <cellStyle name="Normal 3 2 2 3 3 2 2 2 2" xfId="3444"/>
    <cellStyle name="Normal 3 2 2 3 3 2 2 2 2 2" xfId="6885"/>
    <cellStyle name="Normal 3 2 2 3 3 2 2 2 2 2 2" xfId="15587"/>
    <cellStyle name="Normal 3 2 2 3 3 2 2 2 2 2 2 2" xfId="31173"/>
    <cellStyle name="Normal 3 2 2 3 3 2 2 2 2 2 3" xfId="22525"/>
    <cellStyle name="Normal 3 2 2 3 3 2 2 2 2 3" xfId="12146"/>
    <cellStyle name="Normal 3 2 2 3 3 2 2 2 2 3 2" xfId="27734"/>
    <cellStyle name="Normal 3 2 2 3 3 2 2 2 2 4" xfId="19086"/>
    <cellStyle name="Normal 3 2 2 3 3 2 2 2 3" xfId="5166"/>
    <cellStyle name="Normal 3 2 2 3 3 2 2 2 3 2" xfId="13868"/>
    <cellStyle name="Normal 3 2 2 3 3 2 2 2 3 2 2" xfId="29454"/>
    <cellStyle name="Normal 3 2 2 3 3 2 2 2 3 3" xfId="20806"/>
    <cellStyle name="Normal 3 2 2 3 3 2 2 2 4" xfId="8665"/>
    <cellStyle name="Normal 3 2 2 3 3 2 2 2 4 2" xfId="24295"/>
    <cellStyle name="Normal 3 2 2 3 3 2 2 2 5" xfId="10416"/>
    <cellStyle name="Normal 3 2 2 3 3 2 2 2 5 2" xfId="26015"/>
    <cellStyle name="Normal 3 2 2 3 3 2 2 2 6" xfId="17367"/>
    <cellStyle name="Normal 3 2 2 3 3 2 2 3" xfId="2584"/>
    <cellStyle name="Normal 3 2 2 3 3 2 2 3 2" xfId="6025"/>
    <cellStyle name="Normal 3 2 2 3 3 2 2 3 2 2" xfId="14727"/>
    <cellStyle name="Normal 3 2 2 3 3 2 2 3 2 2 2" xfId="30313"/>
    <cellStyle name="Normal 3 2 2 3 3 2 2 3 2 3" xfId="21665"/>
    <cellStyle name="Normal 3 2 2 3 3 2 2 3 3" xfId="11286"/>
    <cellStyle name="Normal 3 2 2 3 3 2 2 3 3 2" xfId="26874"/>
    <cellStyle name="Normal 3 2 2 3 3 2 2 3 4" xfId="18226"/>
    <cellStyle name="Normal 3 2 2 3 3 2 2 4" xfId="4306"/>
    <cellStyle name="Normal 3 2 2 3 3 2 2 4 2" xfId="13008"/>
    <cellStyle name="Normal 3 2 2 3 3 2 2 4 2 2" xfId="28594"/>
    <cellStyle name="Normal 3 2 2 3 3 2 2 4 3" xfId="19946"/>
    <cellStyle name="Normal 3 2 2 3 3 2 2 5" xfId="7805"/>
    <cellStyle name="Normal 3 2 2 3 3 2 2 5 2" xfId="23435"/>
    <cellStyle name="Normal 3 2 2 3 3 2 2 6" xfId="9553"/>
    <cellStyle name="Normal 3 2 2 3 3 2 2 6 2" xfId="25155"/>
    <cellStyle name="Normal 3 2 2 3 3 2 2 7" xfId="16507"/>
    <cellStyle name="Normal 3 2 2 3 3 2 3" xfId="1284"/>
    <cellStyle name="Normal 3 2 2 3 3 2 3 2" xfId="3014"/>
    <cellStyle name="Normal 3 2 2 3 3 2 3 2 2" xfId="6455"/>
    <cellStyle name="Normal 3 2 2 3 3 2 3 2 2 2" xfId="15157"/>
    <cellStyle name="Normal 3 2 2 3 3 2 3 2 2 2 2" xfId="30743"/>
    <cellStyle name="Normal 3 2 2 3 3 2 3 2 2 3" xfId="22095"/>
    <cellStyle name="Normal 3 2 2 3 3 2 3 2 3" xfId="11716"/>
    <cellStyle name="Normal 3 2 2 3 3 2 3 2 3 2" xfId="27304"/>
    <cellStyle name="Normal 3 2 2 3 3 2 3 2 4" xfId="18656"/>
    <cellStyle name="Normal 3 2 2 3 3 2 3 3" xfId="4736"/>
    <cellStyle name="Normal 3 2 2 3 3 2 3 3 2" xfId="13438"/>
    <cellStyle name="Normal 3 2 2 3 3 2 3 3 2 2" xfId="29024"/>
    <cellStyle name="Normal 3 2 2 3 3 2 3 3 3" xfId="20376"/>
    <cellStyle name="Normal 3 2 2 3 3 2 3 4" xfId="8235"/>
    <cellStyle name="Normal 3 2 2 3 3 2 3 4 2" xfId="23865"/>
    <cellStyle name="Normal 3 2 2 3 3 2 3 5" xfId="9986"/>
    <cellStyle name="Normal 3 2 2 3 3 2 3 5 2" xfId="25585"/>
    <cellStyle name="Normal 3 2 2 3 3 2 3 6" xfId="16937"/>
    <cellStyle name="Normal 3 2 2 3 3 2 4" xfId="2154"/>
    <cellStyle name="Normal 3 2 2 3 3 2 4 2" xfId="5595"/>
    <cellStyle name="Normal 3 2 2 3 3 2 4 2 2" xfId="14297"/>
    <cellStyle name="Normal 3 2 2 3 3 2 4 2 2 2" xfId="29883"/>
    <cellStyle name="Normal 3 2 2 3 3 2 4 2 3" xfId="21235"/>
    <cellStyle name="Normal 3 2 2 3 3 2 4 3" xfId="10856"/>
    <cellStyle name="Normal 3 2 2 3 3 2 4 3 2" xfId="26444"/>
    <cellStyle name="Normal 3 2 2 3 3 2 4 4" xfId="17796"/>
    <cellStyle name="Normal 3 2 2 3 3 2 5" xfId="3876"/>
    <cellStyle name="Normal 3 2 2 3 3 2 5 2" xfId="12578"/>
    <cellStyle name="Normal 3 2 2 3 3 2 5 2 2" xfId="28164"/>
    <cellStyle name="Normal 3 2 2 3 3 2 5 3" xfId="19516"/>
    <cellStyle name="Normal 3 2 2 3 3 2 6" xfId="7375"/>
    <cellStyle name="Normal 3 2 2 3 3 2 6 2" xfId="23005"/>
    <cellStyle name="Normal 3 2 2 3 3 2 7" xfId="9121"/>
    <cellStyle name="Normal 3 2 2 3 3 2 7 2" xfId="24725"/>
    <cellStyle name="Normal 3 2 2 3 3 2 8" xfId="16077"/>
    <cellStyle name="Normal 3 2 2 3 3 3" xfId="635"/>
    <cellStyle name="Normal 3 2 2 3 3 3 2" xfId="1499"/>
    <cellStyle name="Normal 3 2 2 3 3 3 2 2" xfId="3229"/>
    <cellStyle name="Normal 3 2 2 3 3 3 2 2 2" xfId="6670"/>
    <cellStyle name="Normal 3 2 2 3 3 3 2 2 2 2" xfId="15372"/>
    <cellStyle name="Normal 3 2 2 3 3 3 2 2 2 2 2" xfId="30958"/>
    <cellStyle name="Normal 3 2 2 3 3 3 2 2 2 3" xfId="22310"/>
    <cellStyle name="Normal 3 2 2 3 3 3 2 2 3" xfId="11931"/>
    <cellStyle name="Normal 3 2 2 3 3 3 2 2 3 2" xfId="27519"/>
    <cellStyle name="Normal 3 2 2 3 3 3 2 2 4" xfId="18871"/>
    <cellStyle name="Normal 3 2 2 3 3 3 2 3" xfId="4951"/>
    <cellStyle name="Normal 3 2 2 3 3 3 2 3 2" xfId="13653"/>
    <cellStyle name="Normal 3 2 2 3 3 3 2 3 2 2" xfId="29239"/>
    <cellStyle name="Normal 3 2 2 3 3 3 2 3 3" xfId="20591"/>
    <cellStyle name="Normal 3 2 2 3 3 3 2 4" xfId="8450"/>
    <cellStyle name="Normal 3 2 2 3 3 3 2 4 2" xfId="24080"/>
    <cellStyle name="Normal 3 2 2 3 3 3 2 5" xfId="10201"/>
    <cellStyle name="Normal 3 2 2 3 3 3 2 5 2" xfId="25800"/>
    <cellStyle name="Normal 3 2 2 3 3 3 2 6" xfId="17152"/>
    <cellStyle name="Normal 3 2 2 3 3 3 3" xfId="2369"/>
    <cellStyle name="Normal 3 2 2 3 3 3 3 2" xfId="5810"/>
    <cellStyle name="Normal 3 2 2 3 3 3 3 2 2" xfId="14512"/>
    <cellStyle name="Normal 3 2 2 3 3 3 3 2 2 2" xfId="30098"/>
    <cellStyle name="Normal 3 2 2 3 3 3 3 2 3" xfId="21450"/>
    <cellStyle name="Normal 3 2 2 3 3 3 3 3" xfId="11071"/>
    <cellStyle name="Normal 3 2 2 3 3 3 3 3 2" xfId="26659"/>
    <cellStyle name="Normal 3 2 2 3 3 3 3 4" xfId="18011"/>
    <cellStyle name="Normal 3 2 2 3 3 3 4" xfId="4091"/>
    <cellStyle name="Normal 3 2 2 3 3 3 4 2" xfId="12793"/>
    <cellStyle name="Normal 3 2 2 3 3 3 4 2 2" xfId="28379"/>
    <cellStyle name="Normal 3 2 2 3 3 3 4 3" xfId="19731"/>
    <cellStyle name="Normal 3 2 2 3 3 3 5" xfId="7590"/>
    <cellStyle name="Normal 3 2 2 3 3 3 5 2" xfId="23220"/>
    <cellStyle name="Normal 3 2 2 3 3 3 6" xfId="9337"/>
    <cellStyle name="Normal 3 2 2 3 3 3 6 2" xfId="24940"/>
    <cellStyle name="Normal 3 2 2 3 3 3 7" xfId="16292"/>
    <cellStyle name="Normal 3 2 2 3 3 4" xfId="1069"/>
    <cellStyle name="Normal 3 2 2 3 3 4 2" xfId="2799"/>
    <cellStyle name="Normal 3 2 2 3 3 4 2 2" xfId="6240"/>
    <cellStyle name="Normal 3 2 2 3 3 4 2 2 2" xfId="14942"/>
    <cellStyle name="Normal 3 2 2 3 3 4 2 2 2 2" xfId="30528"/>
    <cellStyle name="Normal 3 2 2 3 3 4 2 2 3" xfId="21880"/>
    <cellStyle name="Normal 3 2 2 3 3 4 2 3" xfId="11501"/>
    <cellStyle name="Normal 3 2 2 3 3 4 2 3 2" xfId="27089"/>
    <cellStyle name="Normal 3 2 2 3 3 4 2 4" xfId="18441"/>
    <cellStyle name="Normal 3 2 2 3 3 4 3" xfId="4521"/>
    <cellStyle name="Normal 3 2 2 3 3 4 3 2" xfId="13223"/>
    <cellStyle name="Normal 3 2 2 3 3 4 3 2 2" xfId="28809"/>
    <cellStyle name="Normal 3 2 2 3 3 4 3 3" xfId="20161"/>
    <cellStyle name="Normal 3 2 2 3 3 4 4" xfId="8020"/>
    <cellStyle name="Normal 3 2 2 3 3 4 4 2" xfId="23650"/>
    <cellStyle name="Normal 3 2 2 3 3 4 5" xfId="9771"/>
    <cellStyle name="Normal 3 2 2 3 3 4 5 2" xfId="25370"/>
    <cellStyle name="Normal 3 2 2 3 3 4 6" xfId="16722"/>
    <cellStyle name="Normal 3 2 2 3 3 5" xfId="1938"/>
    <cellStyle name="Normal 3 2 2 3 3 5 2" xfId="5380"/>
    <cellStyle name="Normal 3 2 2 3 3 5 2 2" xfId="14082"/>
    <cellStyle name="Normal 3 2 2 3 3 5 2 2 2" xfId="29668"/>
    <cellStyle name="Normal 3 2 2 3 3 5 2 3" xfId="21020"/>
    <cellStyle name="Normal 3 2 2 3 3 5 3" xfId="10640"/>
    <cellStyle name="Normal 3 2 2 3 3 5 3 2" xfId="26229"/>
    <cellStyle name="Normal 3 2 2 3 3 5 4" xfId="17581"/>
    <cellStyle name="Normal 3 2 2 3 3 6" xfId="3661"/>
    <cellStyle name="Normal 3 2 2 3 3 6 2" xfId="12363"/>
    <cellStyle name="Normal 3 2 2 3 3 6 2 2" xfId="27949"/>
    <cellStyle name="Normal 3 2 2 3 3 6 3" xfId="19301"/>
    <cellStyle name="Normal 3 2 2 3 3 7" xfId="7160"/>
    <cellStyle name="Normal 3 2 2 3 3 7 2" xfId="22790"/>
    <cellStyle name="Normal 3 2 2 3 3 8" xfId="8887"/>
    <cellStyle name="Normal 3 2 2 3 3 8 2" xfId="24510"/>
    <cellStyle name="Normal 3 2 2 3 3 9" xfId="15862"/>
    <cellStyle name="Normal 3 2 2 3 4" xfId="313"/>
    <cellStyle name="Normal 3 2 2 3 4 2" xfId="745"/>
    <cellStyle name="Normal 3 2 2 3 4 2 2" xfId="1608"/>
    <cellStyle name="Normal 3 2 2 3 4 2 2 2" xfId="3338"/>
    <cellStyle name="Normal 3 2 2 3 4 2 2 2 2" xfId="6779"/>
    <cellStyle name="Normal 3 2 2 3 4 2 2 2 2 2" xfId="15481"/>
    <cellStyle name="Normal 3 2 2 3 4 2 2 2 2 2 2" xfId="31067"/>
    <cellStyle name="Normal 3 2 2 3 4 2 2 2 2 3" xfId="22419"/>
    <cellStyle name="Normal 3 2 2 3 4 2 2 2 3" xfId="12040"/>
    <cellStyle name="Normal 3 2 2 3 4 2 2 2 3 2" xfId="27628"/>
    <cellStyle name="Normal 3 2 2 3 4 2 2 2 4" xfId="18980"/>
    <cellStyle name="Normal 3 2 2 3 4 2 2 3" xfId="5060"/>
    <cellStyle name="Normal 3 2 2 3 4 2 2 3 2" xfId="13762"/>
    <cellStyle name="Normal 3 2 2 3 4 2 2 3 2 2" xfId="29348"/>
    <cellStyle name="Normal 3 2 2 3 4 2 2 3 3" xfId="20700"/>
    <cellStyle name="Normal 3 2 2 3 4 2 2 4" xfId="8559"/>
    <cellStyle name="Normal 3 2 2 3 4 2 2 4 2" xfId="24189"/>
    <cellStyle name="Normal 3 2 2 3 4 2 2 5" xfId="10310"/>
    <cellStyle name="Normal 3 2 2 3 4 2 2 5 2" xfId="25909"/>
    <cellStyle name="Normal 3 2 2 3 4 2 2 6" xfId="17261"/>
    <cellStyle name="Normal 3 2 2 3 4 2 3" xfId="2478"/>
    <cellStyle name="Normal 3 2 2 3 4 2 3 2" xfId="5919"/>
    <cellStyle name="Normal 3 2 2 3 4 2 3 2 2" xfId="14621"/>
    <cellStyle name="Normal 3 2 2 3 4 2 3 2 2 2" xfId="30207"/>
    <cellStyle name="Normal 3 2 2 3 4 2 3 2 3" xfId="21559"/>
    <cellStyle name="Normal 3 2 2 3 4 2 3 3" xfId="11180"/>
    <cellStyle name="Normal 3 2 2 3 4 2 3 3 2" xfId="26768"/>
    <cellStyle name="Normal 3 2 2 3 4 2 3 4" xfId="18120"/>
    <cellStyle name="Normal 3 2 2 3 4 2 4" xfId="4200"/>
    <cellStyle name="Normal 3 2 2 3 4 2 4 2" xfId="12902"/>
    <cellStyle name="Normal 3 2 2 3 4 2 4 2 2" xfId="28488"/>
    <cellStyle name="Normal 3 2 2 3 4 2 4 3" xfId="19840"/>
    <cellStyle name="Normal 3 2 2 3 4 2 5" xfId="7699"/>
    <cellStyle name="Normal 3 2 2 3 4 2 5 2" xfId="23329"/>
    <cellStyle name="Normal 3 2 2 3 4 2 6" xfId="9447"/>
    <cellStyle name="Normal 3 2 2 3 4 2 6 2" xfId="25049"/>
    <cellStyle name="Normal 3 2 2 3 4 2 7" xfId="16401"/>
    <cellStyle name="Normal 3 2 2 3 4 3" xfId="1178"/>
    <cellStyle name="Normal 3 2 2 3 4 3 2" xfId="2908"/>
    <cellStyle name="Normal 3 2 2 3 4 3 2 2" xfId="6349"/>
    <cellStyle name="Normal 3 2 2 3 4 3 2 2 2" xfId="15051"/>
    <cellStyle name="Normal 3 2 2 3 4 3 2 2 2 2" xfId="30637"/>
    <cellStyle name="Normal 3 2 2 3 4 3 2 2 3" xfId="21989"/>
    <cellStyle name="Normal 3 2 2 3 4 3 2 3" xfId="11610"/>
    <cellStyle name="Normal 3 2 2 3 4 3 2 3 2" xfId="27198"/>
    <cellStyle name="Normal 3 2 2 3 4 3 2 4" xfId="18550"/>
    <cellStyle name="Normal 3 2 2 3 4 3 3" xfId="4630"/>
    <cellStyle name="Normal 3 2 2 3 4 3 3 2" xfId="13332"/>
    <cellStyle name="Normal 3 2 2 3 4 3 3 2 2" xfId="28918"/>
    <cellStyle name="Normal 3 2 2 3 4 3 3 3" xfId="20270"/>
    <cellStyle name="Normal 3 2 2 3 4 3 4" xfId="8129"/>
    <cellStyle name="Normal 3 2 2 3 4 3 4 2" xfId="23759"/>
    <cellStyle name="Normal 3 2 2 3 4 3 5" xfId="9880"/>
    <cellStyle name="Normal 3 2 2 3 4 3 5 2" xfId="25479"/>
    <cellStyle name="Normal 3 2 2 3 4 3 6" xfId="16831"/>
    <cellStyle name="Normal 3 2 2 3 4 4" xfId="2048"/>
    <cellStyle name="Normal 3 2 2 3 4 4 2" xfId="5489"/>
    <cellStyle name="Normal 3 2 2 3 4 4 2 2" xfId="14191"/>
    <cellStyle name="Normal 3 2 2 3 4 4 2 2 2" xfId="29777"/>
    <cellStyle name="Normal 3 2 2 3 4 4 2 3" xfId="21129"/>
    <cellStyle name="Normal 3 2 2 3 4 4 3" xfId="10750"/>
    <cellStyle name="Normal 3 2 2 3 4 4 3 2" xfId="26338"/>
    <cellStyle name="Normal 3 2 2 3 4 4 4" xfId="17690"/>
    <cellStyle name="Normal 3 2 2 3 4 5" xfId="3770"/>
    <cellStyle name="Normal 3 2 2 3 4 5 2" xfId="12472"/>
    <cellStyle name="Normal 3 2 2 3 4 5 2 2" xfId="28058"/>
    <cellStyle name="Normal 3 2 2 3 4 5 3" xfId="19410"/>
    <cellStyle name="Normal 3 2 2 3 4 6" xfId="7269"/>
    <cellStyle name="Normal 3 2 2 3 4 6 2" xfId="22899"/>
    <cellStyle name="Normal 3 2 2 3 4 7" xfId="9015"/>
    <cellStyle name="Normal 3 2 2 3 4 7 2" xfId="24619"/>
    <cellStyle name="Normal 3 2 2 3 4 8" xfId="15971"/>
    <cellStyle name="Normal 3 2 2 3 5" xfId="529"/>
    <cellStyle name="Normal 3 2 2 3 5 2" xfId="1393"/>
    <cellStyle name="Normal 3 2 2 3 5 2 2" xfId="3123"/>
    <cellStyle name="Normal 3 2 2 3 5 2 2 2" xfId="6564"/>
    <cellStyle name="Normal 3 2 2 3 5 2 2 2 2" xfId="15266"/>
    <cellStyle name="Normal 3 2 2 3 5 2 2 2 2 2" xfId="30852"/>
    <cellStyle name="Normal 3 2 2 3 5 2 2 2 3" xfId="22204"/>
    <cellStyle name="Normal 3 2 2 3 5 2 2 3" xfId="11825"/>
    <cellStyle name="Normal 3 2 2 3 5 2 2 3 2" xfId="27413"/>
    <cellStyle name="Normal 3 2 2 3 5 2 2 4" xfId="18765"/>
    <cellStyle name="Normal 3 2 2 3 5 2 3" xfId="4845"/>
    <cellStyle name="Normal 3 2 2 3 5 2 3 2" xfId="13547"/>
    <cellStyle name="Normal 3 2 2 3 5 2 3 2 2" xfId="29133"/>
    <cellStyle name="Normal 3 2 2 3 5 2 3 3" xfId="20485"/>
    <cellStyle name="Normal 3 2 2 3 5 2 4" xfId="8344"/>
    <cellStyle name="Normal 3 2 2 3 5 2 4 2" xfId="23974"/>
    <cellStyle name="Normal 3 2 2 3 5 2 5" xfId="10095"/>
    <cellStyle name="Normal 3 2 2 3 5 2 5 2" xfId="25694"/>
    <cellStyle name="Normal 3 2 2 3 5 2 6" xfId="17046"/>
    <cellStyle name="Normal 3 2 2 3 5 3" xfId="2263"/>
    <cellStyle name="Normal 3 2 2 3 5 3 2" xfId="5704"/>
    <cellStyle name="Normal 3 2 2 3 5 3 2 2" xfId="14406"/>
    <cellStyle name="Normal 3 2 2 3 5 3 2 2 2" xfId="29992"/>
    <cellStyle name="Normal 3 2 2 3 5 3 2 3" xfId="21344"/>
    <cellStyle name="Normal 3 2 2 3 5 3 3" xfId="10965"/>
    <cellStyle name="Normal 3 2 2 3 5 3 3 2" xfId="26553"/>
    <cellStyle name="Normal 3 2 2 3 5 3 4" xfId="17905"/>
    <cellStyle name="Normal 3 2 2 3 5 4" xfId="3985"/>
    <cellStyle name="Normal 3 2 2 3 5 4 2" xfId="12687"/>
    <cellStyle name="Normal 3 2 2 3 5 4 2 2" xfId="28273"/>
    <cellStyle name="Normal 3 2 2 3 5 4 3" xfId="19625"/>
    <cellStyle name="Normal 3 2 2 3 5 5" xfId="7484"/>
    <cellStyle name="Normal 3 2 2 3 5 5 2" xfId="23114"/>
    <cellStyle name="Normal 3 2 2 3 5 6" xfId="9231"/>
    <cellStyle name="Normal 3 2 2 3 5 6 2" xfId="24834"/>
    <cellStyle name="Normal 3 2 2 3 5 7" xfId="16186"/>
    <cellStyle name="Normal 3 2 2 3 6" xfId="963"/>
    <cellStyle name="Normal 3 2 2 3 6 2" xfId="2693"/>
    <cellStyle name="Normal 3 2 2 3 6 2 2" xfId="6134"/>
    <cellStyle name="Normal 3 2 2 3 6 2 2 2" xfId="14836"/>
    <cellStyle name="Normal 3 2 2 3 6 2 2 2 2" xfId="30422"/>
    <cellStyle name="Normal 3 2 2 3 6 2 2 3" xfId="21774"/>
    <cellStyle name="Normal 3 2 2 3 6 2 3" xfId="11395"/>
    <cellStyle name="Normal 3 2 2 3 6 2 3 2" xfId="26983"/>
    <cellStyle name="Normal 3 2 2 3 6 2 4" xfId="18335"/>
    <cellStyle name="Normal 3 2 2 3 6 3" xfId="4415"/>
    <cellStyle name="Normal 3 2 2 3 6 3 2" xfId="13117"/>
    <cellStyle name="Normal 3 2 2 3 6 3 2 2" xfId="28703"/>
    <cellStyle name="Normal 3 2 2 3 6 3 3" xfId="20055"/>
    <cellStyle name="Normal 3 2 2 3 6 4" xfId="7914"/>
    <cellStyle name="Normal 3 2 2 3 6 4 2" xfId="23544"/>
    <cellStyle name="Normal 3 2 2 3 6 5" xfId="9665"/>
    <cellStyle name="Normal 3 2 2 3 6 5 2" xfId="25264"/>
    <cellStyle name="Normal 3 2 2 3 6 6" xfId="16616"/>
    <cellStyle name="Normal 3 2 2 3 7" xfId="1832"/>
    <cellStyle name="Normal 3 2 2 3 7 2" xfId="5274"/>
    <cellStyle name="Normal 3 2 2 3 7 2 2" xfId="13976"/>
    <cellStyle name="Normal 3 2 2 3 7 2 2 2" xfId="29562"/>
    <cellStyle name="Normal 3 2 2 3 7 2 3" xfId="20914"/>
    <cellStyle name="Normal 3 2 2 3 7 3" xfId="10534"/>
    <cellStyle name="Normal 3 2 2 3 7 3 2" xfId="26123"/>
    <cellStyle name="Normal 3 2 2 3 7 4" xfId="17475"/>
    <cellStyle name="Normal 3 2 2 3 8" xfId="3555"/>
    <cellStyle name="Normal 3 2 2 3 8 2" xfId="12257"/>
    <cellStyle name="Normal 3 2 2 3 8 2 2" xfId="27843"/>
    <cellStyle name="Normal 3 2 2 3 8 3" xfId="19195"/>
    <cellStyle name="Normal 3 2 2 3 9" xfId="7000"/>
    <cellStyle name="Normal 3 2 2 3 9 2" xfId="15701"/>
    <cellStyle name="Normal 3 2 2 3 9 2 2" xfId="31282"/>
    <cellStyle name="Normal 3 2 2 3 9 3" xfId="22634"/>
    <cellStyle name="Normal 3 2 2 4" xfId="83"/>
    <cellStyle name="Normal 3 2 2 4 10" xfId="15783"/>
    <cellStyle name="Normal 3 2 2 4 2" xfId="197"/>
    <cellStyle name="Normal 3 2 2 4 2 2" xfId="446"/>
    <cellStyle name="Normal 3 2 2 4 2 2 2" xfId="878"/>
    <cellStyle name="Normal 3 2 2 4 2 2 2 2" xfId="1741"/>
    <cellStyle name="Normal 3 2 2 4 2 2 2 2 2" xfId="3471"/>
    <cellStyle name="Normal 3 2 2 4 2 2 2 2 2 2" xfId="6912"/>
    <cellStyle name="Normal 3 2 2 4 2 2 2 2 2 2 2" xfId="15614"/>
    <cellStyle name="Normal 3 2 2 4 2 2 2 2 2 2 2 2" xfId="31200"/>
    <cellStyle name="Normal 3 2 2 4 2 2 2 2 2 2 3" xfId="22552"/>
    <cellStyle name="Normal 3 2 2 4 2 2 2 2 2 3" xfId="12173"/>
    <cellStyle name="Normal 3 2 2 4 2 2 2 2 2 3 2" xfId="27761"/>
    <cellStyle name="Normal 3 2 2 4 2 2 2 2 2 4" xfId="19113"/>
    <cellStyle name="Normal 3 2 2 4 2 2 2 2 3" xfId="5193"/>
    <cellStyle name="Normal 3 2 2 4 2 2 2 2 3 2" xfId="13895"/>
    <cellStyle name="Normal 3 2 2 4 2 2 2 2 3 2 2" xfId="29481"/>
    <cellStyle name="Normal 3 2 2 4 2 2 2 2 3 3" xfId="20833"/>
    <cellStyle name="Normal 3 2 2 4 2 2 2 2 4" xfId="8692"/>
    <cellStyle name="Normal 3 2 2 4 2 2 2 2 4 2" xfId="24322"/>
    <cellStyle name="Normal 3 2 2 4 2 2 2 2 5" xfId="10443"/>
    <cellStyle name="Normal 3 2 2 4 2 2 2 2 5 2" xfId="26042"/>
    <cellStyle name="Normal 3 2 2 4 2 2 2 2 6" xfId="17394"/>
    <cellStyle name="Normal 3 2 2 4 2 2 2 3" xfId="2611"/>
    <cellStyle name="Normal 3 2 2 4 2 2 2 3 2" xfId="6052"/>
    <cellStyle name="Normal 3 2 2 4 2 2 2 3 2 2" xfId="14754"/>
    <cellStyle name="Normal 3 2 2 4 2 2 2 3 2 2 2" xfId="30340"/>
    <cellStyle name="Normal 3 2 2 4 2 2 2 3 2 3" xfId="21692"/>
    <cellStyle name="Normal 3 2 2 4 2 2 2 3 3" xfId="11313"/>
    <cellStyle name="Normal 3 2 2 4 2 2 2 3 3 2" xfId="26901"/>
    <cellStyle name="Normal 3 2 2 4 2 2 2 3 4" xfId="18253"/>
    <cellStyle name="Normal 3 2 2 4 2 2 2 4" xfId="4333"/>
    <cellStyle name="Normal 3 2 2 4 2 2 2 4 2" xfId="13035"/>
    <cellStyle name="Normal 3 2 2 4 2 2 2 4 2 2" xfId="28621"/>
    <cellStyle name="Normal 3 2 2 4 2 2 2 4 3" xfId="19973"/>
    <cellStyle name="Normal 3 2 2 4 2 2 2 5" xfId="7832"/>
    <cellStyle name="Normal 3 2 2 4 2 2 2 5 2" xfId="23462"/>
    <cellStyle name="Normal 3 2 2 4 2 2 2 6" xfId="9580"/>
    <cellStyle name="Normal 3 2 2 4 2 2 2 6 2" xfId="25182"/>
    <cellStyle name="Normal 3 2 2 4 2 2 2 7" xfId="16534"/>
    <cellStyle name="Normal 3 2 2 4 2 2 3" xfId="1311"/>
    <cellStyle name="Normal 3 2 2 4 2 2 3 2" xfId="3041"/>
    <cellStyle name="Normal 3 2 2 4 2 2 3 2 2" xfId="6482"/>
    <cellStyle name="Normal 3 2 2 4 2 2 3 2 2 2" xfId="15184"/>
    <cellStyle name="Normal 3 2 2 4 2 2 3 2 2 2 2" xfId="30770"/>
    <cellStyle name="Normal 3 2 2 4 2 2 3 2 2 3" xfId="22122"/>
    <cellStyle name="Normal 3 2 2 4 2 2 3 2 3" xfId="11743"/>
    <cellStyle name="Normal 3 2 2 4 2 2 3 2 3 2" xfId="27331"/>
    <cellStyle name="Normal 3 2 2 4 2 2 3 2 4" xfId="18683"/>
    <cellStyle name="Normal 3 2 2 4 2 2 3 3" xfId="4763"/>
    <cellStyle name="Normal 3 2 2 4 2 2 3 3 2" xfId="13465"/>
    <cellStyle name="Normal 3 2 2 4 2 2 3 3 2 2" xfId="29051"/>
    <cellStyle name="Normal 3 2 2 4 2 2 3 3 3" xfId="20403"/>
    <cellStyle name="Normal 3 2 2 4 2 2 3 4" xfId="8262"/>
    <cellStyle name="Normal 3 2 2 4 2 2 3 4 2" xfId="23892"/>
    <cellStyle name="Normal 3 2 2 4 2 2 3 5" xfId="10013"/>
    <cellStyle name="Normal 3 2 2 4 2 2 3 5 2" xfId="25612"/>
    <cellStyle name="Normal 3 2 2 4 2 2 3 6" xfId="16964"/>
    <cellStyle name="Normal 3 2 2 4 2 2 4" xfId="2181"/>
    <cellStyle name="Normal 3 2 2 4 2 2 4 2" xfId="5622"/>
    <cellStyle name="Normal 3 2 2 4 2 2 4 2 2" xfId="14324"/>
    <cellStyle name="Normal 3 2 2 4 2 2 4 2 2 2" xfId="29910"/>
    <cellStyle name="Normal 3 2 2 4 2 2 4 2 3" xfId="21262"/>
    <cellStyle name="Normal 3 2 2 4 2 2 4 3" xfId="10883"/>
    <cellStyle name="Normal 3 2 2 4 2 2 4 3 2" xfId="26471"/>
    <cellStyle name="Normal 3 2 2 4 2 2 4 4" xfId="17823"/>
    <cellStyle name="Normal 3 2 2 4 2 2 5" xfId="3903"/>
    <cellStyle name="Normal 3 2 2 4 2 2 5 2" xfId="12605"/>
    <cellStyle name="Normal 3 2 2 4 2 2 5 2 2" xfId="28191"/>
    <cellStyle name="Normal 3 2 2 4 2 2 5 3" xfId="19543"/>
    <cellStyle name="Normal 3 2 2 4 2 2 6" xfId="7402"/>
    <cellStyle name="Normal 3 2 2 4 2 2 6 2" xfId="23032"/>
    <cellStyle name="Normal 3 2 2 4 2 2 7" xfId="9148"/>
    <cellStyle name="Normal 3 2 2 4 2 2 7 2" xfId="24752"/>
    <cellStyle name="Normal 3 2 2 4 2 2 8" xfId="16104"/>
    <cellStyle name="Normal 3 2 2 4 2 3" xfId="662"/>
    <cellStyle name="Normal 3 2 2 4 2 3 2" xfId="1526"/>
    <cellStyle name="Normal 3 2 2 4 2 3 2 2" xfId="3256"/>
    <cellStyle name="Normal 3 2 2 4 2 3 2 2 2" xfId="6697"/>
    <cellStyle name="Normal 3 2 2 4 2 3 2 2 2 2" xfId="15399"/>
    <cellStyle name="Normal 3 2 2 4 2 3 2 2 2 2 2" xfId="30985"/>
    <cellStyle name="Normal 3 2 2 4 2 3 2 2 2 3" xfId="22337"/>
    <cellStyle name="Normal 3 2 2 4 2 3 2 2 3" xfId="11958"/>
    <cellStyle name="Normal 3 2 2 4 2 3 2 2 3 2" xfId="27546"/>
    <cellStyle name="Normal 3 2 2 4 2 3 2 2 4" xfId="18898"/>
    <cellStyle name="Normal 3 2 2 4 2 3 2 3" xfId="4978"/>
    <cellStyle name="Normal 3 2 2 4 2 3 2 3 2" xfId="13680"/>
    <cellStyle name="Normal 3 2 2 4 2 3 2 3 2 2" xfId="29266"/>
    <cellStyle name="Normal 3 2 2 4 2 3 2 3 3" xfId="20618"/>
    <cellStyle name="Normal 3 2 2 4 2 3 2 4" xfId="8477"/>
    <cellStyle name="Normal 3 2 2 4 2 3 2 4 2" xfId="24107"/>
    <cellStyle name="Normal 3 2 2 4 2 3 2 5" xfId="10228"/>
    <cellStyle name="Normal 3 2 2 4 2 3 2 5 2" xfId="25827"/>
    <cellStyle name="Normal 3 2 2 4 2 3 2 6" xfId="17179"/>
    <cellStyle name="Normal 3 2 2 4 2 3 3" xfId="2396"/>
    <cellStyle name="Normal 3 2 2 4 2 3 3 2" xfId="5837"/>
    <cellStyle name="Normal 3 2 2 4 2 3 3 2 2" xfId="14539"/>
    <cellStyle name="Normal 3 2 2 4 2 3 3 2 2 2" xfId="30125"/>
    <cellStyle name="Normal 3 2 2 4 2 3 3 2 3" xfId="21477"/>
    <cellStyle name="Normal 3 2 2 4 2 3 3 3" xfId="11098"/>
    <cellStyle name="Normal 3 2 2 4 2 3 3 3 2" xfId="26686"/>
    <cellStyle name="Normal 3 2 2 4 2 3 3 4" xfId="18038"/>
    <cellStyle name="Normal 3 2 2 4 2 3 4" xfId="4118"/>
    <cellStyle name="Normal 3 2 2 4 2 3 4 2" xfId="12820"/>
    <cellStyle name="Normal 3 2 2 4 2 3 4 2 2" xfId="28406"/>
    <cellStyle name="Normal 3 2 2 4 2 3 4 3" xfId="19758"/>
    <cellStyle name="Normal 3 2 2 4 2 3 5" xfId="7617"/>
    <cellStyle name="Normal 3 2 2 4 2 3 5 2" xfId="23247"/>
    <cellStyle name="Normal 3 2 2 4 2 3 6" xfId="9364"/>
    <cellStyle name="Normal 3 2 2 4 2 3 6 2" xfId="24967"/>
    <cellStyle name="Normal 3 2 2 4 2 3 7" xfId="16319"/>
    <cellStyle name="Normal 3 2 2 4 2 4" xfId="1096"/>
    <cellStyle name="Normal 3 2 2 4 2 4 2" xfId="2826"/>
    <cellStyle name="Normal 3 2 2 4 2 4 2 2" xfId="6267"/>
    <cellStyle name="Normal 3 2 2 4 2 4 2 2 2" xfId="14969"/>
    <cellStyle name="Normal 3 2 2 4 2 4 2 2 2 2" xfId="30555"/>
    <cellStyle name="Normal 3 2 2 4 2 4 2 2 3" xfId="21907"/>
    <cellStyle name="Normal 3 2 2 4 2 4 2 3" xfId="11528"/>
    <cellStyle name="Normal 3 2 2 4 2 4 2 3 2" xfId="27116"/>
    <cellStyle name="Normal 3 2 2 4 2 4 2 4" xfId="18468"/>
    <cellStyle name="Normal 3 2 2 4 2 4 3" xfId="4548"/>
    <cellStyle name="Normal 3 2 2 4 2 4 3 2" xfId="13250"/>
    <cellStyle name="Normal 3 2 2 4 2 4 3 2 2" xfId="28836"/>
    <cellStyle name="Normal 3 2 2 4 2 4 3 3" xfId="20188"/>
    <cellStyle name="Normal 3 2 2 4 2 4 4" xfId="8047"/>
    <cellStyle name="Normal 3 2 2 4 2 4 4 2" xfId="23677"/>
    <cellStyle name="Normal 3 2 2 4 2 4 5" xfId="9798"/>
    <cellStyle name="Normal 3 2 2 4 2 4 5 2" xfId="25397"/>
    <cellStyle name="Normal 3 2 2 4 2 4 6" xfId="16749"/>
    <cellStyle name="Normal 3 2 2 4 2 5" xfId="1965"/>
    <cellStyle name="Normal 3 2 2 4 2 5 2" xfId="5407"/>
    <cellStyle name="Normal 3 2 2 4 2 5 2 2" xfId="14109"/>
    <cellStyle name="Normal 3 2 2 4 2 5 2 2 2" xfId="29695"/>
    <cellStyle name="Normal 3 2 2 4 2 5 2 3" xfId="21047"/>
    <cellStyle name="Normal 3 2 2 4 2 5 3" xfId="10667"/>
    <cellStyle name="Normal 3 2 2 4 2 5 3 2" xfId="26256"/>
    <cellStyle name="Normal 3 2 2 4 2 5 4" xfId="17608"/>
    <cellStyle name="Normal 3 2 2 4 2 6" xfId="3688"/>
    <cellStyle name="Normal 3 2 2 4 2 6 2" xfId="12390"/>
    <cellStyle name="Normal 3 2 2 4 2 6 2 2" xfId="27976"/>
    <cellStyle name="Normal 3 2 2 4 2 6 3" xfId="19328"/>
    <cellStyle name="Normal 3 2 2 4 2 7" xfId="7187"/>
    <cellStyle name="Normal 3 2 2 4 2 7 2" xfId="22817"/>
    <cellStyle name="Normal 3 2 2 4 2 8" xfId="8914"/>
    <cellStyle name="Normal 3 2 2 4 2 8 2" xfId="24537"/>
    <cellStyle name="Normal 3 2 2 4 2 9" xfId="15889"/>
    <cellStyle name="Normal 3 2 2 4 3" xfId="340"/>
    <cellStyle name="Normal 3 2 2 4 3 2" xfId="772"/>
    <cellStyle name="Normal 3 2 2 4 3 2 2" xfId="1635"/>
    <cellStyle name="Normal 3 2 2 4 3 2 2 2" xfId="3365"/>
    <cellStyle name="Normal 3 2 2 4 3 2 2 2 2" xfId="6806"/>
    <cellStyle name="Normal 3 2 2 4 3 2 2 2 2 2" xfId="15508"/>
    <cellStyle name="Normal 3 2 2 4 3 2 2 2 2 2 2" xfId="31094"/>
    <cellStyle name="Normal 3 2 2 4 3 2 2 2 2 3" xfId="22446"/>
    <cellStyle name="Normal 3 2 2 4 3 2 2 2 3" xfId="12067"/>
    <cellStyle name="Normal 3 2 2 4 3 2 2 2 3 2" xfId="27655"/>
    <cellStyle name="Normal 3 2 2 4 3 2 2 2 4" xfId="19007"/>
    <cellStyle name="Normal 3 2 2 4 3 2 2 3" xfId="5087"/>
    <cellStyle name="Normal 3 2 2 4 3 2 2 3 2" xfId="13789"/>
    <cellStyle name="Normal 3 2 2 4 3 2 2 3 2 2" xfId="29375"/>
    <cellStyle name="Normal 3 2 2 4 3 2 2 3 3" xfId="20727"/>
    <cellStyle name="Normal 3 2 2 4 3 2 2 4" xfId="8586"/>
    <cellStyle name="Normal 3 2 2 4 3 2 2 4 2" xfId="24216"/>
    <cellStyle name="Normal 3 2 2 4 3 2 2 5" xfId="10337"/>
    <cellStyle name="Normal 3 2 2 4 3 2 2 5 2" xfId="25936"/>
    <cellStyle name="Normal 3 2 2 4 3 2 2 6" xfId="17288"/>
    <cellStyle name="Normal 3 2 2 4 3 2 3" xfId="2505"/>
    <cellStyle name="Normal 3 2 2 4 3 2 3 2" xfId="5946"/>
    <cellStyle name="Normal 3 2 2 4 3 2 3 2 2" xfId="14648"/>
    <cellStyle name="Normal 3 2 2 4 3 2 3 2 2 2" xfId="30234"/>
    <cellStyle name="Normal 3 2 2 4 3 2 3 2 3" xfId="21586"/>
    <cellStyle name="Normal 3 2 2 4 3 2 3 3" xfId="11207"/>
    <cellStyle name="Normal 3 2 2 4 3 2 3 3 2" xfId="26795"/>
    <cellStyle name="Normal 3 2 2 4 3 2 3 4" xfId="18147"/>
    <cellStyle name="Normal 3 2 2 4 3 2 4" xfId="4227"/>
    <cellStyle name="Normal 3 2 2 4 3 2 4 2" xfId="12929"/>
    <cellStyle name="Normal 3 2 2 4 3 2 4 2 2" xfId="28515"/>
    <cellStyle name="Normal 3 2 2 4 3 2 4 3" xfId="19867"/>
    <cellStyle name="Normal 3 2 2 4 3 2 5" xfId="7726"/>
    <cellStyle name="Normal 3 2 2 4 3 2 5 2" xfId="23356"/>
    <cellStyle name="Normal 3 2 2 4 3 2 6" xfId="9474"/>
    <cellStyle name="Normal 3 2 2 4 3 2 6 2" xfId="25076"/>
    <cellStyle name="Normal 3 2 2 4 3 2 7" xfId="16428"/>
    <cellStyle name="Normal 3 2 2 4 3 3" xfId="1205"/>
    <cellStyle name="Normal 3 2 2 4 3 3 2" xfId="2935"/>
    <cellStyle name="Normal 3 2 2 4 3 3 2 2" xfId="6376"/>
    <cellStyle name="Normal 3 2 2 4 3 3 2 2 2" xfId="15078"/>
    <cellStyle name="Normal 3 2 2 4 3 3 2 2 2 2" xfId="30664"/>
    <cellStyle name="Normal 3 2 2 4 3 3 2 2 3" xfId="22016"/>
    <cellStyle name="Normal 3 2 2 4 3 3 2 3" xfId="11637"/>
    <cellStyle name="Normal 3 2 2 4 3 3 2 3 2" xfId="27225"/>
    <cellStyle name="Normal 3 2 2 4 3 3 2 4" xfId="18577"/>
    <cellStyle name="Normal 3 2 2 4 3 3 3" xfId="4657"/>
    <cellStyle name="Normal 3 2 2 4 3 3 3 2" xfId="13359"/>
    <cellStyle name="Normal 3 2 2 4 3 3 3 2 2" xfId="28945"/>
    <cellStyle name="Normal 3 2 2 4 3 3 3 3" xfId="20297"/>
    <cellStyle name="Normal 3 2 2 4 3 3 4" xfId="8156"/>
    <cellStyle name="Normal 3 2 2 4 3 3 4 2" xfId="23786"/>
    <cellStyle name="Normal 3 2 2 4 3 3 5" xfId="9907"/>
    <cellStyle name="Normal 3 2 2 4 3 3 5 2" xfId="25506"/>
    <cellStyle name="Normal 3 2 2 4 3 3 6" xfId="16858"/>
    <cellStyle name="Normal 3 2 2 4 3 4" xfId="2075"/>
    <cellStyle name="Normal 3 2 2 4 3 4 2" xfId="5516"/>
    <cellStyle name="Normal 3 2 2 4 3 4 2 2" xfId="14218"/>
    <cellStyle name="Normal 3 2 2 4 3 4 2 2 2" xfId="29804"/>
    <cellStyle name="Normal 3 2 2 4 3 4 2 3" xfId="21156"/>
    <cellStyle name="Normal 3 2 2 4 3 4 3" xfId="10777"/>
    <cellStyle name="Normal 3 2 2 4 3 4 3 2" xfId="26365"/>
    <cellStyle name="Normal 3 2 2 4 3 4 4" xfId="17717"/>
    <cellStyle name="Normal 3 2 2 4 3 5" xfId="3797"/>
    <cellStyle name="Normal 3 2 2 4 3 5 2" xfId="12499"/>
    <cellStyle name="Normal 3 2 2 4 3 5 2 2" xfId="28085"/>
    <cellStyle name="Normal 3 2 2 4 3 5 3" xfId="19437"/>
    <cellStyle name="Normal 3 2 2 4 3 6" xfId="7296"/>
    <cellStyle name="Normal 3 2 2 4 3 6 2" xfId="22926"/>
    <cellStyle name="Normal 3 2 2 4 3 7" xfId="9042"/>
    <cellStyle name="Normal 3 2 2 4 3 7 2" xfId="24646"/>
    <cellStyle name="Normal 3 2 2 4 3 8" xfId="15998"/>
    <cellStyle name="Normal 3 2 2 4 4" xfId="556"/>
    <cellStyle name="Normal 3 2 2 4 4 2" xfId="1420"/>
    <cellStyle name="Normal 3 2 2 4 4 2 2" xfId="3150"/>
    <cellStyle name="Normal 3 2 2 4 4 2 2 2" xfId="6591"/>
    <cellStyle name="Normal 3 2 2 4 4 2 2 2 2" xfId="15293"/>
    <cellStyle name="Normal 3 2 2 4 4 2 2 2 2 2" xfId="30879"/>
    <cellStyle name="Normal 3 2 2 4 4 2 2 2 3" xfId="22231"/>
    <cellStyle name="Normal 3 2 2 4 4 2 2 3" xfId="11852"/>
    <cellStyle name="Normal 3 2 2 4 4 2 2 3 2" xfId="27440"/>
    <cellStyle name="Normal 3 2 2 4 4 2 2 4" xfId="18792"/>
    <cellStyle name="Normal 3 2 2 4 4 2 3" xfId="4872"/>
    <cellStyle name="Normal 3 2 2 4 4 2 3 2" xfId="13574"/>
    <cellStyle name="Normal 3 2 2 4 4 2 3 2 2" xfId="29160"/>
    <cellStyle name="Normal 3 2 2 4 4 2 3 3" xfId="20512"/>
    <cellStyle name="Normal 3 2 2 4 4 2 4" xfId="8371"/>
    <cellStyle name="Normal 3 2 2 4 4 2 4 2" xfId="24001"/>
    <cellStyle name="Normal 3 2 2 4 4 2 5" xfId="10122"/>
    <cellStyle name="Normal 3 2 2 4 4 2 5 2" xfId="25721"/>
    <cellStyle name="Normal 3 2 2 4 4 2 6" xfId="17073"/>
    <cellStyle name="Normal 3 2 2 4 4 3" xfId="2290"/>
    <cellStyle name="Normal 3 2 2 4 4 3 2" xfId="5731"/>
    <cellStyle name="Normal 3 2 2 4 4 3 2 2" xfId="14433"/>
    <cellStyle name="Normal 3 2 2 4 4 3 2 2 2" xfId="30019"/>
    <cellStyle name="Normal 3 2 2 4 4 3 2 3" xfId="21371"/>
    <cellStyle name="Normal 3 2 2 4 4 3 3" xfId="10992"/>
    <cellStyle name="Normal 3 2 2 4 4 3 3 2" xfId="26580"/>
    <cellStyle name="Normal 3 2 2 4 4 3 4" xfId="17932"/>
    <cellStyle name="Normal 3 2 2 4 4 4" xfId="4012"/>
    <cellStyle name="Normal 3 2 2 4 4 4 2" xfId="12714"/>
    <cellStyle name="Normal 3 2 2 4 4 4 2 2" xfId="28300"/>
    <cellStyle name="Normal 3 2 2 4 4 4 3" xfId="19652"/>
    <cellStyle name="Normal 3 2 2 4 4 5" xfId="7511"/>
    <cellStyle name="Normal 3 2 2 4 4 5 2" xfId="23141"/>
    <cellStyle name="Normal 3 2 2 4 4 6" xfId="9258"/>
    <cellStyle name="Normal 3 2 2 4 4 6 2" xfId="24861"/>
    <cellStyle name="Normal 3 2 2 4 4 7" xfId="16213"/>
    <cellStyle name="Normal 3 2 2 4 5" xfId="990"/>
    <cellStyle name="Normal 3 2 2 4 5 2" xfId="2720"/>
    <cellStyle name="Normal 3 2 2 4 5 2 2" xfId="6161"/>
    <cellStyle name="Normal 3 2 2 4 5 2 2 2" xfId="14863"/>
    <cellStyle name="Normal 3 2 2 4 5 2 2 2 2" xfId="30449"/>
    <cellStyle name="Normal 3 2 2 4 5 2 2 3" xfId="21801"/>
    <cellStyle name="Normal 3 2 2 4 5 2 3" xfId="11422"/>
    <cellStyle name="Normal 3 2 2 4 5 2 3 2" xfId="27010"/>
    <cellStyle name="Normal 3 2 2 4 5 2 4" xfId="18362"/>
    <cellStyle name="Normal 3 2 2 4 5 3" xfId="4442"/>
    <cellStyle name="Normal 3 2 2 4 5 3 2" xfId="13144"/>
    <cellStyle name="Normal 3 2 2 4 5 3 2 2" xfId="28730"/>
    <cellStyle name="Normal 3 2 2 4 5 3 3" xfId="20082"/>
    <cellStyle name="Normal 3 2 2 4 5 4" xfId="7941"/>
    <cellStyle name="Normal 3 2 2 4 5 4 2" xfId="23571"/>
    <cellStyle name="Normal 3 2 2 4 5 5" xfId="9692"/>
    <cellStyle name="Normal 3 2 2 4 5 5 2" xfId="25291"/>
    <cellStyle name="Normal 3 2 2 4 5 6" xfId="16643"/>
    <cellStyle name="Normal 3 2 2 4 6" xfId="1859"/>
    <cellStyle name="Normal 3 2 2 4 6 2" xfId="5301"/>
    <cellStyle name="Normal 3 2 2 4 6 2 2" xfId="14003"/>
    <cellStyle name="Normal 3 2 2 4 6 2 2 2" xfId="29589"/>
    <cellStyle name="Normal 3 2 2 4 6 2 3" xfId="20941"/>
    <cellStyle name="Normal 3 2 2 4 6 3" xfId="10561"/>
    <cellStyle name="Normal 3 2 2 4 6 3 2" xfId="26150"/>
    <cellStyle name="Normal 3 2 2 4 6 4" xfId="17502"/>
    <cellStyle name="Normal 3 2 2 4 7" xfId="3582"/>
    <cellStyle name="Normal 3 2 2 4 7 2" xfId="12284"/>
    <cellStyle name="Normal 3 2 2 4 7 2 2" xfId="27870"/>
    <cellStyle name="Normal 3 2 2 4 7 3" xfId="19222"/>
    <cellStyle name="Normal 3 2 2 4 8" xfId="7081"/>
    <cellStyle name="Normal 3 2 2 4 8 2" xfId="22711"/>
    <cellStyle name="Normal 3 2 2 4 9" xfId="8803"/>
    <cellStyle name="Normal 3 2 2 4 9 2" xfId="24431"/>
    <cellStyle name="Normal 3 2 2 5" xfId="141"/>
    <cellStyle name="Normal 3 2 2 5 2" xfId="393"/>
    <cellStyle name="Normal 3 2 2 5 2 2" xfId="825"/>
    <cellStyle name="Normal 3 2 2 5 2 2 2" xfId="1688"/>
    <cellStyle name="Normal 3 2 2 5 2 2 2 2" xfId="3418"/>
    <cellStyle name="Normal 3 2 2 5 2 2 2 2 2" xfId="6859"/>
    <cellStyle name="Normal 3 2 2 5 2 2 2 2 2 2" xfId="15561"/>
    <cellStyle name="Normal 3 2 2 5 2 2 2 2 2 2 2" xfId="31147"/>
    <cellStyle name="Normal 3 2 2 5 2 2 2 2 2 3" xfId="22499"/>
    <cellStyle name="Normal 3 2 2 5 2 2 2 2 3" xfId="12120"/>
    <cellStyle name="Normal 3 2 2 5 2 2 2 2 3 2" xfId="27708"/>
    <cellStyle name="Normal 3 2 2 5 2 2 2 2 4" xfId="19060"/>
    <cellStyle name="Normal 3 2 2 5 2 2 2 3" xfId="5140"/>
    <cellStyle name="Normal 3 2 2 5 2 2 2 3 2" xfId="13842"/>
    <cellStyle name="Normal 3 2 2 5 2 2 2 3 2 2" xfId="29428"/>
    <cellStyle name="Normal 3 2 2 5 2 2 2 3 3" xfId="20780"/>
    <cellStyle name="Normal 3 2 2 5 2 2 2 4" xfId="8639"/>
    <cellStyle name="Normal 3 2 2 5 2 2 2 4 2" xfId="24269"/>
    <cellStyle name="Normal 3 2 2 5 2 2 2 5" xfId="10390"/>
    <cellStyle name="Normal 3 2 2 5 2 2 2 5 2" xfId="25989"/>
    <cellStyle name="Normal 3 2 2 5 2 2 2 6" xfId="17341"/>
    <cellStyle name="Normal 3 2 2 5 2 2 3" xfId="2558"/>
    <cellStyle name="Normal 3 2 2 5 2 2 3 2" xfId="5999"/>
    <cellStyle name="Normal 3 2 2 5 2 2 3 2 2" xfId="14701"/>
    <cellStyle name="Normal 3 2 2 5 2 2 3 2 2 2" xfId="30287"/>
    <cellStyle name="Normal 3 2 2 5 2 2 3 2 3" xfId="21639"/>
    <cellStyle name="Normal 3 2 2 5 2 2 3 3" xfId="11260"/>
    <cellStyle name="Normal 3 2 2 5 2 2 3 3 2" xfId="26848"/>
    <cellStyle name="Normal 3 2 2 5 2 2 3 4" xfId="18200"/>
    <cellStyle name="Normal 3 2 2 5 2 2 4" xfId="4280"/>
    <cellStyle name="Normal 3 2 2 5 2 2 4 2" xfId="12982"/>
    <cellStyle name="Normal 3 2 2 5 2 2 4 2 2" xfId="28568"/>
    <cellStyle name="Normal 3 2 2 5 2 2 4 3" xfId="19920"/>
    <cellStyle name="Normal 3 2 2 5 2 2 5" xfId="7779"/>
    <cellStyle name="Normal 3 2 2 5 2 2 5 2" xfId="23409"/>
    <cellStyle name="Normal 3 2 2 5 2 2 6" xfId="9527"/>
    <cellStyle name="Normal 3 2 2 5 2 2 6 2" xfId="25129"/>
    <cellStyle name="Normal 3 2 2 5 2 2 7" xfId="16481"/>
    <cellStyle name="Normal 3 2 2 5 2 3" xfId="1258"/>
    <cellStyle name="Normal 3 2 2 5 2 3 2" xfId="2988"/>
    <cellStyle name="Normal 3 2 2 5 2 3 2 2" xfId="6429"/>
    <cellStyle name="Normal 3 2 2 5 2 3 2 2 2" xfId="15131"/>
    <cellStyle name="Normal 3 2 2 5 2 3 2 2 2 2" xfId="30717"/>
    <cellStyle name="Normal 3 2 2 5 2 3 2 2 3" xfId="22069"/>
    <cellStyle name="Normal 3 2 2 5 2 3 2 3" xfId="11690"/>
    <cellStyle name="Normal 3 2 2 5 2 3 2 3 2" xfId="27278"/>
    <cellStyle name="Normal 3 2 2 5 2 3 2 4" xfId="18630"/>
    <cellStyle name="Normal 3 2 2 5 2 3 3" xfId="4710"/>
    <cellStyle name="Normal 3 2 2 5 2 3 3 2" xfId="13412"/>
    <cellStyle name="Normal 3 2 2 5 2 3 3 2 2" xfId="28998"/>
    <cellStyle name="Normal 3 2 2 5 2 3 3 3" xfId="20350"/>
    <cellStyle name="Normal 3 2 2 5 2 3 4" xfId="8209"/>
    <cellStyle name="Normal 3 2 2 5 2 3 4 2" xfId="23839"/>
    <cellStyle name="Normal 3 2 2 5 2 3 5" xfId="9960"/>
    <cellStyle name="Normal 3 2 2 5 2 3 5 2" xfId="25559"/>
    <cellStyle name="Normal 3 2 2 5 2 3 6" xfId="16911"/>
    <cellStyle name="Normal 3 2 2 5 2 4" xfId="2128"/>
    <cellStyle name="Normal 3 2 2 5 2 4 2" xfId="5569"/>
    <cellStyle name="Normal 3 2 2 5 2 4 2 2" xfId="14271"/>
    <cellStyle name="Normal 3 2 2 5 2 4 2 2 2" xfId="29857"/>
    <cellStyle name="Normal 3 2 2 5 2 4 2 3" xfId="21209"/>
    <cellStyle name="Normal 3 2 2 5 2 4 3" xfId="10830"/>
    <cellStyle name="Normal 3 2 2 5 2 4 3 2" xfId="26418"/>
    <cellStyle name="Normal 3 2 2 5 2 4 4" xfId="17770"/>
    <cellStyle name="Normal 3 2 2 5 2 5" xfId="3850"/>
    <cellStyle name="Normal 3 2 2 5 2 5 2" xfId="12552"/>
    <cellStyle name="Normal 3 2 2 5 2 5 2 2" xfId="28138"/>
    <cellStyle name="Normal 3 2 2 5 2 5 3" xfId="19490"/>
    <cellStyle name="Normal 3 2 2 5 2 6" xfId="7349"/>
    <cellStyle name="Normal 3 2 2 5 2 6 2" xfId="22979"/>
    <cellStyle name="Normal 3 2 2 5 2 7" xfId="9095"/>
    <cellStyle name="Normal 3 2 2 5 2 7 2" xfId="24699"/>
    <cellStyle name="Normal 3 2 2 5 2 8" xfId="16051"/>
    <cellStyle name="Normal 3 2 2 5 3" xfId="609"/>
    <cellStyle name="Normal 3 2 2 5 3 2" xfId="1473"/>
    <cellStyle name="Normal 3 2 2 5 3 2 2" xfId="3203"/>
    <cellStyle name="Normal 3 2 2 5 3 2 2 2" xfId="6644"/>
    <cellStyle name="Normal 3 2 2 5 3 2 2 2 2" xfId="15346"/>
    <cellStyle name="Normal 3 2 2 5 3 2 2 2 2 2" xfId="30932"/>
    <cellStyle name="Normal 3 2 2 5 3 2 2 2 3" xfId="22284"/>
    <cellStyle name="Normal 3 2 2 5 3 2 2 3" xfId="11905"/>
    <cellStyle name="Normal 3 2 2 5 3 2 2 3 2" xfId="27493"/>
    <cellStyle name="Normal 3 2 2 5 3 2 2 4" xfId="18845"/>
    <cellStyle name="Normal 3 2 2 5 3 2 3" xfId="4925"/>
    <cellStyle name="Normal 3 2 2 5 3 2 3 2" xfId="13627"/>
    <cellStyle name="Normal 3 2 2 5 3 2 3 2 2" xfId="29213"/>
    <cellStyle name="Normal 3 2 2 5 3 2 3 3" xfId="20565"/>
    <cellStyle name="Normal 3 2 2 5 3 2 4" xfId="8424"/>
    <cellStyle name="Normal 3 2 2 5 3 2 4 2" xfId="24054"/>
    <cellStyle name="Normal 3 2 2 5 3 2 5" xfId="10175"/>
    <cellStyle name="Normal 3 2 2 5 3 2 5 2" xfId="25774"/>
    <cellStyle name="Normal 3 2 2 5 3 2 6" xfId="17126"/>
    <cellStyle name="Normal 3 2 2 5 3 3" xfId="2343"/>
    <cellStyle name="Normal 3 2 2 5 3 3 2" xfId="5784"/>
    <cellStyle name="Normal 3 2 2 5 3 3 2 2" xfId="14486"/>
    <cellStyle name="Normal 3 2 2 5 3 3 2 2 2" xfId="30072"/>
    <cellStyle name="Normal 3 2 2 5 3 3 2 3" xfId="21424"/>
    <cellStyle name="Normal 3 2 2 5 3 3 3" xfId="11045"/>
    <cellStyle name="Normal 3 2 2 5 3 3 3 2" xfId="26633"/>
    <cellStyle name="Normal 3 2 2 5 3 3 4" xfId="17985"/>
    <cellStyle name="Normal 3 2 2 5 3 4" xfId="4065"/>
    <cellStyle name="Normal 3 2 2 5 3 4 2" xfId="12767"/>
    <cellStyle name="Normal 3 2 2 5 3 4 2 2" xfId="28353"/>
    <cellStyle name="Normal 3 2 2 5 3 4 3" xfId="19705"/>
    <cellStyle name="Normal 3 2 2 5 3 5" xfId="7564"/>
    <cellStyle name="Normal 3 2 2 5 3 5 2" xfId="23194"/>
    <cellStyle name="Normal 3 2 2 5 3 6" xfId="9311"/>
    <cellStyle name="Normal 3 2 2 5 3 6 2" xfId="24914"/>
    <cellStyle name="Normal 3 2 2 5 3 7" xfId="16266"/>
    <cellStyle name="Normal 3 2 2 5 4" xfId="1043"/>
    <cellStyle name="Normal 3 2 2 5 4 2" xfId="2773"/>
    <cellStyle name="Normal 3 2 2 5 4 2 2" xfId="6214"/>
    <cellStyle name="Normal 3 2 2 5 4 2 2 2" xfId="14916"/>
    <cellStyle name="Normal 3 2 2 5 4 2 2 2 2" xfId="30502"/>
    <cellStyle name="Normal 3 2 2 5 4 2 2 3" xfId="21854"/>
    <cellStyle name="Normal 3 2 2 5 4 2 3" xfId="11475"/>
    <cellStyle name="Normal 3 2 2 5 4 2 3 2" xfId="27063"/>
    <cellStyle name="Normal 3 2 2 5 4 2 4" xfId="18415"/>
    <cellStyle name="Normal 3 2 2 5 4 3" xfId="4495"/>
    <cellStyle name="Normal 3 2 2 5 4 3 2" xfId="13197"/>
    <cellStyle name="Normal 3 2 2 5 4 3 2 2" xfId="28783"/>
    <cellStyle name="Normal 3 2 2 5 4 3 3" xfId="20135"/>
    <cellStyle name="Normal 3 2 2 5 4 4" xfId="7994"/>
    <cellStyle name="Normal 3 2 2 5 4 4 2" xfId="23624"/>
    <cellStyle name="Normal 3 2 2 5 4 5" xfId="9745"/>
    <cellStyle name="Normal 3 2 2 5 4 5 2" xfId="25344"/>
    <cellStyle name="Normal 3 2 2 5 4 6" xfId="16696"/>
    <cellStyle name="Normal 3 2 2 5 5" xfId="1912"/>
    <cellStyle name="Normal 3 2 2 5 5 2" xfId="5354"/>
    <cellStyle name="Normal 3 2 2 5 5 2 2" xfId="14056"/>
    <cellStyle name="Normal 3 2 2 5 5 2 2 2" xfId="29642"/>
    <cellStyle name="Normal 3 2 2 5 5 2 3" xfId="20994"/>
    <cellStyle name="Normal 3 2 2 5 5 3" xfId="10614"/>
    <cellStyle name="Normal 3 2 2 5 5 3 2" xfId="26203"/>
    <cellStyle name="Normal 3 2 2 5 5 4" xfId="17555"/>
    <cellStyle name="Normal 3 2 2 5 6" xfId="3635"/>
    <cellStyle name="Normal 3 2 2 5 6 2" xfId="12337"/>
    <cellStyle name="Normal 3 2 2 5 6 2 2" xfId="27923"/>
    <cellStyle name="Normal 3 2 2 5 6 3" xfId="19275"/>
    <cellStyle name="Normal 3 2 2 5 7" xfId="7134"/>
    <cellStyle name="Normal 3 2 2 5 7 2" xfId="22764"/>
    <cellStyle name="Normal 3 2 2 5 8" xfId="8861"/>
    <cellStyle name="Normal 3 2 2 5 8 2" xfId="24484"/>
    <cellStyle name="Normal 3 2 2 5 9" xfId="15836"/>
    <cellStyle name="Normal 3 2 2 6" xfId="287"/>
    <cellStyle name="Normal 3 2 2 6 2" xfId="719"/>
    <cellStyle name="Normal 3 2 2 6 2 2" xfId="1582"/>
    <cellStyle name="Normal 3 2 2 6 2 2 2" xfId="3312"/>
    <cellStyle name="Normal 3 2 2 6 2 2 2 2" xfId="6753"/>
    <cellStyle name="Normal 3 2 2 6 2 2 2 2 2" xfId="15455"/>
    <cellStyle name="Normal 3 2 2 6 2 2 2 2 2 2" xfId="31041"/>
    <cellStyle name="Normal 3 2 2 6 2 2 2 2 3" xfId="22393"/>
    <cellStyle name="Normal 3 2 2 6 2 2 2 3" xfId="12014"/>
    <cellStyle name="Normal 3 2 2 6 2 2 2 3 2" xfId="27602"/>
    <cellStyle name="Normal 3 2 2 6 2 2 2 4" xfId="18954"/>
    <cellStyle name="Normal 3 2 2 6 2 2 3" xfId="5034"/>
    <cellStyle name="Normal 3 2 2 6 2 2 3 2" xfId="13736"/>
    <cellStyle name="Normal 3 2 2 6 2 2 3 2 2" xfId="29322"/>
    <cellStyle name="Normal 3 2 2 6 2 2 3 3" xfId="20674"/>
    <cellStyle name="Normal 3 2 2 6 2 2 4" xfId="8533"/>
    <cellStyle name="Normal 3 2 2 6 2 2 4 2" xfId="24163"/>
    <cellStyle name="Normal 3 2 2 6 2 2 5" xfId="10284"/>
    <cellStyle name="Normal 3 2 2 6 2 2 5 2" xfId="25883"/>
    <cellStyle name="Normal 3 2 2 6 2 2 6" xfId="17235"/>
    <cellStyle name="Normal 3 2 2 6 2 3" xfId="2452"/>
    <cellStyle name="Normal 3 2 2 6 2 3 2" xfId="5893"/>
    <cellStyle name="Normal 3 2 2 6 2 3 2 2" xfId="14595"/>
    <cellStyle name="Normal 3 2 2 6 2 3 2 2 2" xfId="30181"/>
    <cellStyle name="Normal 3 2 2 6 2 3 2 3" xfId="21533"/>
    <cellStyle name="Normal 3 2 2 6 2 3 3" xfId="11154"/>
    <cellStyle name="Normal 3 2 2 6 2 3 3 2" xfId="26742"/>
    <cellStyle name="Normal 3 2 2 6 2 3 4" xfId="18094"/>
    <cellStyle name="Normal 3 2 2 6 2 4" xfId="4174"/>
    <cellStyle name="Normal 3 2 2 6 2 4 2" xfId="12876"/>
    <cellStyle name="Normal 3 2 2 6 2 4 2 2" xfId="28462"/>
    <cellStyle name="Normal 3 2 2 6 2 4 3" xfId="19814"/>
    <cellStyle name="Normal 3 2 2 6 2 5" xfId="7673"/>
    <cellStyle name="Normal 3 2 2 6 2 5 2" xfId="23303"/>
    <cellStyle name="Normal 3 2 2 6 2 6" xfId="9421"/>
    <cellStyle name="Normal 3 2 2 6 2 6 2" xfId="25023"/>
    <cellStyle name="Normal 3 2 2 6 2 7" xfId="16375"/>
    <cellStyle name="Normal 3 2 2 6 3" xfId="1152"/>
    <cellStyle name="Normal 3 2 2 6 3 2" xfId="2882"/>
    <cellStyle name="Normal 3 2 2 6 3 2 2" xfId="6323"/>
    <cellStyle name="Normal 3 2 2 6 3 2 2 2" xfId="15025"/>
    <cellStyle name="Normal 3 2 2 6 3 2 2 2 2" xfId="30611"/>
    <cellStyle name="Normal 3 2 2 6 3 2 2 3" xfId="21963"/>
    <cellStyle name="Normal 3 2 2 6 3 2 3" xfId="11584"/>
    <cellStyle name="Normal 3 2 2 6 3 2 3 2" xfId="27172"/>
    <cellStyle name="Normal 3 2 2 6 3 2 4" xfId="18524"/>
    <cellStyle name="Normal 3 2 2 6 3 3" xfId="4604"/>
    <cellStyle name="Normal 3 2 2 6 3 3 2" xfId="13306"/>
    <cellStyle name="Normal 3 2 2 6 3 3 2 2" xfId="28892"/>
    <cellStyle name="Normal 3 2 2 6 3 3 3" xfId="20244"/>
    <cellStyle name="Normal 3 2 2 6 3 4" xfId="8103"/>
    <cellStyle name="Normal 3 2 2 6 3 4 2" xfId="23733"/>
    <cellStyle name="Normal 3 2 2 6 3 5" xfId="9854"/>
    <cellStyle name="Normal 3 2 2 6 3 5 2" xfId="25453"/>
    <cellStyle name="Normal 3 2 2 6 3 6" xfId="16805"/>
    <cellStyle name="Normal 3 2 2 6 4" xfId="2022"/>
    <cellStyle name="Normal 3 2 2 6 4 2" xfId="5463"/>
    <cellStyle name="Normal 3 2 2 6 4 2 2" xfId="14165"/>
    <cellStyle name="Normal 3 2 2 6 4 2 2 2" xfId="29751"/>
    <cellStyle name="Normal 3 2 2 6 4 2 3" xfId="21103"/>
    <cellStyle name="Normal 3 2 2 6 4 3" xfId="10724"/>
    <cellStyle name="Normal 3 2 2 6 4 3 2" xfId="26312"/>
    <cellStyle name="Normal 3 2 2 6 4 4" xfId="17664"/>
    <cellStyle name="Normal 3 2 2 6 5" xfId="3744"/>
    <cellStyle name="Normal 3 2 2 6 5 2" xfId="12446"/>
    <cellStyle name="Normal 3 2 2 6 5 2 2" xfId="28032"/>
    <cellStyle name="Normal 3 2 2 6 5 3" xfId="19384"/>
    <cellStyle name="Normal 3 2 2 6 6" xfId="7243"/>
    <cellStyle name="Normal 3 2 2 6 6 2" xfId="22873"/>
    <cellStyle name="Normal 3 2 2 6 7" xfId="8989"/>
    <cellStyle name="Normal 3 2 2 6 7 2" xfId="24593"/>
    <cellStyle name="Normal 3 2 2 6 8" xfId="15945"/>
    <cellStyle name="Normal 3 2 2 7" xfId="503"/>
    <cellStyle name="Normal 3 2 2 7 2" xfId="1367"/>
    <cellStyle name="Normal 3 2 2 7 2 2" xfId="3097"/>
    <cellStyle name="Normal 3 2 2 7 2 2 2" xfId="6538"/>
    <cellStyle name="Normal 3 2 2 7 2 2 2 2" xfId="15240"/>
    <cellStyle name="Normal 3 2 2 7 2 2 2 2 2" xfId="30826"/>
    <cellStyle name="Normal 3 2 2 7 2 2 2 3" xfId="22178"/>
    <cellStyle name="Normal 3 2 2 7 2 2 3" xfId="11799"/>
    <cellStyle name="Normal 3 2 2 7 2 2 3 2" xfId="27387"/>
    <cellStyle name="Normal 3 2 2 7 2 2 4" xfId="18739"/>
    <cellStyle name="Normal 3 2 2 7 2 3" xfId="4819"/>
    <cellStyle name="Normal 3 2 2 7 2 3 2" xfId="13521"/>
    <cellStyle name="Normal 3 2 2 7 2 3 2 2" xfId="29107"/>
    <cellStyle name="Normal 3 2 2 7 2 3 3" xfId="20459"/>
    <cellStyle name="Normal 3 2 2 7 2 4" xfId="8318"/>
    <cellStyle name="Normal 3 2 2 7 2 4 2" xfId="23948"/>
    <cellStyle name="Normal 3 2 2 7 2 5" xfId="10069"/>
    <cellStyle name="Normal 3 2 2 7 2 5 2" xfId="25668"/>
    <cellStyle name="Normal 3 2 2 7 2 6" xfId="17020"/>
    <cellStyle name="Normal 3 2 2 7 3" xfId="2237"/>
    <cellStyle name="Normal 3 2 2 7 3 2" xfId="5678"/>
    <cellStyle name="Normal 3 2 2 7 3 2 2" xfId="14380"/>
    <cellStyle name="Normal 3 2 2 7 3 2 2 2" xfId="29966"/>
    <cellStyle name="Normal 3 2 2 7 3 2 3" xfId="21318"/>
    <cellStyle name="Normal 3 2 2 7 3 3" xfId="10939"/>
    <cellStyle name="Normal 3 2 2 7 3 3 2" xfId="26527"/>
    <cellStyle name="Normal 3 2 2 7 3 4" xfId="17879"/>
    <cellStyle name="Normal 3 2 2 7 4" xfId="3959"/>
    <cellStyle name="Normal 3 2 2 7 4 2" xfId="12661"/>
    <cellStyle name="Normal 3 2 2 7 4 2 2" xfId="28247"/>
    <cellStyle name="Normal 3 2 2 7 4 3" xfId="19599"/>
    <cellStyle name="Normal 3 2 2 7 5" xfId="7458"/>
    <cellStyle name="Normal 3 2 2 7 5 2" xfId="23088"/>
    <cellStyle name="Normal 3 2 2 7 6" xfId="9205"/>
    <cellStyle name="Normal 3 2 2 7 6 2" xfId="24808"/>
    <cellStyle name="Normal 3 2 2 7 7" xfId="16160"/>
    <cellStyle name="Normal 3 2 2 8" xfId="937"/>
    <cellStyle name="Normal 3 2 2 8 2" xfId="2667"/>
    <cellStyle name="Normal 3 2 2 8 2 2" xfId="6108"/>
    <cellStyle name="Normal 3 2 2 8 2 2 2" xfId="14810"/>
    <cellStyle name="Normal 3 2 2 8 2 2 2 2" xfId="30396"/>
    <cellStyle name="Normal 3 2 2 8 2 2 3" xfId="21748"/>
    <cellStyle name="Normal 3 2 2 8 2 3" xfId="11369"/>
    <cellStyle name="Normal 3 2 2 8 2 3 2" xfId="26957"/>
    <cellStyle name="Normal 3 2 2 8 2 4" xfId="18309"/>
    <cellStyle name="Normal 3 2 2 8 3" xfId="4389"/>
    <cellStyle name="Normal 3 2 2 8 3 2" xfId="13091"/>
    <cellStyle name="Normal 3 2 2 8 3 2 2" xfId="28677"/>
    <cellStyle name="Normal 3 2 2 8 3 3" xfId="20029"/>
    <cellStyle name="Normal 3 2 2 8 4" xfId="7888"/>
    <cellStyle name="Normal 3 2 2 8 4 2" xfId="23518"/>
    <cellStyle name="Normal 3 2 2 8 5" xfId="9639"/>
    <cellStyle name="Normal 3 2 2 8 5 2" xfId="25238"/>
    <cellStyle name="Normal 3 2 2 8 6" xfId="16590"/>
    <cellStyle name="Normal 3 2 2 9" xfId="1806"/>
    <cellStyle name="Normal 3 2 2 9 2" xfId="5248"/>
    <cellStyle name="Normal 3 2 2 9 2 2" xfId="13950"/>
    <cellStyle name="Normal 3 2 2 9 2 2 2" xfId="29536"/>
    <cellStyle name="Normal 3 2 2 9 2 3" xfId="20888"/>
    <cellStyle name="Normal 3 2 2 9 3" xfId="10508"/>
    <cellStyle name="Normal 3 2 2 9 3 2" xfId="26097"/>
    <cellStyle name="Normal 3 2 2 9 4" xfId="17449"/>
    <cellStyle name="Normal 3 2 3" xfId="30"/>
    <cellStyle name="Normal 3 2 3 10" xfId="6981"/>
    <cellStyle name="Normal 3 2 3 10 2" xfId="15682"/>
    <cellStyle name="Normal 3 2 3 10 2 2" xfId="31263"/>
    <cellStyle name="Normal 3 2 3 10 3" xfId="22615"/>
    <cellStyle name="Normal 3 2 3 11" xfId="7036"/>
    <cellStyle name="Normal 3 2 3 11 2" xfId="22666"/>
    <cellStyle name="Normal 3 2 3 12" xfId="8756"/>
    <cellStyle name="Normal 3 2 3 12 2" xfId="24385"/>
    <cellStyle name="Normal 3 2 3 13" xfId="15737"/>
    <cellStyle name="Normal 3 2 3 2" xfId="62"/>
    <cellStyle name="Normal 3 2 3 2 10" xfId="7061"/>
    <cellStyle name="Normal 3 2 3 2 10 2" xfId="22691"/>
    <cellStyle name="Normal 3 2 3 2 11" xfId="8782"/>
    <cellStyle name="Normal 3 2 3 2 11 2" xfId="24411"/>
    <cellStyle name="Normal 3 2 3 2 12" xfId="15763"/>
    <cellStyle name="Normal 3 2 3 2 2" xfId="116"/>
    <cellStyle name="Normal 3 2 3 2 2 10" xfId="15816"/>
    <cellStyle name="Normal 3 2 3 2 2 2" xfId="230"/>
    <cellStyle name="Normal 3 2 3 2 2 2 2" xfId="479"/>
    <cellStyle name="Normal 3 2 3 2 2 2 2 2" xfId="911"/>
    <cellStyle name="Normal 3 2 3 2 2 2 2 2 2" xfId="1774"/>
    <cellStyle name="Normal 3 2 3 2 2 2 2 2 2 2" xfId="3504"/>
    <cellStyle name="Normal 3 2 3 2 2 2 2 2 2 2 2" xfId="6945"/>
    <cellStyle name="Normal 3 2 3 2 2 2 2 2 2 2 2 2" xfId="15647"/>
    <cellStyle name="Normal 3 2 3 2 2 2 2 2 2 2 2 2 2" xfId="31233"/>
    <cellStyle name="Normal 3 2 3 2 2 2 2 2 2 2 2 3" xfId="22585"/>
    <cellStyle name="Normal 3 2 3 2 2 2 2 2 2 2 3" xfId="12206"/>
    <cellStyle name="Normal 3 2 3 2 2 2 2 2 2 2 3 2" xfId="27794"/>
    <cellStyle name="Normal 3 2 3 2 2 2 2 2 2 2 4" xfId="19146"/>
    <cellStyle name="Normal 3 2 3 2 2 2 2 2 2 3" xfId="5226"/>
    <cellStyle name="Normal 3 2 3 2 2 2 2 2 2 3 2" xfId="13928"/>
    <cellStyle name="Normal 3 2 3 2 2 2 2 2 2 3 2 2" xfId="29514"/>
    <cellStyle name="Normal 3 2 3 2 2 2 2 2 2 3 3" xfId="20866"/>
    <cellStyle name="Normal 3 2 3 2 2 2 2 2 2 4" xfId="8725"/>
    <cellStyle name="Normal 3 2 3 2 2 2 2 2 2 4 2" xfId="24355"/>
    <cellStyle name="Normal 3 2 3 2 2 2 2 2 2 5" xfId="10476"/>
    <cellStyle name="Normal 3 2 3 2 2 2 2 2 2 5 2" xfId="26075"/>
    <cellStyle name="Normal 3 2 3 2 2 2 2 2 2 6" xfId="17427"/>
    <cellStyle name="Normal 3 2 3 2 2 2 2 2 3" xfId="2644"/>
    <cellStyle name="Normal 3 2 3 2 2 2 2 2 3 2" xfId="6085"/>
    <cellStyle name="Normal 3 2 3 2 2 2 2 2 3 2 2" xfId="14787"/>
    <cellStyle name="Normal 3 2 3 2 2 2 2 2 3 2 2 2" xfId="30373"/>
    <cellStyle name="Normal 3 2 3 2 2 2 2 2 3 2 3" xfId="21725"/>
    <cellStyle name="Normal 3 2 3 2 2 2 2 2 3 3" xfId="11346"/>
    <cellStyle name="Normal 3 2 3 2 2 2 2 2 3 3 2" xfId="26934"/>
    <cellStyle name="Normal 3 2 3 2 2 2 2 2 3 4" xfId="18286"/>
    <cellStyle name="Normal 3 2 3 2 2 2 2 2 4" xfId="4366"/>
    <cellStyle name="Normal 3 2 3 2 2 2 2 2 4 2" xfId="13068"/>
    <cellStyle name="Normal 3 2 3 2 2 2 2 2 4 2 2" xfId="28654"/>
    <cellStyle name="Normal 3 2 3 2 2 2 2 2 4 3" xfId="20006"/>
    <cellStyle name="Normal 3 2 3 2 2 2 2 2 5" xfId="7865"/>
    <cellStyle name="Normal 3 2 3 2 2 2 2 2 5 2" xfId="23495"/>
    <cellStyle name="Normal 3 2 3 2 2 2 2 2 6" xfId="9613"/>
    <cellStyle name="Normal 3 2 3 2 2 2 2 2 6 2" xfId="25215"/>
    <cellStyle name="Normal 3 2 3 2 2 2 2 2 7" xfId="16567"/>
    <cellStyle name="Normal 3 2 3 2 2 2 2 3" xfId="1344"/>
    <cellStyle name="Normal 3 2 3 2 2 2 2 3 2" xfId="3074"/>
    <cellStyle name="Normal 3 2 3 2 2 2 2 3 2 2" xfId="6515"/>
    <cellStyle name="Normal 3 2 3 2 2 2 2 3 2 2 2" xfId="15217"/>
    <cellStyle name="Normal 3 2 3 2 2 2 2 3 2 2 2 2" xfId="30803"/>
    <cellStyle name="Normal 3 2 3 2 2 2 2 3 2 2 3" xfId="22155"/>
    <cellStyle name="Normal 3 2 3 2 2 2 2 3 2 3" xfId="11776"/>
    <cellStyle name="Normal 3 2 3 2 2 2 2 3 2 3 2" xfId="27364"/>
    <cellStyle name="Normal 3 2 3 2 2 2 2 3 2 4" xfId="18716"/>
    <cellStyle name="Normal 3 2 3 2 2 2 2 3 3" xfId="4796"/>
    <cellStyle name="Normal 3 2 3 2 2 2 2 3 3 2" xfId="13498"/>
    <cellStyle name="Normal 3 2 3 2 2 2 2 3 3 2 2" xfId="29084"/>
    <cellStyle name="Normal 3 2 3 2 2 2 2 3 3 3" xfId="20436"/>
    <cellStyle name="Normal 3 2 3 2 2 2 2 3 4" xfId="8295"/>
    <cellStyle name="Normal 3 2 3 2 2 2 2 3 4 2" xfId="23925"/>
    <cellStyle name="Normal 3 2 3 2 2 2 2 3 5" xfId="10046"/>
    <cellStyle name="Normal 3 2 3 2 2 2 2 3 5 2" xfId="25645"/>
    <cellStyle name="Normal 3 2 3 2 2 2 2 3 6" xfId="16997"/>
    <cellStyle name="Normal 3 2 3 2 2 2 2 4" xfId="2214"/>
    <cellStyle name="Normal 3 2 3 2 2 2 2 4 2" xfId="5655"/>
    <cellStyle name="Normal 3 2 3 2 2 2 2 4 2 2" xfId="14357"/>
    <cellStyle name="Normal 3 2 3 2 2 2 2 4 2 2 2" xfId="29943"/>
    <cellStyle name="Normal 3 2 3 2 2 2 2 4 2 3" xfId="21295"/>
    <cellStyle name="Normal 3 2 3 2 2 2 2 4 3" xfId="10916"/>
    <cellStyle name="Normal 3 2 3 2 2 2 2 4 3 2" xfId="26504"/>
    <cellStyle name="Normal 3 2 3 2 2 2 2 4 4" xfId="17856"/>
    <cellStyle name="Normal 3 2 3 2 2 2 2 5" xfId="3936"/>
    <cellStyle name="Normal 3 2 3 2 2 2 2 5 2" xfId="12638"/>
    <cellStyle name="Normal 3 2 3 2 2 2 2 5 2 2" xfId="28224"/>
    <cellStyle name="Normal 3 2 3 2 2 2 2 5 3" xfId="19576"/>
    <cellStyle name="Normal 3 2 3 2 2 2 2 6" xfId="7435"/>
    <cellStyle name="Normal 3 2 3 2 2 2 2 6 2" xfId="23065"/>
    <cellStyle name="Normal 3 2 3 2 2 2 2 7" xfId="9181"/>
    <cellStyle name="Normal 3 2 3 2 2 2 2 7 2" xfId="24785"/>
    <cellStyle name="Normal 3 2 3 2 2 2 2 8" xfId="16137"/>
    <cellStyle name="Normal 3 2 3 2 2 2 3" xfId="695"/>
    <cellStyle name="Normal 3 2 3 2 2 2 3 2" xfId="1559"/>
    <cellStyle name="Normal 3 2 3 2 2 2 3 2 2" xfId="3289"/>
    <cellStyle name="Normal 3 2 3 2 2 2 3 2 2 2" xfId="6730"/>
    <cellStyle name="Normal 3 2 3 2 2 2 3 2 2 2 2" xfId="15432"/>
    <cellStyle name="Normal 3 2 3 2 2 2 3 2 2 2 2 2" xfId="31018"/>
    <cellStyle name="Normal 3 2 3 2 2 2 3 2 2 2 3" xfId="22370"/>
    <cellStyle name="Normal 3 2 3 2 2 2 3 2 2 3" xfId="11991"/>
    <cellStyle name="Normal 3 2 3 2 2 2 3 2 2 3 2" xfId="27579"/>
    <cellStyle name="Normal 3 2 3 2 2 2 3 2 2 4" xfId="18931"/>
    <cellStyle name="Normal 3 2 3 2 2 2 3 2 3" xfId="5011"/>
    <cellStyle name="Normal 3 2 3 2 2 2 3 2 3 2" xfId="13713"/>
    <cellStyle name="Normal 3 2 3 2 2 2 3 2 3 2 2" xfId="29299"/>
    <cellStyle name="Normal 3 2 3 2 2 2 3 2 3 3" xfId="20651"/>
    <cellStyle name="Normal 3 2 3 2 2 2 3 2 4" xfId="8510"/>
    <cellStyle name="Normal 3 2 3 2 2 2 3 2 4 2" xfId="24140"/>
    <cellStyle name="Normal 3 2 3 2 2 2 3 2 5" xfId="10261"/>
    <cellStyle name="Normal 3 2 3 2 2 2 3 2 5 2" xfId="25860"/>
    <cellStyle name="Normal 3 2 3 2 2 2 3 2 6" xfId="17212"/>
    <cellStyle name="Normal 3 2 3 2 2 2 3 3" xfId="2429"/>
    <cellStyle name="Normal 3 2 3 2 2 2 3 3 2" xfId="5870"/>
    <cellStyle name="Normal 3 2 3 2 2 2 3 3 2 2" xfId="14572"/>
    <cellStyle name="Normal 3 2 3 2 2 2 3 3 2 2 2" xfId="30158"/>
    <cellStyle name="Normal 3 2 3 2 2 2 3 3 2 3" xfId="21510"/>
    <cellStyle name="Normal 3 2 3 2 2 2 3 3 3" xfId="11131"/>
    <cellStyle name="Normal 3 2 3 2 2 2 3 3 3 2" xfId="26719"/>
    <cellStyle name="Normal 3 2 3 2 2 2 3 3 4" xfId="18071"/>
    <cellStyle name="Normal 3 2 3 2 2 2 3 4" xfId="4151"/>
    <cellStyle name="Normal 3 2 3 2 2 2 3 4 2" xfId="12853"/>
    <cellStyle name="Normal 3 2 3 2 2 2 3 4 2 2" xfId="28439"/>
    <cellStyle name="Normal 3 2 3 2 2 2 3 4 3" xfId="19791"/>
    <cellStyle name="Normal 3 2 3 2 2 2 3 5" xfId="7650"/>
    <cellStyle name="Normal 3 2 3 2 2 2 3 5 2" xfId="23280"/>
    <cellStyle name="Normal 3 2 3 2 2 2 3 6" xfId="9397"/>
    <cellStyle name="Normal 3 2 3 2 2 2 3 6 2" xfId="25000"/>
    <cellStyle name="Normal 3 2 3 2 2 2 3 7" xfId="16352"/>
    <cellStyle name="Normal 3 2 3 2 2 2 4" xfId="1129"/>
    <cellStyle name="Normal 3 2 3 2 2 2 4 2" xfId="2859"/>
    <cellStyle name="Normal 3 2 3 2 2 2 4 2 2" xfId="6300"/>
    <cellStyle name="Normal 3 2 3 2 2 2 4 2 2 2" xfId="15002"/>
    <cellStyle name="Normal 3 2 3 2 2 2 4 2 2 2 2" xfId="30588"/>
    <cellStyle name="Normal 3 2 3 2 2 2 4 2 2 3" xfId="21940"/>
    <cellStyle name="Normal 3 2 3 2 2 2 4 2 3" xfId="11561"/>
    <cellStyle name="Normal 3 2 3 2 2 2 4 2 3 2" xfId="27149"/>
    <cellStyle name="Normal 3 2 3 2 2 2 4 2 4" xfId="18501"/>
    <cellStyle name="Normal 3 2 3 2 2 2 4 3" xfId="4581"/>
    <cellStyle name="Normal 3 2 3 2 2 2 4 3 2" xfId="13283"/>
    <cellStyle name="Normal 3 2 3 2 2 2 4 3 2 2" xfId="28869"/>
    <cellStyle name="Normal 3 2 3 2 2 2 4 3 3" xfId="20221"/>
    <cellStyle name="Normal 3 2 3 2 2 2 4 4" xfId="8080"/>
    <cellStyle name="Normal 3 2 3 2 2 2 4 4 2" xfId="23710"/>
    <cellStyle name="Normal 3 2 3 2 2 2 4 5" xfId="9831"/>
    <cellStyle name="Normal 3 2 3 2 2 2 4 5 2" xfId="25430"/>
    <cellStyle name="Normal 3 2 3 2 2 2 4 6" xfId="16782"/>
    <cellStyle name="Normal 3 2 3 2 2 2 5" xfId="1998"/>
    <cellStyle name="Normal 3 2 3 2 2 2 5 2" xfId="5440"/>
    <cellStyle name="Normal 3 2 3 2 2 2 5 2 2" xfId="14142"/>
    <cellStyle name="Normal 3 2 3 2 2 2 5 2 2 2" xfId="29728"/>
    <cellStyle name="Normal 3 2 3 2 2 2 5 2 3" xfId="21080"/>
    <cellStyle name="Normal 3 2 3 2 2 2 5 3" xfId="10700"/>
    <cellStyle name="Normal 3 2 3 2 2 2 5 3 2" xfId="26289"/>
    <cellStyle name="Normal 3 2 3 2 2 2 5 4" xfId="17641"/>
    <cellStyle name="Normal 3 2 3 2 2 2 6" xfId="3721"/>
    <cellStyle name="Normal 3 2 3 2 2 2 6 2" xfId="12423"/>
    <cellStyle name="Normal 3 2 3 2 2 2 6 2 2" xfId="28009"/>
    <cellStyle name="Normal 3 2 3 2 2 2 6 3" xfId="19361"/>
    <cellStyle name="Normal 3 2 3 2 2 2 7" xfId="7220"/>
    <cellStyle name="Normal 3 2 3 2 2 2 7 2" xfId="22850"/>
    <cellStyle name="Normal 3 2 3 2 2 2 8" xfId="8947"/>
    <cellStyle name="Normal 3 2 3 2 2 2 8 2" xfId="24570"/>
    <cellStyle name="Normal 3 2 3 2 2 2 9" xfId="15922"/>
    <cellStyle name="Normal 3 2 3 2 2 3" xfId="373"/>
    <cellStyle name="Normal 3 2 3 2 2 3 2" xfId="805"/>
    <cellStyle name="Normal 3 2 3 2 2 3 2 2" xfId="1668"/>
    <cellStyle name="Normal 3 2 3 2 2 3 2 2 2" xfId="3398"/>
    <cellStyle name="Normal 3 2 3 2 2 3 2 2 2 2" xfId="6839"/>
    <cellStyle name="Normal 3 2 3 2 2 3 2 2 2 2 2" xfId="15541"/>
    <cellStyle name="Normal 3 2 3 2 2 3 2 2 2 2 2 2" xfId="31127"/>
    <cellStyle name="Normal 3 2 3 2 2 3 2 2 2 2 3" xfId="22479"/>
    <cellStyle name="Normal 3 2 3 2 2 3 2 2 2 3" xfId="12100"/>
    <cellStyle name="Normal 3 2 3 2 2 3 2 2 2 3 2" xfId="27688"/>
    <cellStyle name="Normal 3 2 3 2 2 3 2 2 2 4" xfId="19040"/>
    <cellStyle name="Normal 3 2 3 2 2 3 2 2 3" xfId="5120"/>
    <cellStyle name="Normal 3 2 3 2 2 3 2 2 3 2" xfId="13822"/>
    <cellStyle name="Normal 3 2 3 2 2 3 2 2 3 2 2" xfId="29408"/>
    <cellStyle name="Normal 3 2 3 2 2 3 2 2 3 3" xfId="20760"/>
    <cellStyle name="Normal 3 2 3 2 2 3 2 2 4" xfId="8619"/>
    <cellStyle name="Normal 3 2 3 2 2 3 2 2 4 2" xfId="24249"/>
    <cellStyle name="Normal 3 2 3 2 2 3 2 2 5" xfId="10370"/>
    <cellStyle name="Normal 3 2 3 2 2 3 2 2 5 2" xfId="25969"/>
    <cellStyle name="Normal 3 2 3 2 2 3 2 2 6" xfId="17321"/>
    <cellStyle name="Normal 3 2 3 2 2 3 2 3" xfId="2538"/>
    <cellStyle name="Normal 3 2 3 2 2 3 2 3 2" xfId="5979"/>
    <cellStyle name="Normal 3 2 3 2 2 3 2 3 2 2" xfId="14681"/>
    <cellStyle name="Normal 3 2 3 2 2 3 2 3 2 2 2" xfId="30267"/>
    <cellStyle name="Normal 3 2 3 2 2 3 2 3 2 3" xfId="21619"/>
    <cellStyle name="Normal 3 2 3 2 2 3 2 3 3" xfId="11240"/>
    <cellStyle name="Normal 3 2 3 2 2 3 2 3 3 2" xfId="26828"/>
    <cellStyle name="Normal 3 2 3 2 2 3 2 3 4" xfId="18180"/>
    <cellStyle name="Normal 3 2 3 2 2 3 2 4" xfId="4260"/>
    <cellStyle name="Normal 3 2 3 2 2 3 2 4 2" xfId="12962"/>
    <cellStyle name="Normal 3 2 3 2 2 3 2 4 2 2" xfId="28548"/>
    <cellStyle name="Normal 3 2 3 2 2 3 2 4 3" xfId="19900"/>
    <cellStyle name="Normal 3 2 3 2 2 3 2 5" xfId="7759"/>
    <cellStyle name="Normal 3 2 3 2 2 3 2 5 2" xfId="23389"/>
    <cellStyle name="Normal 3 2 3 2 2 3 2 6" xfId="9507"/>
    <cellStyle name="Normal 3 2 3 2 2 3 2 6 2" xfId="25109"/>
    <cellStyle name="Normal 3 2 3 2 2 3 2 7" xfId="16461"/>
    <cellStyle name="Normal 3 2 3 2 2 3 3" xfId="1238"/>
    <cellStyle name="Normal 3 2 3 2 2 3 3 2" xfId="2968"/>
    <cellStyle name="Normal 3 2 3 2 2 3 3 2 2" xfId="6409"/>
    <cellStyle name="Normal 3 2 3 2 2 3 3 2 2 2" xfId="15111"/>
    <cellStyle name="Normal 3 2 3 2 2 3 3 2 2 2 2" xfId="30697"/>
    <cellStyle name="Normal 3 2 3 2 2 3 3 2 2 3" xfId="22049"/>
    <cellStyle name="Normal 3 2 3 2 2 3 3 2 3" xfId="11670"/>
    <cellStyle name="Normal 3 2 3 2 2 3 3 2 3 2" xfId="27258"/>
    <cellStyle name="Normal 3 2 3 2 2 3 3 2 4" xfId="18610"/>
    <cellStyle name="Normal 3 2 3 2 2 3 3 3" xfId="4690"/>
    <cellStyle name="Normal 3 2 3 2 2 3 3 3 2" xfId="13392"/>
    <cellStyle name="Normal 3 2 3 2 2 3 3 3 2 2" xfId="28978"/>
    <cellStyle name="Normal 3 2 3 2 2 3 3 3 3" xfId="20330"/>
    <cellStyle name="Normal 3 2 3 2 2 3 3 4" xfId="8189"/>
    <cellStyle name="Normal 3 2 3 2 2 3 3 4 2" xfId="23819"/>
    <cellStyle name="Normal 3 2 3 2 2 3 3 5" xfId="9940"/>
    <cellStyle name="Normal 3 2 3 2 2 3 3 5 2" xfId="25539"/>
    <cellStyle name="Normal 3 2 3 2 2 3 3 6" xfId="16891"/>
    <cellStyle name="Normal 3 2 3 2 2 3 4" xfId="2108"/>
    <cellStyle name="Normal 3 2 3 2 2 3 4 2" xfId="5549"/>
    <cellStyle name="Normal 3 2 3 2 2 3 4 2 2" xfId="14251"/>
    <cellStyle name="Normal 3 2 3 2 2 3 4 2 2 2" xfId="29837"/>
    <cellStyle name="Normal 3 2 3 2 2 3 4 2 3" xfId="21189"/>
    <cellStyle name="Normal 3 2 3 2 2 3 4 3" xfId="10810"/>
    <cellStyle name="Normal 3 2 3 2 2 3 4 3 2" xfId="26398"/>
    <cellStyle name="Normal 3 2 3 2 2 3 4 4" xfId="17750"/>
    <cellStyle name="Normal 3 2 3 2 2 3 5" xfId="3830"/>
    <cellStyle name="Normal 3 2 3 2 2 3 5 2" xfId="12532"/>
    <cellStyle name="Normal 3 2 3 2 2 3 5 2 2" xfId="28118"/>
    <cellStyle name="Normal 3 2 3 2 2 3 5 3" xfId="19470"/>
    <cellStyle name="Normal 3 2 3 2 2 3 6" xfId="7329"/>
    <cellStyle name="Normal 3 2 3 2 2 3 6 2" xfId="22959"/>
    <cellStyle name="Normal 3 2 3 2 2 3 7" xfId="9075"/>
    <cellStyle name="Normal 3 2 3 2 2 3 7 2" xfId="24679"/>
    <cellStyle name="Normal 3 2 3 2 2 3 8" xfId="16031"/>
    <cellStyle name="Normal 3 2 3 2 2 4" xfId="589"/>
    <cellStyle name="Normal 3 2 3 2 2 4 2" xfId="1453"/>
    <cellStyle name="Normal 3 2 3 2 2 4 2 2" xfId="3183"/>
    <cellStyle name="Normal 3 2 3 2 2 4 2 2 2" xfId="6624"/>
    <cellStyle name="Normal 3 2 3 2 2 4 2 2 2 2" xfId="15326"/>
    <cellStyle name="Normal 3 2 3 2 2 4 2 2 2 2 2" xfId="30912"/>
    <cellStyle name="Normal 3 2 3 2 2 4 2 2 2 3" xfId="22264"/>
    <cellStyle name="Normal 3 2 3 2 2 4 2 2 3" xfId="11885"/>
    <cellStyle name="Normal 3 2 3 2 2 4 2 2 3 2" xfId="27473"/>
    <cellStyle name="Normal 3 2 3 2 2 4 2 2 4" xfId="18825"/>
    <cellStyle name="Normal 3 2 3 2 2 4 2 3" xfId="4905"/>
    <cellStyle name="Normal 3 2 3 2 2 4 2 3 2" xfId="13607"/>
    <cellStyle name="Normal 3 2 3 2 2 4 2 3 2 2" xfId="29193"/>
    <cellStyle name="Normal 3 2 3 2 2 4 2 3 3" xfId="20545"/>
    <cellStyle name="Normal 3 2 3 2 2 4 2 4" xfId="8404"/>
    <cellStyle name="Normal 3 2 3 2 2 4 2 4 2" xfId="24034"/>
    <cellStyle name="Normal 3 2 3 2 2 4 2 5" xfId="10155"/>
    <cellStyle name="Normal 3 2 3 2 2 4 2 5 2" xfId="25754"/>
    <cellStyle name="Normal 3 2 3 2 2 4 2 6" xfId="17106"/>
    <cellStyle name="Normal 3 2 3 2 2 4 3" xfId="2323"/>
    <cellStyle name="Normal 3 2 3 2 2 4 3 2" xfId="5764"/>
    <cellStyle name="Normal 3 2 3 2 2 4 3 2 2" xfId="14466"/>
    <cellStyle name="Normal 3 2 3 2 2 4 3 2 2 2" xfId="30052"/>
    <cellStyle name="Normal 3 2 3 2 2 4 3 2 3" xfId="21404"/>
    <cellStyle name="Normal 3 2 3 2 2 4 3 3" xfId="11025"/>
    <cellStyle name="Normal 3 2 3 2 2 4 3 3 2" xfId="26613"/>
    <cellStyle name="Normal 3 2 3 2 2 4 3 4" xfId="17965"/>
    <cellStyle name="Normal 3 2 3 2 2 4 4" xfId="4045"/>
    <cellStyle name="Normal 3 2 3 2 2 4 4 2" xfId="12747"/>
    <cellStyle name="Normal 3 2 3 2 2 4 4 2 2" xfId="28333"/>
    <cellStyle name="Normal 3 2 3 2 2 4 4 3" xfId="19685"/>
    <cellStyle name="Normal 3 2 3 2 2 4 5" xfId="7544"/>
    <cellStyle name="Normal 3 2 3 2 2 4 5 2" xfId="23174"/>
    <cellStyle name="Normal 3 2 3 2 2 4 6" xfId="9291"/>
    <cellStyle name="Normal 3 2 3 2 2 4 6 2" xfId="24894"/>
    <cellStyle name="Normal 3 2 3 2 2 4 7" xfId="16246"/>
    <cellStyle name="Normal 3 2 3 2 2 5" xfId="1023"/>
    <cellStyle name="Normal 3 2 3 2 2 5 2" xfId="2753"/>
    <cellStyle name="Normal 3 2 3 2 2 5 2 2" xfId="6194"/>
    <cellStyle name="Normal 3 2 3 2 2 5 2 2 2" xfId="14896"/>
    <cellStyle name="Normal 3 2 3 2 2 5 2 2 2 2" xfId="30482"/>
    <cellStyle name="Normal 3 2 3 2 2 5 2 2 3" xfId="21834"/>
    <cellStyle name="Normal 3 2 3 2 2 5 2 3" xfId="11455"/>
    <cellStyle name="Normal 3 2 3 2 2 5 2 3 2" xfId="27043"/>
    <cellStyle name="Normal 3 2 3 2 2 5 2 4" xfId="18395"/>
    <cellStyle name="Normal 3 2 3 2 2 5 3" xfId="4475"/>
    <cellStyle name="Normal 3 2 3 2 2 5 3 2" xfId="13177"/>
    <cellStyle name="Normal 3 2 3 2 2 5 3 2 2" xfId="28763"/>
    <cellStyle name="Normal 3 2 3 2 2 5 3 3" xfId="20115"/>
    <cellStyle name="Normal 3 2 3 2 2 5 4" xfId="7974"/>
    <cellStyle name="Normal 3 2 3 2 2 5 4 2" xfId="23604"/>
    <cellStyle name="Normal 3 2 3 2 2 5 5" xfId="9725"/>
    <cellStyle name="Normal 3 2 3 2 2 5 5 2" xfId="25324"/>
    <cellStyle name="Normal 3 2 3 2 2 5 6" xfId="16676"/>
    <cellStyle name="Normal 3 2 3 2 2 6" xfId="1892"/>
    <cellStyle name="Normal 3 2 3 2 2 6 2" xfId="5334"/>
    <cellStyle name="Normal 3 2 3 2 2 6 2 2" xfId="14036"/>
    <cellStyle name="Normal 3 2 3 2 2 6 2 2 2" xfId="29622"/>
    <cellStyle name="Normal 3 2 3 2 2 6 2 3" xfId="20974"/>
    <cellStyle name="Normal 3 2 3 2 2 6 3" xfId="10594"/>
    <cellStyle name="Normal 3 2 3 2 2 6 3 2" xfId="26183"/>
    <cellStyle name="Normal 3 2 3 2 2 6 4" xfId="17535"/>
    <cellStyle name="Normal 3 2 3 2 2 7" xfId="3615"/>
    <cellStyle name="Normal 3 2 3 2 2 7 2" xfId="12317"/>
    <cellStyle name="Normal 3 2 3 2 2 7 2 2" xfId="27903"/>
    <cellStyle name="Normal 3 2 3 2 2 7 3" xfId="19255"/>
    <cellStyle name="Normal 3 2 3 2 2 8" xfId="7114"/>
    <cellStyle name="Normal 3 2 3 2 2 8 2" xfId="22744"/>
    <cellStyle name="Normal 3 2 3 2 2 9" xfId="8836"/>
    <cellStyle name="Normal 3 2 3 2 2 9 2" xfId="24464"/>
    <cellStyle name="Normal 3 2 3 2 3" xfId="177"/>
    <cellStyle name="Normal 3 2 3 2 3 2" xfId="426"/>
    <cellStyle name="Normal 3 2 3 2 3 2 2" xfId="858"/>
    <cellStyle name="Normal 3 2 3 2 3 2 2 2" xfId="1721"/>
    <cellStyle name="Normal 3 2 3 2 3 2 2 2 2" xfId="3451"/>
    <cellStyle name="Normal 3 2 3 2 3 2 2 2 2 2" xfId="6892"/>
    <cellStyle name="Normal 3 2 3 2 3 2 2 2 2 2 2" xfId="15594"/>
    <cellStyle name="Normal 3 2 3 2 3 2 2 2 2 2 2 2" xfId="31180"/>
    <cellStyle name="Normal 3 2 3 2 3 2 2 2 2 2 3" xfId="22532"/>
    <cellStyle name="Normal 3 2 3 2 3 2 2 2 2 3" xfId="12153"/>
    <cellStyle name="Normal 3 2 3 2 3 2 2 2 2 3 2" xfId="27741"/>
    <cellStyle name="Normal 3 2 3 2 3 2 2 2 2 4" xfId="19093"/>
    <cellStyle name="Normal 3 2 3 2 3 2 2 2 3" xfId="5173"/>
    <cellStyle name="Normal 3 2 3 2 3 2 2 2 3 2" xfId="13875"/>
    <cellStyle name="Normal 3 2 3 2 3 2 2 2 3 2 2" xfId="29461"/>
    <cellStyle name="Normal 3 2 3 2 3 2 2 2 3 3" xfId="20813"/>
    <cellStyle name="Normal 3 2 3 2 3 2 2 2 4" xfId="8672"/>
    <cellStyle name="Normal 3 2 3 2 3 2 2 2 4 2" xfId="24302"/>
    <cellStyle name="Normal 3 2 3 2 3 2 2 2 5" xfId="10423"/>
    <cellStyle name="Normal 3 2 3 2 3 2 2 2 5 2" xfId="26022"/>
    <cellStyle name="Normal 3 2 3 2 3 2 2 2 6" xfId="17374"/>
    <cellStyle name="Normal 3 2 3 2 3 2 2 3" xfId="2591"/>
    <cellStyle name="Normal 3 2 3 2 3 2 2 3 2" xfId="6032"/>
    <cellStyle name="Normal 3 2 3 2 3 2 2 3 2 2" xfId="14734"/>
    <cellStyle name="Normal 3 2 3 2 3 2 2 3 2 2 2" xfId="30320"/>
    <cellStyle name="Normal 3 2 3 2 3 2 2 3 2 3" xfId="21672"/>
    <cellStyle name="Normal 3 2 3 2 3 2 2 3 3" xfId="11293"/>
    <cellStyle name="Normal 3 2 3 2 3 2 2 3 3 2" xfId="26881"/>
    <cellStyle name="Normal 3 2 3 2 3 2 2 3 4" xfId="18233"/>
    <cellStyle name="Normal 3 2 3 2 3 2 2 4" xfId="4313"/>
    <cellStyle name="Normal 3 2 3 2 3 2 2 4 2" xfId="13015"/>
    <cellStyle name="Normal 3 2 3 2 3 2 2 4 2 2" xfId="28601"/>
    <cellStyle name="Normal 3 2 3 2 3 2 2 4 3" xfId="19953"/>
    <cellStyle name="Normal 3 2 3 2 3 2 2 5" xfId="7812"/>
    <cellStyle name="Normal 3 2 3 2 3 2 2 5 2" xfId="23442"/>
    <cellStyle name="Normal 3 2 3 2 3 2 2 6" xfId="9560"/>
    <cellStyle name="Normal 3 2 3 2 3 2 2 6 2" xfId="25162"/>
    <cellStyle name="Normal 3 2 3 2 3 2 2 7" xfId="16514"/>
    <cellStyle name="Normal 3 2 3 2 3 2 3" xfId="1291"/>
    <cellStyle name="Normal 3 2 3 2 3 2 3 2" xfId="3021"/>
    <cellStyle name="Normal 3 2 3 2 3 2 3 2 2" xfId="6462"/>
    <cellStyle name="Normal 3 2 3 2 3 2 3 2 2 2" xfId="15164"/>
    <cellStyle name="Normal 3 2 3 2 3 2 3 2 2 2 2" xfId="30750"/>
    <cellStyle name="Normal 3 2 3 2 3 2 3 2 2 3" xfId="22102"/>
    <cellStyle name="Normal 3 2 3 2 3 2 3 2 3" xfId="11723"/>
    <cellStyle name="Normal 3 2 3 2 3 2 3 2 3 2" xfId="27311"/>
    <cellStyle name="Normal 3 2 3 2 3 2 3 2 4" xfId="18663"/>
    <cellStyle name="Normal 3 2 3 2 3 2 3 3" xfId="4743"/>
    <cellStyle name="Normal 3 2 3 2 3 2 3 3 2" xfId="13445"/>
    <cellStyle name="Normal 3 2 3 2 3 2 3 3 2 2" xfId="29031"/>
    <cellStyle name="Normal 3 2 3 2 3 2 3 3 3" xfId="20383"/>
    <cellStyle name="Normal 3 2 3 2 3 2 3 4" xfId="8242"/>
    <cellStyle name="Normal 3 2 3 2 3 2 3 4 2" xfId="23872"/>
    <cellStyle name="Normal 3 2 3 2 3 2 3 5" xfId="9993"/>
    <cellStyle name="Normal 3 2 3 2 3 2 3 5 2" xfId="25592"/>
    <cellStyle name="Normal 3 2 3 2 3 2 3 6" xfId="16944"/>
    <cellStyle name="Normal 3 2 3 2 3 2 4" xfId="2161"/>
    <cellStyle name="Normal 3 2 3 2 3 2 4 2" xfId="5602"/>
    <cellStyle name="Normal 3 2 3 2 3 2 4 2 2" xfId="14304"/>
    <cellStyle name="Normal 3 2 3 2 3 2 4 2 2 2" xfId="29890"/>
    <cellStyle name="Normal 3 2 3 2 3 2 4 2 3" xfId="21242"/>
    <cellStyle name="Normal 3 2 3 2 3 2 4 3" xfId="10863"/>
    <cellStyle name="Normal 3 2 3 2 3 2 4 3 2" xfId="26451"/>
    <cellStyle name="Normal 3 2 3 2 3 2 4 4" xfId="17803"/>
    <cellStyle name="Normal 3 2 3 2 3 2 5" xfId="3883"/>
    <cellStyle name="Normal 3 2 3 2 3 2 5 2" xfId="12585"/>
    <cellStyle name="Normal 3 2 3 2 3 2 5 2 2" xfId="28171"/>
    <cellStyle name="Normal 3 2 3 2 3 2 5 3" xfId="19523"/>
    <cellStyle name="Normal 3 2 3 2 3 2 6" xfId="7382"/>
    <cellStyle name="Normal 3 2 3 2 3 2 6 2" xfId="23012"/>
    <cellStyle name="Normal 3 2 3 2 3 2 7" xfId="9128"/>
    <cellStyle name="Normal 3 2 3 2 3 2 7 2" xfId="24732"/>
    <cellStyle name="Normal 3 2 3 2 3 2 8" xfId="16084"/>
    <cellStyle name="Normal 3 2 3 2 3 3" xfId="642"/>
    <cellStyle name="Normal 3 2 3 2 3 3 2" xfId="1506"/>
    <cellStyle name="Normal 3 2 3 2 3 3 2 2" xfId="3236"/>
    <cellStyle name="Normal 3 2 3 2 3 3 2 2 2" xfId="6677"/>
    <cellStyle name="Normal 3 2 3 2 3 3 2 2 2 2" xfId="15379"/>
    <cellStyle name="Normal 3 2 3 2 3 3 2 2 2 2 2" xfId="30965"/>
    <cellStyle name="Normal 3 2 3 2 3 3 2 2 2 3" xfId="22317"/>
    <cellStyle name="Normal 3 2 3 2 3 3 2 2 3" xfId="11938"/>
    <cellStyle name="Normal 3 2 3 2 3 3 2 2 3 2" xfId="27526"/>
    <cellStyle name="Normal 3 2 3 2 3 3 2 2 4" xfId="18878"/>
    <cellStyle name="Normal 3 2 3 2 3 3 2 3" xfId="4958"/>
    <cellStyle name="Normal 3 2 3 2 3 3 2 3 2" xfId="13660"/>
    <cellStyle name="Normal 3 2 3 2 3 3 2 3 2 2" xfId="29246"/>
    <cellStyle name="Normal 3 2 3 2 3 3 2 3 3" xfId="20598"/>
    <cellStyle name="Normal 3 2 3 2 3 3 2 4" xfId="8457"/>
    <cellStyle name="Normal 3 2 3 2 3 3 2 4 2" xfId="24087"/>
    <cellStyle name="Normal 3 2 3 2 3 3 2 5" xfId="10208"/>
    <cellStyle name="Normal 3 2 3 2 3 3 2 5 2" xfId="25807"/>
    <cellStyle name="Normal 3 2 3 2 3 3 2 6" xfId="17159"/>
    <cellStyle name="Normal 3 2 3 2 3 3 3" xfId="2376"/>
    <cellStyle name="Normal 3 2 3 2 3 3 3 2" xfId="5817"/>
    <cellStyle name="Normal 3 2 3 2 3 3 3 2 2" xfId="14519"/>
    <cellStyle name="Normal 3 2 3 2 3 3 3 2 2 2" xfId="30105"/>
    <cellStyle name="Normal 3 2 3 2 3 3 3 2 3" xfId="21457"/>
    <cellStyle name="Normal 3 2 3 2 3 3 3 3" xfId="11078"/>
    <cellStyle name="Normal 3 2 3 2 3 3 3 3 2" xfId="26666"/>
    <cellStyle name="Normal 3 2 3 2 3 3 3 4" xfId="18018"/>
    <cellStyle name="Normal 3 2 3 2 3 3 4" xfId="4098"/>
    <cellStyle name="Normal 3 2 3 2 3 3 4 2" xfId="12800"/>
    <cellStyle name="Normal 3 2 3 2 3 3 4 2 2" xfId="28386"/>
    <cellStyle name="Normal 3 2 3 2 3 3 4 3" xfId="19738"/>
    <cellStyle name="Normal 3 2 3 2 3 3 5" xfId="7597"/>
    <cellStyle name="Normal 3 2 3 2 3 3 5 2" xfId="23227"/>
    <cellStyle name="Normal 3 2 3 2 3 3 6" xfId="9344"/>
    <cellStyle name="Normal 3 2 3 2 3 3 6 2" xfId="24947"/>
    <cellStyle name="Normal 3 2 3 2 3 3 7" xfId="16299"/>
    <cellStyle name="Normal 3 2 3 2 3 4" xfId="1076"/>
    <cellStyle name="Normal 3 2 3 2 3 4 2" xfId="2806"/>
    <cellStyle name="Normal 3 2 3 2 3 4 2 2" xfId="6247"/>
    <cellStyle name="Normal 3 2 3 2 3 4 2 2 2" xfId="14949"/>
    <cellStyle name="Normal 3 2 3 2 3 4 2 2 2 2" xfId="30535"/>
    <cellStyle name="Normal 3 2 3 2 3 4 2 2 3" xfId="21887"/>
    <cellStyle name="Normal 3 2 3 2 3 4 2 3" xfId="11508"/>
    <cellStyle name="Normal 3 2 3 2 3 4 2 3 2" xfId="27096"/>
    <cellStyle name="Normal 3 2 3 2 3 4 2 4" xfId="18448"/>
    <cellStyle name="Normal 3 2 3 2 3 4 3" xfId="4528"/>
    <cellStyle name="Normal 3 2 3 2 3 4 3 2" xfId="13230"/>
    <cellStyle name="Normal 3 2 3 2 3 4 3 2 2" xfId="28816"/>
    <cellStyle name="Normal 3 2 3 2 3 4 3 3" xfId="20168"/>
    <cellStyle name="Normal 3 2 3 2 3 4 4" xfId="8027"/>
    <cellStyle name="Normal 3 2 3 2 3 4 4 2" xfId="23657"/>
    <cellStyle name="Normal 3 2 3 2 3 4 5" xfId="9778"/>
    <cellStyle name="Normal 3 2 3 2 3 4 5 2" xfId="25377"/>
    <cellStyle name="Normal 3 2 3 2 3 4 6" xfId="16729"/>
    <cellStyle name="Normal 3 2 3 2 3 5" xfId="1945"/>
    <cellStyle name="Normal 3 2 3 2 3 5 2" xfId="5387"/>
    <cellStyle name="Normal 3 2 3 2 3 5 2 2" xfId="14089"/>
    <cellStyle name="Normal 3 2 3 2 3 5 2 2 2" xfId="29675"/>
    <cellStyle name="Normal 3 2 3 2 3 5 2 3" xfId="21027"/>
    <cellStyle name="Normal 3 2 3 2 3 5 3" xfId="10647"/>
    <cellStyle name="Normal 3 2 3 2 3 5 3 2" xfId="26236"/>
    <cellStyle name="Normal 3 2 3 2 3 5 4" xfId="17588"/>
    <cellStyle name="Normal 3 2 3 2 3 6" xfId="3668"/>
    <cellStyle name="Normal 3 2 3 2 3 6 2" xfId="12370"/>
    <cellStyle name="Normal 3 2 3 2 3 6 2 2" xfId="27956"/>
    <cellStyle name="Normal 3 2 3 2 3 6 3" xfId="19308"/>
    <cellStyle name="Normal 3 2 3 2 3 7" xfId="7167"/>
    <cellStyle name="Normal 3 2 3 2 3 7 2" xfId="22797"/>
    <cellStyle name="Normal 3 2 3 2 3 8" xfId="8894"/>
    <cellStyle name="Normal 3 2 3 2 3 8 2" xfId="24517"/>
    <cellStyle name="Normal 3 2 3 2 3 9" xfId="15869"/>
    <cellStyle name="Normal 3 2 3 2 4" xfId="320"/>
    <cellStyle name="Normal 3 2 3 2 4 2" xfId="752"/>
    <cellStyle name="Normal 3 2 3 2 4 2 2" xfId="1615"/>
    <cellStyle name="Normal 3 2 3 2 4 2 2 2" xfId="3345"/>
    <cellStyle name="Normal 3 2 3 2 4 2 2 2 2" xfId="6786"/>
    <cellStyle name="Normal 3 2 3 2 4 2 2 2 2 2" xfId="15488"/>
    <cellStyle name="Normal 3 2 3 2 4 2 2 2 2 2 2" xfId="31074"/>
    <cellStyle name="Normal 3 2 3 2 4 2 2 2 2 3" xfId="22426"/>
    <cellStyle name="Normal 3 2 3 2 4 2 2 2 3" xfId="12047"/>
    <cellStyle name="Normal 3 2 3 2 4 2 2 2 3 2" xfId="27635"/>
    <cellStyle name="Normal 3 2 3 2 4 2 2 2 4" xfId="18987"/>
    <cellStyle name="Normal 3 2 3 2 4 2 2 3" xfId="5067"/>
    <cellStyle name="Normal 3 2 3 2 4 2 2 3 2" xfId="13769"/>
    <cellStyle name="Normal 3 2 3 2 4 2 2 3 2 2" xfId="29355"/>
    <cellStyle name="Normal 3 2 3 2 4 2 2 3 3" xfId="20707"/>
    <cellStyle name="Normal 3 2 3 2 4 2 2 4" xfId="8566"/>
    <cellStyle name="Normal 3 2 3 2 4 2 2 4 2" xfId="24196"/>
    <cellStyle name="Normal 3 2 3 2 4 2 2 5" xfId="10317"/>
    <cellStyle name="Normal 3 2 3 2 4 2 2 5 2" xfId="25916"/>
    <cellStyle name="Normal 3 2 3 2 4 2 2 6" xfId="17268"/>
    <cellStyle name="Normal 3 2 3 2 4 2 3" xfId="2485"/>
    <cellStyle name="Normal 3 2 3 2 4 2 3 2" xfId="5926"/>
    <cellStyle name="Normal 3 2 3 2 4 2 3 2 2" xfId="14628"/>
    <cellStyle name="Normal 3 2 3 2 4 2 3 2 2 2" xfId="30214"/>
    <cellStyle name="Normal 3 2 3 2 4 2 3 2 3" xfId="21566"/>
    <cellStyle name="Normal 3 2 3 2 4 2 3 3" xfId="11187"/>
    <cellStyle name="Normal 3 2 3 2 4 2 3 3 2" xfId="26775"/>
    <cellStyle name="Normal 3 2 3 2 4 2 3 4" xfId="18127"/>
    <cellStyle name="Normal 3 2 3 2 4 2 4" xfId="4207"/>
    <cellStyle name="Normal 3 2 3 2 4 2 4 2" xfId="12909"/>
    <cellStyle name="Normal 3 2 3 2 4 2 4 2 2" xfId="28495"/>
    <cellStyle name="Normal 3 2 3 2 4 2 4 3" xfId="19847"/>
    <cellStyle name="Normal 3 2 3 2 4 2 5" xfId="7706"/>
    <cellStyle name="Normal 3 2 3 2 4 2 5 2" xfId="23336"/>
    <cellStyle name="Normal 3 2 3 2 4 2 6" xfId="9454"/>
    <cellStyle name="Normal 3 2 3 2 4 2 6 2" xfId="25056"/>
    <cellStyle name="Normal 3 2 3 2 4 2 7" xfId="16408"/>
    <cellStyle name="Normal 3 2 3 2 4 3" xfId="1185"/>
    <cellStyle name="Normal 3 2 3 2 4 3 2" xfId="2915"/>
    <cellStyle name="Normal 3 2 3 2 4 3 2 2" xfId="6356"/>
    <cellStyle name="Normal 3 2 3 2 4 3 2 2 2" xfId="15058"/>
    <cellStyle name="Normal 3 2 3 2 4 3 2 2 2 2" xfId="30644"/>
    <cellStyle name="Normal 3 2 3 2 4 3 2 2 3" xfId="21996"/>
    <cellStyle name="Normal 3 2 3 2 4 3 2 3" xfId="11617"/>
    <cellStyle name="Normal 3 2 3 2 4 3 2 3 2" xfId="27205"/>
    <cellStyle name="Normal 3 2 3 2 4 3 2 4" xfId="18557"/>
    <cellStyle name="Normal 3 2 3 2 4 3 3" xfId="4637"/>
    <cellStyle name="Normal 3 2 3 2 4 3 3 2" xfId="13339"/>
    <cellStyle name="Normal 3 2 3 2 4 3 3 2 2" xfId="28925"/>
    <cellStyle name="Normal 3 2 3 2 4 3 3 3" xfId="20277"/>
    <cellStyle name="Normal 3 2 3 2 4 3 4" xfId="8136"/>
    <cellStyle name="Normal 3 2 3 2 4 3 4 2" xfId="23766"/>
    <cellStyle name="Normal 3 2 3 2 4 3 5" xfId="9887"/>
    <cellStyle name="Normal 3 2 3 2 4 3 5 2" xfId="25486"/>
    <cellStyle name="Normal 3 2 3 2 4 3 6" xfId="16838"/>
    <cellStyle name="Normal 3 2 3 2 4 4" xfId="2055"/>
    <cellStyle name="Normal 3 2 3 2 4 4 2" xfId="5496"/>
    <cellStyle name="Normal 3 2 3 2 4 4 2 2" xfId="14198"/>
    <cellStyle name="Normal 3 2 3 2 4 4 2 2 2" xfId="29784"/>
    <cellStyle name="Normal 3 2 3 2 4 4 2 3" xfId="21136"/>
    <cellStyle name="Normal 3 2 3 2 4 4 3" xfId="10757"/>
    <cellStyle name="Normal 3 2 3 2 4 4 3 2" xfId="26345"/>
    <cellStyle name="Normal 3 2 3 2 4 4 4" xfId="17697"/>
    <cellStyle name="Normal 3 2 3 2 4 5" xfId="3777"/>
    <cellStyle name="Normal 3 2 3 2 4 5 2" xfId="12479"/>
    <cellStyle name="Normal 3 2 3 2 4 5 2 2" xfId="28065"/>
    <cellStyle name="Normal 3 2 3 2 4 5 3" xfId="19417"/>
    <cellStyle name="Normal 3 2 3 2 4 6" xfId="7276"/>
    <cellStyle name="Normal 3 2 3 2 4 6 2" xfId="22906"/>
    <cellStyle name="Normal 3 2 3 2 4 7" xfId="9022"/>
    <cellStyle name="Normal 3 2 3 2 4 7 2" xfId="24626"/>
    <cellStyle name="Normal 3 2 3 2 4 8" xfId="15978"/>
    <cellStyle name="Normal 3 2 3 2 5" xfId="536"/>
    <cellStyle name="Normal 3 2 3 2 5 2" xfId="1400"/>
    <cellStyle name="Normal 3 2 3 2 5 2 2" xfId="3130"/>
    <cellStyle name="Normal 3 2 3 2 5 2 2 2" xfId="6571"/>
    <cellStyle name="Normal 3 2 3 2 5 2 2 2 2" xfId="15273"/>
    <cellStyle name="Normal 3 2 3 2 5 2 2 2 2 2" xfId="30859"/>
    <cellStyle name="Normal 3 2 3 2 5 2 2 2 3" xfId="22211"/>
    <cellStyle name="Normal 3 2 3 2 5 2 2 3" xfId="11832"/>
    <cellStyle name="Normal 3 2 3 2 5 2 2 3 2" xfId="27420"/>
    <cellStyle name="Normal 3 2 3 2 5 2 2 4" xfId="18772"/>
    <cellStyle name="Normal 3 2 3 2 5 2 3" xfId="4852"/>
    <cellStyle name="Normal 3 2 3 2 5 2 3 2" xfId="13554"/>
    <cellStyle name="Normal 3 2 3 2 5 2 3 2 2" xfId="29140"/>
    <cellStyle name="Normal 3 2 3 2 5 2 3 3" xfId="20492"/>
    <cellStyle name="Normal 3 2 3 2 5 2 4" xfId="8351"/>
    <cellStyle name="Normal 3 2 3 2 5 2 4 2" xfId="23981"/>
    <cellStyle name="Normal 3 2 3 2 5 2 5" xfId="10102"/>
    <cellStyle name="Normal 3 2 3 2 5 2 5 2" xfId="25701"/>
    <cellStyle name="Normal 3 2 3 2 5 2 6" xfId="17053"/>
    <cellStyle name="Normal 3 2 3 2 5 3" xfId="2270"/>
    <cellStyle name="Normal 3 2 3 2 5 3 2" xfId="5711"/>
    <cellStyle name="Normal 3 2 3 2 5 3 2 2" xfId="14413"/>
    <cellStyle name="Normal 3 2 3 2 5 3 2 2 2" xfId="29999"/>
    <cellStyle name="Normal 3 2 3 2 5 3 2 3" xfId="21351"/>
    <cellStyle name="Normal 3 2 3 2 5 3 3" xfId="10972"/>
    <cellStyle name="Normal 3 2 3 2 5 3 3 2" xfId="26560"/>
    <cellStyle name="Normal 3 2 3 2 5 3 4" xfId="17912"/>
    <cellStyle name="Normal 3 2 3 2 5 4" xfId="3992"/>
    <cellStyle name="Normal 3 2 3 2 5 4 2" xfId="12694"/>
    <cellStyle name="Normal 3 2 3 2 5 4 2 2" xfId="28280"/>
    <cellStyle name="Normal 3 2 3 2 5 4 3" xfId="19632"/>
    <cellStyle name="Normal 3 2 3 2 5 5" xfId="7491"/>
    <cellStyle name="Normal 3 2 3 2 5 5 2" xfId="23121"/>
    <cellStyle name="Normal 3 2 3 2 5 6" xfId="9238"/>
    <cellStyle name="Normal 3 2 3 2 5 6 2" xfId="24841"/>
    <cellStyle name="Normal 3 2 3 2 5 7" xfId="16193"/>
    <cellStyle name="Normal 3 2 3 2 6" xfId="970"/>
    <cellStyle name="Normal 3 2 3 2 6 2" xfId="2700"/>
    <cellStyle name="Normal 3 2 3 2 6 2 2" xfId="6141"/>
    <cellStyle name="Normal 3 2 3 2 6 2 2 2" xfId="14843"/>
    <cellStyle name="Normal 3 2 3 2 6 2 2 2 2" xfId="30429"/>
    <cellStyle name="Normal 3 2 3 2 6 2 2 3" xfId="21781"/>
    <cellStyle name="Normal 3 2 3 2 6 2 3" xfId="11402"/>
    <cellStyle name="Normal 3 2 3 2 6 2 3 2" xfId="26990"/>
    <cellStyle name="Normal 3 2 3 2 6 2 4" xfId="18342"/>
    <cellStyle name="Normal 3 2 3 2 6 3" xfId="4422"/>
    <cellStyle name="Normal 3 2 3 2 6 3 2" xfId="13124"/>
    <cellStyle name="Normal 3 2 3 2 6 3 2 2" xfId="28710"/>
    <cellStyle name="Normal 3 2 3 2 6 3 3" xfId="20062"/>
    <cellStyle name="Normal 3 2 3 2 6 4" xfId="7921"/>
    <cellStyle name="Normal 3 2 3 2 6 4 2" xfId="23551"/>
    <cellStyle name="Normal 3 2 3 2 6 5" xfId="9672"/>
    <cellStyle name="Normal 3 2 3 2 6 5 2" xfId="25271"/>
    <cellStyle name="Normal 3 2 3 2 6 6" xfId="16623"/>
    <cellStyle name="Normal 3 2 3 2 7" xfId="1839"/>
    <cellStyle name="Normal 3 2 3 2 7 2" xfId="5281"/>
    <cellStyle name="Normal 3 2 3 2 7 2 2" xfId="13983"/>
    <cellStyle name="Normal 3 2 3 2 7 2 2 2" xfId="29569"/>
    <cellStyle name="Normal 3 2 3 2 7 2 3" xfId="20921"/>
    <cellStyle name="Normal 3 2 3 2 7 3" xfId="10541"/>
    <cellStyle name="Normal 3 2 3 2 7 3 2" xfId="26130"/>
    <cellStyle name="Normal 3 2 3 2 7 4" xfId="17482"/>
    <cellStyle name="Normal 3 2 3 2 8" xfId="3562"/>
    <cellStyle name="Normal 3 2 3 2 8 2" xfId="12264"/>
    <cellStyle name="Normal 3 2 3 2 8 2 2" xfId="27850"/>
    <cellStyle name="Normal 3 2 3 2 8 3" xfId="19202"/>
    <cellStyle name="Normal 3 2 3 2 9" xfId="7007"/>
    <cellStyle name="Normal 3 2 3 2 9 2" xfId="15708"/>
    <cellStyle name="Normal 3 2 3 2 9 2 2" xfId="31289"/>
    <cellStyle name="Normal 3 2 3 2 9 3" xfId="22641"/>
    <cellStyle name="Normal 3 2 3 3" xfId="90"/>
    <cellStyle name="Normal 3 2 3 3 10" xfId="15790"/>
    <cellStyle name="Normal 3 2 3 3 2" xfId="204"/>
    <cellStyle name="Normal 3 2 3 3 2 2" xfId="453"/>
    <cellStyle name="Normal 3 2 3 3 2 2 2" xfId="885"/>
    <cellStyle name="Normal 3 2 3 3 2 2 2 2" xfId="1748"/>
    <cellStyle name="Normal 3 2 3 3 2 2 2 2 2" xfId="3478"/>
    <cellStyle name="Normal 3 2 3 3 2 2 2 2 2 2" xfId="6919"/>
    <cellStyle name="Normal 3 2 3 3 2 2 2 2 2 2 2" xfId="15621"/>
    <cellStyle name="Normal 3 2 3 3 2 2 2 2 2 2 2 2" xfId="31207"/>
    <cellStyle name="Normal 3 2 3 3 2 2 2 2 2 2 3" xfId="22559"/>
    <cellStyle name="Normal 3 2 3 3 2 2 2 2 2 3" xfId="12180"/>
    <cellStyle name="Normal 3 2 3 3 2 2 2 2 2 3 2" xfId="27768"/>
    <cellStyle name="Normal 3 2 3 3 2 2 2 2 2 4" xfId="19120"/>
    <cellStyle name="Normal 3 2 3 3 2 2 2 2 3" xfId="5200"/>
    <cellStyle name="Normal 3 2 3 3 2 2 2 2 3 2" xfId="13902"/>
    <cellStyle name="Normal 3 2 3 3 2 2 2 2 3 2 2" xfId="29488"/>
    <cellStyle name="Normal 3 2 3 3 2 2 2 2 3 3" xfId="20840"/>
    <cellStyle name="Normal 3 2 3 3 2 2 2 2 4" xfId="8699"/>
    <cellStyle name="Normal 3 2 3 3 2 2 2 2 4 2" xfId="24329"/>
    <cellStyle name="Normal 3 2 3 3 2 2 2 2 5" xfId="10450"/>
    <cellStyle name="Normal 3 2 3 3 2 2 2 2 5 2" xfId="26049"/>
    <cellStyle name="Normal 3 2 3 3 2 2 2 2 6" xfId="17401"/>
    <cellStyle name="Normal 3 2 3 3 2 2 2 3" xfId="2618"/>
    <cellStyle name="Normal 3 2 3 3 2 2 2 3 2" xfId="6059"/>
    <cellStyle name="Normal 3 2 3 3 2 2 2 3 2 2" xfId="14761"/>
    <cellStyle name="Normal 3 2 3 3 2 2 2 3 2 2 2" xfId="30347"/>
    <cellStyle name="Normal 3 2 3 3 2 2 2 3 2 3" xfId="21699"/>
    <cellStyle name="Normal 3 2 3 3 2 2 2 3 3" xfId="11320"/>
    <cellStyle name="Normal 3 2 3 3 2 2 2 3 3 2" xfId="26908"/>
    <cellStyle name="Normal 3 2 3 3 2 2 2 3 4" xfId="18260"/>
    <cellStyle name="Normal 3 2 3 3 2 2 2 4" xfId="4340"/>
    <cellStyle name="Normal 3 2 3 3 2 2 2 4 2" xfId="13042"/>
    <cellStyle name="Normal 3 2 3 3 2 2 2 4 2 2" xfId="28628"/>
    <cellStyle name="Normal 3 2 3 3 2 2 2 4 3" xfId="19980"/>
    <cellStyle name="Normal 3 2 3 3 2 2 2 5" xfId="7839"/>
    <cellStyle name="Normal 3 2 3 3 2 2 2 5 2" xfId="23469"/>
    <cellStyle name="Normal 3 2 3 3 2 2 2 6" xfId="9587"/>
    <cellStyle name="Normal 3 2 3 3 2 2 2 6 2" xfId="25189"/>
    <cellStyle name="Normal 3 2 3 3 2 2 2 7" xfId="16541"/>
    <cellStyle name="Normal 3 2 3 3 2 2 3" xfId="1318"/>
    <cellStyle name="Normal 3 2 3 3 2 2 3 2" xfId="3048"/>
    <cellStyle name="Normal 3 2 3 3 2 2 3 2 2" xfId="6489"/>
    <cellStyle name="Normal 3 2 3 3 2 2 3 2 2 2" xfId="15191"/>
    <cellStyle name="Normal 3 2 3 3 2 2 3 2 2 2 2" xfId="30777"/>
    <cellStyle name="Normal 3 2 3 3 2 2 3 2 2 3" xfId="22129"/>
    <cellStyle name="Normal 3 2 3 3 2 2 3 2 3" xfId="11750"/>
    <cellStyle name="Normal 3 2 3 3 2 2 3 2 3 2" xfId="27338"/>
    <cellStyle name="Normal 3 2 3 3 2 2 3 2 4" xfId="18690"/>
    <cellStyle name="Normal 3 2 3 3 2 2 3 3" xfId="4770"/>
    <cellStyle name="Normal 3 2 3 3 2 2 3 3 2" xfId="13472"/>
    <cellStyle name="Normal 3 2 3 3 2 2 3 3 2 2" xfId="29058"/>
    <cellStyle name="Normal 3 2 3 3 2 2 3 3 3" xfId="20410"/>
    <cellStyle name="Normal 3 2 3 3 2 2 3 4" xfId="8269"/>
    <cellStyle name="Normal 3 2 3 3 2 2 3 4 2" xfId="23899"/>
    <cellStyle name="Normal 3 2 3 3 2 2 3 5" xfId="10020"/>
    <cellStyle name="Normal 3 2 3 3 2 2 3 5 2" xfId="25619"/>
    <cellStyle name="Normal 3 2 3 3 2 2 3 6" xfId="16971"/>
    <cellStyle name="Normal 3 2 3 3 2 2 4" xfId="2188"/>
    <cellStyle name="Normal 3 2 3 3 2 2 4 2" xfId="5629"/>
    <cellStyle name="Normal 3 2 3 3 2 2 4 2 2" xfId="14331"/>
    <cellStyle name="Normal 3 2 3 3 2 2 4 2 2 2" xfId="29917"/>
    <cellStyle name="Normal 3 2 3 3 2 2 4 2 3" xfId="21269"/>
    <cellStyle name="Normal 3 2 3 3 2 2 4 3" xfId="10890"/>
    <cellStyle name="Normal 3 2 3 3 2 2 4 3 2" xfId="26478"/>
    <cellStyle name="Normal 3 2 3 3 2 2 4 4" xfId="17830"/>
    <cellStyle name="Normal 3 2 3 3 2 2 5" xfId="3910"/>
    <cellStyle name="Normal 3 2 3 3 2 2 5 2" xfId="12612"/>
    <cellStyle name="Normal 3 2 3 3 2 2 5 2 2" xfId="28198"/>
    <cellStyle name="Normal 3 2 3 3 2 2 5 3" xfId="19550"/>
    <cellStyle name="Normal 3 2 3 3 2 2 6" xfId="7409"/>
    <cellStyle name="Normal 3 2 3 3 2 2 6 2" xfId="23039"/>
    <cellStyle name="Normal 3 2 3 3 2 2 7" xfId="9155"/>
    <cellStyle name="Normal 3 2 3 3 2 2 7 2" xfId="24759"/>
    <cellStyle name="Normal 3 2 3 3 2 2 8" xfId="16111"/>
    <cellStyle name="Normal 3 2 3 3 2 3" xfId="669"/>
    <cellStyle name="Normal 3 2 3 3 2 3 2" xfId="1533"/>
    <cellStyle name="Normal 3 2 3 3 2 3 2 2" xfId="3263"/>
    <cellStyle name="Normal 3 2 3 3 2 3 2 2 2" xfId="6704"/>
    <cellStyle name="Normal 3 2 3 3 2 3 2 2 2 2" xfId="15406"/>
    <cellStyle name="Normal 3 2 3 3 2 3 2 2 2 2 2" xfId="30992"/>
    <cellStyle name="Normal 3 2 3 3 2 3 2 2 2 3" xfId="22344"/>
    <cellStyle name="Normal 3 2 3 3 2 3 2 2 3" xfId="11965"/>
    <cellStyle name="Normal 3 2 3 3 2 3 2 2 3 2" xfId="27553"/>
    <cellStyle name="Normal 3 2 3 3 2 3 2 2 4" xfId="18905"/>
    <cellStyle name="Normal 3 2 3 3 2 3 2 3" xfId="4985"/>
    <cellStyle name="Normal 3 2 3 3 2 3 2 3 2" xfId="13687"/>
    <cellStyle name="Normal 3 2 3 3 2 3 2 3 2 2" xfId="29273"/>
    <cellStyle name="Normal 3 2 3 3 2 3 2 3 3" xfId="20625"/>
    <cellStyle name="Normal 3 2 3 3 2 3 2 4" xfId="8484"/>
    <cellStyle name="Normal 3 2 3 3 2 3 2 4 2" xfId="24114"/>
    <cellStyle name="Normal 3 2 3 3 2 3 2 5" xfId="10235"/>
    <cellStyle name="Normal 3 2 3 3 2 3 2 5 2" xfId="25834"/>
    <cellStyle name="Normal 3 2 3 3 2 3 2 6" xfId="17186"/>
    <cellStyle name="Normal 3 2 3 3 2 3 3" xfId="2403"/>
    <cellStyle name="Normal 3 2 3 3 2 3 3 2" xfId="5844"/>
    <cellStyle name="Normal 3 2 3 3 2 3 3 2 2" xfId="14546"/>
    <cellStyle name="Normal 3 2 3 3 2 3 3 2 2 2" xfId="30132"/>
    <cellStyle name="Normal 3 2 3 3 2 3 3 2 3" xfId="21484"/>
    <cellStyle name="Normal 3 2 3 3 2 3 3 3" xfId="11105"/>
    <cellStyle name="Normal 3 2 3 3 2 3 3 3 2" xfId="26693"/>
    <cellStyle name="Normal 3 2 3 3 2 3 3 4" xfId="18045"/>
    <cellStyle name="Normal 3 2 3 3 2 3 4" xfId="4125"/>
    <cellStyle name="Normal 3 2 3 3 2 3 4 2" xfId="12827"/>
    <cellStyle name="Normal 3 2 3 3 2 3 4 2 2" xfId="28413"/>
    <cellStyle name="Normal 3 2 3 3 2 3 4 3" xfId="19765"/>
    <cellStyle name="Normal 3 2 3 3 2 3 5" xfId="7624"/>
    <cellStyle name="Normal 3 2 3 3 2 3 5 2" xfId="23254"/>
    <cellStyle name="Normal 3 2 3 3 2 3 6" xfId="9371"/>
    <cellStyle name="Normal 3 2 3 3 2 3 6 2" xfId="24974"/>
    <cellStyle name="Normal 3 2 3 3 2 3 7" xfId="16326"/>
    <cellStyle name="Normal 3 2 3 3 2 4" xfId="1103"/>
    <cellStyle name="Normal 3 2 3 3 2 4 2" xfId="2833"/>
    <cellStyle name="Normal 3 2 3 3 2 4 2 2" xfId="6274"/>
    <cellStyle name="Normal 3 2 3 3 2 4 2 2 2" xfId="14976"/>
    <cellStyle name="Normal 3 2 3 3 2 4 2 2 2 2" xfId="30562"/>
    <cellStyle name="Normal 3 2 3 3 2 4 2 2 3" xfId="21914"/>
    <cellStyle name="Normal 3 2 3 3 2 4 2 3" xfId="11535"/>
    <cellStyle name="Normal 3 2 3 3 2 4 2 3 2" xfId="27123"/>
    <cellStyle name="Normal 3 2 3 3 2 4 2 4" xfId="18475"/>
    <cellStyle name="Normal 3 2 3 3 2 4 3" xfId="4555"/>
    <cellStyle name="Normal 3 2 3 3 2 4 3 2" xfId="13257"/>
    <cellStyle name="Normal 3 2 3 3 2 4 3 2 2" xfId="28843"/>
    <cellStyle name="Normal 3 2 3 3 2 4 3 3" xfId="20195"/>
    <cellStyle name="Normal 3 2 3 3 2 4 4" xfId="8054"/>
    <cellStyle name="Normal 3 2 3 3 2 4 4 2" xfId="23684"/>
    <cellStyle name="Normal 3 2 3 3 2 4 5" xfId="9805"/>
    <cellStyle name="Normal 3 2 3 3 2 4 5 2" xfId="25404"/>
    <cellStyle name="Normal 3 2 3 3 2 4 6" xfId="16756"/>
    <cellStyle name="Normal 3 2 3 3 2 5" xfId="1972"/>
    <cellStyle name="Normal 3 2 3 3 2 5 2" xfId="5414"/>
    <cellStyle name="Normal 3 2 3 3 2 5 2 2" xfId="14116"/>
    <cellStyle name="Normal 3 2 3 3 2 5 2 2 2" xfId="29702"/>
    <cellStyle name="Normal 3 2 3 3 2 5 2 3" xfId="21054"/>
    <cellStyle name="Normal 3 2 3 3 2 5 3" xfId="10674"/>
    <cellStyle name="Normal 3 2 3 3 2 5 3 2" xfId="26263"/>
    <cellStyle name="Normal 3 2 3 3 2 5 4" xfId="17615"/>
    <cellStyle name="Normal 3 2 3 3 2 6" xfId="3695"/>
    <cellStyle name="Normal 3 2 3 3 2 6 2" xfId="12397"/>
    <cellStyle name="Normal 3 2 3 3 2 6 2 2" xfId="27983"/>
    <cellStyle name="Normal 3 2 3 3 2 6 3" xfId="19335"/>
    <cellStyle name="Normal 3 2 3 3 2 7" xfId="7194"/>
    <cellStyle name="Normal 3 2 3 3 2 7 2" xfId="22824"/>
    <cellStyle name="Normal 3 2 3 3 2 8" xfId="8921"/>
    <cellStyle name="Normal 3 2 3 3 2 8 2" xfId="24544"/>
    <cellStyle name="Normal 3 2 3 3 2 9" xfId="15896"/>
    <cellStyle name="Normal 3 2 3 3 3" xfId="347"/>
    <cellStyle name="Normal 3 2 3 3 3 2" xfId="779"/>
    <cellStyle name="Normal 3 2 3 3 3 2 2" xfId="1642"/>
    <cellStyle name="Normal 3 2 3 3 3 2 2 2" xfId="3372"/>
    <cellStyle name="Normal 3 2 3 3 3 2 2 2 2" xfId="6813"/>
    <cellStyle name="Normal 3 2 3 3 3 2 2 2 2 2" xfId="15515"/>
    <cellStyle name="Normal 3 2 3 3 3 2 2 2 2 2 2" xfId="31101"/>
    <cellStyle name="Normal 3 2 3 3 3 2 2 2 2 3" xfId="22453"/>
    <cellStyle name="Normal 3 2 3 3 3 2 2 2 3" xfId="12074"/>
    <cellStyle name="Normal 3 2 3 3 3 2 2 2 3 2" xfId="27662"/>
    <cellStyle name="Normal 3 2 3 3 3 2 2 2 4" xfId="19014"/>
    <cellStyle name="Normal 3 2 3 3 3 2 2 3" xfId="5094"/>
    <cellStyle name="Normal 3 2 3 3 3 2 2 3 2" xfId="13796"/>
    <cellStyle name="Normal 3 2 3 3 3 2 2 3 2 2" xfId="29382"/>
    <cellStyle name="Normal 3 2 3 3 3 2 2 3 3" xfId="20734"/>
    <cellStyle name="Normal 3 2 3 3 3 2 2 4" xfId="8593"/>
    <cellStyle name="Normal 3 2 3 3 3 2 2 4 2" xfId="24223"/>
    <cellStyle name="Normal 3 2 3 3 3 2 2 5" xfId="10344"/>
    <cellStyle name="Normal 3 2 3 3 3 2 2 5 2" xfId="25943"/>
    <cellStyle name="Normal 3 2 3 3 3 2 2 6" xfId="17295"/>
    <cellStyle name="Normal 3 2 3 3 3 2 3" xfId="2512"/>
    <cellStyle name="Normal 3 2 3 3 3 2 3 2" xfId="5953"/>
    <cellStyle name="Normal 3 2 3 3 3 2 3 2 2" xfId="14655"/>
    <cellStyle name="Normal 3 2 3 3 3 2 3 2 2 2" xfId="30241"/>
    <cellStyle name="Normal 3 2 3 3 3 2 3 2 3" xfId="21593"/>
    <cellStyle name="Normal 3 2 3 3 3 2 3 3" xfId="11214"/>
    <cellStyle name="Normal 3 2 3 3 3 2 3 3 2" xfId="26802"/>
    <cellStyle name="Normal 3 2 3 3 3 2 3 4" xfId="18154"/>
    <cellStyle name="Normal 3 2 3 3 3 2 4" xfId="4234"/>
    <cellStyle name="Normal 3 2 3 3 3 2 4 2" xfId="12936"/>
    <cellStyle name="Normal 3 2 3 3 3 2 4 2 2" xfId="28522"/>
    <cellStyle name="Normal 3 2 3 3 3 2 4 3" xfId="19874"/>
    <cellStyle name="Normal 3 2 3 3 3 2 5" xfId="7733"/>
    <cellStyle name="Normal 3 2 3 3 3 2 5 2" xfId="23363"/>
    <cellStyle name="Normal 3 2 3 3 3 2 6" xfId="9481"/>
    <cellStyle name="Normal 3 2 3 3 3 2 6 2" xfId="25083"/>
    <cellStyle name="Normal 3 2 3 3 3 2 7" xfId="16435"/>
    <cellStyle name="Normal 3 2 3 3 3 3" xfId="1212"/>
    <cellStyle name="Normal 3 2 3 3 3 3 2" xfId="2942"/>
    <cellStyle name="Normal 3 2 3 3 3 3 2 2" xfId="6383"/>
    <cellStyle name="Normal 3 2 3 3 3 3 2 2 2" xfId="15085"/>
    <cellStyle name="Normal 3 2 3 3 3 3 2 2 2 2" xfId="30671"/>
    <cellStyle name="Normal 3 2 3 3 3 3 2 2 3" xfId="22023"/>
    <cellStyle name="Normal 3 2 3 3 3 3 2 3" xfId="11644"/>
    <cellStyle name="Normal 3 2 3 3 3 3 2 3 2" xfId="27232"/>
    <cellStyle name="Normal 3 2 3 3 3 3 2 4" xfId="18584"/>
    <cellStyle name="Normal 3 2 3 3 3 3 3" xfId="4664"/>
    <cellStyle name="Normal 3 2 3 3 3 3 3 2" xfId="13366"/>
    <cellStyle name="Normal 3 2 3 3 3 3 3 2 2" xfId="28952"/>
    <cellStyle name="Normal 3 2 3 3 3 3 3 3" xfId="20304"/>
    <cellStyle name="Normal 3 2 3 3 3 3 4" xfId="8163"/>
    <cellStyle name="Normal 3 2 3 3 3 3 4 2" xfId="23793"/>
    <cellStyle name="Normal 3 2 3 3 3 3 5" xfId="9914"/>
    <cellStyle name="Normal 3 2 3 3 3 3 5 2" xfId="25513"/>
    <cellStyle name="Normal 3 2 3 3 3 3 6" xfId="16865"/>
    <cellStyle name="Normal 3 2 3 3 3 4" xfId="2082"/>
    <cellStyle name="Normal 3 2 3 3 3 4 2" xfId="5523"/>
    <cellStyle name="Normal 3 2 3 3 3 4 2 2" xfId="14225"/>
    <cellStyle name="Normal 3 2 3 3 3 4 2 2 2" xfId="29811"/>
    <cellStyle name="Normal 3 2 3 3 3 4 2 3" xfId="21163"/>
    <cellStyle name="Normal 3 2 3 3 3 4 3" xfId="10784"/>
    <cellStyle name="Normal 3 2 3 3 3 4 3 2" xfId="26372"/>
    <cellStyle name="Normal 3 2 3 3 3 4 4" xfId="17724"/>
    <cellStyle name="Normal 3 2 3 3 3 5" xfId="3804"/>
    <cellStyle name="Normal 3 2 3 3 3 5 2" xfId="12506"/>
    <cellStyle name="Normal 3 2 3 3 3 5 2 2" xfId="28092"/>
    <cellStyle name="Normal 3 2 3 3 3 5 3" xfId="19444"/>
    <cellStyle name="Normal 3 2 3 3 3 6" xfId="7303"/>
    <cellStyle name="Normal 3 2 3 3 3 6 2" xfId="22933"/>
    <cellStyle name="Normal 3 2 3 3 3 7" xfId="9049"/>
    <cellStyle name="Normal 3 2 3 3 3 7 2" xfId="24653"/>
    <cellStyle name="Normal 3 2 3 3 3 8" xfId="16005"/>
    <cellStyle name="Normal 3 2 3 3 4" xfId="563"/>
    <cellStyle name="Normal 3 2 3 3 4 2" xfId="1427"/>
    <cellStyle name="Normal 3 2 3 3 4 2 2" xfId="3157"/>
    <cellStyle name="Normal 3 2 3 3 4 2 2 2" xfId="6598"/>
    <cellStyle name="Normal 3 2 3 3 4 2 2 2 2" xfId="15300"/>
    <cellStyle name="Normal 3 2 3 3 4 2 2 2 2 2" xfId="30886"/>
    <cellStyle name="Normal 3 2 3 3 4 2 2 2 3" xfId="22238"/>
    <cellStyle name="Normal 3 2 3 3 4 2 2 3" xfId="11859"/>
    <cellStyle name="Normal 3 2 3 3 4 2 2 3 2" xfId="27447"/>
    <cellStyle name="Normal 3 2 3 3 4 2 2 4" xfId="18799"/>
    <cellStyle name="Normal 3 2 3 3 4 2 3" xfId="4879"/>
    <cellStyle name="Normal 3 2 3 3 4 2 3 2" xfId="13581"/>
    <cellStyle name="Normal 3 2 3 3 4 2 3 2 2" xfId="29167"/>
    <cellStyle name="Normal 3 2 3 3 4 2 3 3" xfId="20519"/>
    <cellStyle name="Normal 3 2 3 3 4 2 4" xfId="8378"/>
    <cellStyle name="Normal 3 2 3 3 4 2 4 2" xfId="24008"/>
    <cellStyle name="Normal 3 2 3 3 4 2 5" xfId="10129"/>
    <cellStyle name="Normal 3 2 3 3 4 2 5 2" xfId="25728"/>
    <cellStyle name="Normal 3 2 3 3 4 2 6" xfId="17080"/>
    <cellStyle name="Normal 3 2 3 3 4 3" xfId="2297"/>
    <cellStyle name="Normal 3 2 3 3 4 3 2" xfId="5738"/>
    <cellStyle name="Normal 3 2 3 3 4 3 2 2" xfId="14440"/>
    <cellStyle name="Normal 3 2 3 3 4 3 2 2 2" xfId="30026"/>
    <cellStyle name="Normal 3 2 3 3 4 3 2 3" xfId="21378"/>
    <cellStyle name="Normal 3 2 3 3 4 3 3" xfId="10999"/>
    <cellStyle name="Normal 3 2 3 3 4 3 3 2" xfId="26587"/>
    <cellStyle name="Normal 3 2 3 3 4 3 4" xfId="17939"/>
    <cellStyle name="Normal 3 2 3 3 4 4" xfId="4019"/>
    <cellStyle name="Normal 3 2 3 3 4 4 2" xfId="12721"/>
    <cellStyle name="Normal 3 2 3 3 4 4 2 2" xfId="28307"/>
    <cellStyle name="Normal 3 2 3 3 4 4 3" xfId="19659"/>
    <cellStyle name="Normal 3 2 3 3 4 5" xfId="7518"/>
    <cellStyle name="Normal 3 2 3 3 4 5 2" xfId="23148"/>
    <cellStyle name="Normal 3 2 3 3 4 6" xfId="9265"/>
    <cellStyle name="Normal 3 2 3 3 4 6 2" xfId="24868"/>
    <cellStyle name="Normal 3 2 3 3 4 7" xfId="16220"/>
    <cellStyle name="Normal 3 2 3 3 5" xfId="997"/>
    <cellStyle name="Normal 3 2 3 3 5 2" xfId="2727"/>
    <cellStyle name="Normal 3 2 3 3 5 2 2" xfId="6168"/>
    <cellStyle name="Normal 3 2 3 3 5 2 2 2" xfId="14870"/>
    <cellStyle name="Normal 3 2 3 3 5 2 2 2 2" xfId="30456"/>
    <cellStyle name="Normal 3 2 3 3 5 2 2 3" xfId="21808"/>
    <cellStyle name="Normal 3 2 3 3 5 2 3" xfId="11429"/>
    <cellStyle name="Normal 3 2 3 3 5 2 3 2" xfId="27017"/>
    <cellStyle name="Normal 3 2 3 3 5 2 4" xfId="18369"/>
    <cellStyle name="Normal 3 2 3 3 5 3" xfId="4449"/>
    <cellStyle name="Normal 3 2 3 3 5 3 2" xfId="13151"/>
    <cellStyle name="Normal 3 2 3 3 5 3 2 2" xfId="28737"/>
    <cellStyle name="Normal 3 2 3 3 5 3 3" xfId="20089"/>
    <cellStyle name="Normal 3 2 3 3 5 4" xfId="7948"/>
    <cellStyle name="Normal 3 2 3 3 5 4 2" xfId="23578"/>
    <cellStyle name="Normal 3 2 3 3 5 5" xfId="9699"/>
    <cellStyle name="Normal 3 2 3 3 5 5 2" xfId="25298"/>
    <cellStyle name="Normal 3 2 3 3 5 6" xfId="16650"/>
    <cellStyle name="Normal 3 2 3 3 6" xfId="1866"/>
    <cellStyle name="Normal 3 2 3 3 6 2" xfId="5308"/>
    <cellStyle name="Normal 3 2 3 3 6 2 2" xfId="14010"/>
    <cellStyle name="Normal 3 2 3 3 6 2 2 2" xfId="29596"/>
    <cellStyle name="Normal 3 2 3 3 6 2 3" xfId="20948"/>
    <cellStyle name="Normal 3 2 3 3 6 3" xfId="10568"/>
    <cellStyle name="Normal 3 2 3 3 6 3 2" xfId="26157"/>
    <cellStyle name="Normal 3 2 3 3 6 4" xfId="17509"/>
    <cellStyle name="Normal 3 2 3 3 7" xfId="3589"/>
    <cellStyle name="Normal 3 2 3 3 7 2" xfId="12291"/>
    <cellStyle name="Normal 3 2 3 3 7 2 2" xfId="27877"/>
    <cellStyle name="Normal 3 2 3 3 7 3" xfId="19229"/>
    <cellStyle name="Normal 3 2 3 3 8" xfId="7088"/>
    <cellStyle name="Normal 3 2 3 3 8 2" xfId="22718"/>
    <cellStyle name="Normal 3 2 3 3 9" xfId="8810"/>
    <cellStyle name="Normal 3 2 3 3 9 2" xfId="24438"/>
    <cellStyle name="Normal 3 2 3 4" xfId="148"/>
    <cellStyle name="Normal 3 2 3 4 2" xfId="400"/>
    <cellStyle name="Normal 3 2 3 4 2 2" xfId="832"/>
    <cellStyle name="Normal 3 2 3 4 2 2 2" xfId="1695"/>
    <cellStyle name="Normal 3 2 3 4 2 2 2 2" xfId="3425"/>
    <cellStyle name="Normal 3 2 3 4 2 2 2 2 2" xfId="6866"/>
    <cellStyle name="Normal 3 2 3 4 2 2 2 2 2 2" xfId="15568"/>
    <cellStyle name="Normal 3 2 3 4 2 2 2 2 2 2 2" xfId="31154"/>
    <cellStyle name="Normal 3 2 3 4 2 2 2 2 2 3" xfId="22506"/>
    <cellStyle name="Normal 3 2 3 4 2 2 2 2 3" xfId="12127"/>
    <cellStyle name="Normal 3 2 3 4 2 2 2 2 3 2" xfId="27715"/>
    <cellStyle name="Normal 3 2 3 4 2 2 2 2 4" xfId="19067"/>
    <cellStyle name="Normal 3 2 3 4 2 2 2 3" xfId="5147"/>
    <cellStyle name="Normal 3 2 3 4 2 2 2 3 2" xfId="13849"/>
    <cellStyle name="Normal 3 2 3 4 2 2 2 3 2 2" xfId="29435"/>
    <cellStyle name="Normal 3 2 3 4 2 2 2 3 3" xfId="20787"/>
    <cellStyle name="Normal 3 2 3 4 2 2 2 4" xfId="8646"/>
    <cellStyle name="Normal 3 2 3 4 2 2 2 4 2" xfId="24276"/>
    <cellStyle name="Normal 3 2 3 4 2 2 2 5" xfId="10397"/>
    <cellStyle name="Normal 3 2 3 4 2 2 2 5 2" xfId="25996"/>
    <cellStyle name="Normal 3 2 3 4 2 2 2 6" xfId="17348"/>
    <cellStyle name="Normal 3 2 3 4 2 2 3" xfId="2565"/>
    <cellStyle name="Normal 3 2 3 4 2 2 3 2" xfId="6006"/>
    <cellStyle name="Normal 3 2 3 4 2 2 3 2 2" xfId="14708"/>
    <cellStyle name="Normal 3 2 3 4 2 2 3 2 2 2" xfId="30294"/>
    <cellStyle name="Normal 3 2 3 4 2 2 3 2 3" xfId="21646"/>
    <cellStyle name="Normal 3 2 3 4 2 2 3 3" xfId="11267"/>
    <cellStyle name="Normal 3 2 3 4 2 2 3 3 2" xfId="26855"/>
    <cellStyle name="Normal 3 2 3 4 2 2 3 4" xfId="18207"/>
    <cellStyle name="Normal 3 2 3 4 2 2 4" xfId="4287"/>
    <cellStyle name="Normal 3 2 3 4 2 2 4 2" xfId="12989"/>
    <cellStyle name="Normal 3 2 3 4 2 2 4 2 2" xfId="28575"/>
    <cellStyle name="Normal 3 2 3 4 2 2 4 3" xfId="19927"/>
    <cellStyle name="Normal 3 2 3 4 2 2 5" xfId="7786"/>
    <cellStyle name="Normal 3 2 3 4 2 2 5 2" xfId="23416"/>
    <cellStyle name="Normal 3 2 3 4 2 2 6" xfId="9534"/>
    <cellStyle name="Normal 3 2 3 4 2 2 6 2" xfId="25136"/>
    <cellStyle name="Normal 3 2 3 4 2 2 7" xfId="16488"/>
    <cellStyle name="Normal 3 2 3 4 2 3" xfId="1265"/>
    <cellStyle name="Normal 3 2 3 4 2 3 2" xfId="2995"/>
    <cellStyle name="Normal 3 2 3 4 2 3 2 2" xfId="6436"/>
    <cellStyle name="Normal 3 2 3 4 2 3 2 2 2" xfId="15138"/>
    <cellStyle name="Normal 3 2 3 4 2 3 2 2 2 2" xfId="30724"/>
    <cellStyle name="Normal 3 2 3 4 2 3 2 2 3" xfId="22076"/>
    <cellStyle name="Normal 3 2 3 4 2 3 2 3" xfId="11697"/>
    <cellStyle name="Normal 3 2 3 4 2 3 2 3 2" xfId="27285"/>
    <cellStyle name="Normal 3 2 3 4 2 3 2 4" xfId="18637"/>
    <cellStyle name="Normal 3 2 3 4 2 3 3" xfId="4717"/>
    <cellStyle name="Normal 3 2 3 4 2 3 3 2" xfId="13419"/>
    <cellStyle name="Normal 3 2 3 4 2 3 3 2 2" xfId="29005"/>
    <cellStyle name="Normal 3 2 3 4 2 3 3 3" xfId="20357"/>
    <cellStyle name="Normal 3 2 3 4 2 3 4" xfId="8216"/>
    <cellStyle name="Normal 3 2 3 4 2 3 4 2" xfId="23846"/>
    <cellStyle name="Normal 3 2 3 4 2 3 5" xfId="9967"/>
    <cellStyle name="Normal 3 2 3 4 2 3 5 2" xfId="25566"/>
    <cellStyle name="Normal 3 2 3 4 2 3 6" xfId="16918"/>
    <cellStyle name="Normal 3 2 3 4 2 4" xfId="2135"/>
    <cellStyle name="Normal 3 2 3 4 2 4 2" xfId="5576"/>
    <cellStyle name="Normal 3 2 3 4 2 4 2 2" xfId="14278"/>
    <cellStyle name="Normal 3 2 3 4 2 4 2 2 2" xfId="29864"/>
    <cellStyle name="Normal 3 2 3 4 2 4 2 3" xfId="21216"/>
    <cellStyle name="Normal 3 2 3 4 2 4 3" xfId="10837"/>
    <cellStyle name="Normal 3 2 3 4 2 4 3 2" xfId="26425"/>
    <cellStyle name="Normal 3 2 3 4 2 4 4" xfId="17777"/>
    <cellStyle name="Normal 3 2 3 4 2 5" xfId="3857"/>
    <cellStyle name="Normal 3 2 3 4 2 5 2" xfId="12559"/>
    <cellStyle name="Normal 3 2 3 4 2 5 2 2" xfId="28145"/>
    <cellStyle name="Normal 3 2 3 4 2 5 3" xfId="19497"/>
    <cellStyle name="Normal 3 2 3 4 2 6" xfId="7356"/>
    <cellStyle name="Normal 3 2 3 4 2 6 2" xfId="22986"/>
    <cellStyle name="Normal 3 2 3 4 2 7" xfId="9102"/>
    <cellStyle name="Normal 3 2 3 4 2 7 2" xfId="24706"/>
    <cellStyle name="Normal 3 2 3 4 2 8" xfId="16058"/>
    <cellStyle name="Normal 3 2 3 4 3" xfId="616"/>
    <cellStyle name="Normal 3 2 3 4 3 2" xfId="1480"/>
    <cellStyle name="Normal 3 2 3 4 3 2 2" xfId="3210"/>
    <cellStyle name="Normal 3 2 3 4 3 2 2 2" xfId="6651"/>
    <cellStyle name="Normal 3 2 3 4 3 2 2 2 2" xfId="15353"/>
    <cellStyle name="Normal 3 2 3 4 3 2 2 2 2 2" xfId="30939"/>
    <cellStyle name="Normal 3 2 3 4 3 2 2 2 3" xfId="22291"/>
    <cellStyle name="Normal 3 2 3 4 3 2 2 3" xfId="11912"/>
    <cellStyle name="Normal 3 2 3 4 3 2 2 3 2" xfId="27500"/>
    <cellStyle name="Normal 3 2 3 4 3 2 2 4" xfId="18852"/>
    <cellStyle name="Normal 3 2 3 4 3 2 3" xfId="4932"/>
    <cellStyle name="Normal 3 2 3 4 3 2 3 2" xfId="13634"/>
    <cellStyle name="Normal 3 2 3 4 3 2 3 2 2" xfId="29220"/>
    <cellStyle name="Normal 3 2 3 4 3 2 3 3" xfId="20572"/>
    <cellStyle name="Normal 3 2 3 4 3 2 4" xfId="8431"/>
    <cellStyle name="Normal 3 2 3 4 3 2 4 2" xfId="24061"/>
    <cellStyle name="Normal 3 2 3 4 3 2 5" xfId="10182"/>
    <cellStyle name="Normal 3 2 3 4 3 2 5 2" xfId="25781"/>
    <cellStyle name="Normal 3 2 3 4 3 2 6" xfId="17133"/>
    <cellStyle name="Normal 3 2 3 4 3 3" xfId="2350"/>
    <cellStyle name="Normal 3 2 3 4 3 3 2" xfId="5791"/>
    <cellStyle name="Normal 3 2 3 4 3 3 2 2" xfId="14493"/>
    <cellStyle name="Normal 3 2 3 4 3 3 2 2 2" xfId="30079"/>
    <cellStyle name="Normal 3 2 3 4 3 3 2 3" xfId="21431"/>
    <cellStyle name="Normal 3 2 3 4 3 3 3" xfId="11052"/>
    <cellStyle name="Normal 3 2 3 4 3 3 3 2" xfId="26640"/>
    <cellStyle name="Normal 3 2 3 4 3 3 4" xfId="17992"/>
    <cellStyle name="Normal 3 2 3 4 3 4" xfId="4072"/>
    <cellStyle name="Normal 3 2 3 4 3 4 2" xfId="12774"/>
    <cellStyle name="Normal 3 2 3 4 3 4 2 2" xfId="28360"/>
    <cellStyle name="Normal 3 2 3 4 3 4 3" xfId="19712"/>
    <cellStyle name="Normal 3 2 3 4 3 5" xfId="7571"/>
    <cellStyle name="Normal 3 2 3 4 3 5 2" xfId="23201"/>
    <cellStyle name="Normal 3 2 3 4 3 6" xfId="9318"/>
    <cellStyle name="Normal 3 2 3 4 3 6 2" xfId="24921"/>
    <cellStyle name="Normal 3 2 3 4 3 7" xfId="16273"/>
    <cellStyle name="Normal 3 2 3 4 4" xfId="1050"/>
    <cellStyle name="Normal 3 2 3 4 4 2" xfId="2780"/>
    <cellStyle name="Normal 3 2 3 4 4 2 2" xfId="6221"/>
    <cellStyle name="Normal 3 2 3 4 4 2 2 2" xfId="14923"/>
    <cellStyle name="Normal 3 2 3 4 4 2 2 2 2" xfId="30509"/>
    <cellStyle name="Normal 3 2 3 4 4 2 2 3" xfId="21861"/>
    <cellStyle name="Normal 3 2 3 4 4 2 3" xfId="11482"/>
    <cellStyle name="Normal 3 2 3 4 4 2 3 2" xfId="27070"/>
    <cellStyle name="Normal 3 2 3 4 4 2 4" xfId="18422"/>
    <cellStyle name="Normal 3 2 3 4 4 3" xfId="4502"/>
    <cellStyle name="Normal 3 2 3 4 4 3 2" xfId="13204"/>
    <cellStyle name="Normal 3 2 3 4 4 3 2 2" xfId="28790"/>
    <cellStyle name="Normal 3 2 3 4 4 3 3" xfId="20142"/>
    <cellStyle name="Normal 3 2 3 4 4 4" xfId="8001"/>
    <cellStyle name="Normal 3 2 3 4 4 4 2" xfId="23631"/>
    <cellStyle name="Normal 3 2 3 4 4 5" xfId="9752"/>
    <cellStyle name="Normal 3 2 3 4 4 5 2" xfId="25351"/>
    <cellStyle name="Normal 3 2 3 4 4 6" xfId="16703"/>
    <cellStyle name="Normal 3 2 3 4 5" xfId="1919"/>
    <cellStyle name="Normal 3 2 3 4 5 2" xfId="5361"/>
    <cellStyle name="Normal 3 2 3 4 5 2 2" xfId="14063"/>
    <cellStyle name="Normal 3 2 3 4 5 2 2 2" xfId="29649"/>
    <cellStyle name="Normal 3 2 3 4 5 2 3" xfId="21001"/>
    <cellStyle name="Normal 3 2 3 4 5 3" xfId="10621"/>
    <cellStyle name="Normal 3 2 3 4 5 3 2" xfId="26210"/>
    <cellStyle name="Normal 3 2 3 4 5 4" xfId="17562"/>
    <cellStyle name="Normal 3 2 3 4 6" xfId="3642"/>
    <cellStyle name="Normal 3 2 3 4 6 2" xfId="12344"/>
    <cellStyle name="Normal 3 2 3 4 6 2 2" xfId="27930"/>
    <cellStyle name="Normal 3 2 3 4 6 3" xfId="19282"/>
    <cellStyle name="Normal 3 2 3 4 7" xfId="7141"/>
    <cellStyle name="Normal 3 2 3 4 7 2" xfId="22771"/>
    <cellStyle name="Normal 3 2 3 4 8" xfId="8868"/>
    <cellStyle name="Normal 3 2 3 4 8 2" xfId="24491"/>
    <cellStyle name="Normal 3 2 3 4 9" xfId="15843"/>
    <cellStyle name="Normal 3 2 3 5" xfId="294"/>
    <cellStyle name="Normal 3 2 3 5 2" xfId="726"/>
    <cellStyle name="Normal 3 2 3 5 2 2" xfId="1589"/>
    <cellStyle name="Normal 3 2 3 5 2 2 2" xfId="3319"/>
    <cellStyle name="Normal 3 2 3 5 2 2 2 2" xfId="6760"/>
    <cellStyle name="Normal 3 2 3 5 2 2 2 2 2" xfId="15462"/>
    <cellStyle name="Normal 3 2 3 5 2 2 2 2 2 2" xfId="31048"/>
    <cellStyle name="Normal 3 2 3 5 2 2 2 2 3" xfId="22400"/>
    <cellStyle name="Normal 3 2 3 5 2 2 2 3" xfId="12021"/>
    <cellStyle name="Normal 3 2 3 5 2 2 2 3 2" xfId="27609"/>
    <cellStyle name="Normal 3 2 3 5 2 2 2 4" xfId="18961"/>
    <cellStyle name="Normal 3 2 3 5 2 2 3" xfId="5041"/>
    <cellStyle name="Normal 3 2 3 5 2 2 3 2" xfId="13743"/>
    <cellStyle name="Normal 3 2 3 5 2 2 3 2 2" xfId="29329"/>
    <cellStyle name="Normal 3 2 3 5 2 2 3 3" xfId="20681"/>
    <cellStyle name="Normal 3 2 3 5 2 2 4" xfId="8540"/>
    <cellStyle name="Normal 3 2 3 5 2 2 4 2" xfId="24170"/>
    <cellStyle name="Normal 3 2 3 5 2 2 5" xfId="10291"/>
    <cellStyle name="Normal 3 2 3 5 2 2 5 2" xfId="25890"/>
    <cellStyle name="Normal 3 2 3 5 2 2 6" xfId="17242"/>
    <cellStyle name="Normal 3 2 3 5 2 3" xfId="2459"/>
    <cellStyle name="Normal 3 2 3 5 2 3 2" xfId="5900"/>
    <cellStyle name="Normal 3 2 3 5 2 3 2 2" xfId="14602"/>
    <cellStyle name="Normal 3 2 3 5 2 3 2 2 2" xfId="30188"/>
    <cellStyle name="Normal 3 2 3 5 2 3 2 3" xfId="21540"/>
    <cellStyle name="Normal 3 2 3 5 2 3 3" xfId="11161"/>
    <cellStyle name="Normal 3 2 3 5 2 3 3 2" xfId="26749"/>
    <cellStyle name="Normal 3 2 3 5 2 3 4" xfId="18101"/>
    <cellStyle name="Normal 3 2 3 5 2 4" xfId="4181"/>
    <cellStyle name="Normal 3 2 3 5 2 4 2" xfId="12883"/>
    <cellStyle name="Normal 3 2 3 5 2 4 2 2" xfId="28469"/>
    <cellStyle name="Normal 3 2 3 5 2 4 3" xfId="19821"/>
    <cellStyle name="Normal 3 2 3 5 2 5" xfId="7680"/>
    <cellStyle name="Normal 3 2 3 5 2 5 2" xfId="23310"/>
    <cellStyle name="Normal 3 2 3 5 2 6" xfId="9428"/>
    <cellStyle name="Normal 3 2 3 5 2 6 2" xfId="25030"/>
    <cellStyle name="Normal 3 2 3 5 2 7" xfId="16382"/>
    <cellStyle name="Normal 3 2 3 5 3" xfId="1159"/>
    <cellStyle name="Normal 3 2 3 5 3 2" xfId="2889"/>
    <cellStyle name="Normal 3 2 3 5 3 2 2" xfId="6330"/>
    <cellStyle name="Normal 3 2 3 5 3 2 2 2" xfId="15032"/>
    <cellStyle name="Normal 3 2 3 5 3 2 2 2 2" xfId="30618"/>
    <cellStyle name="Normal 3 2 3 5 3 2 2 3" xfId="21970"/>
    <cellStyle name="Normal 3 2 3 5 3 2 3" xfId="11591"/>
    <cellStyle name="Normal 3 2 3 5 3 2 3 2" xfId="27179"/>
    <cellStyle name="Normal 3 2 3 5 3 2 4" xfId="18531"/>
    <cellStyle name="Normal 3 2 3 5 3 3" xfId="4611"/>
    <cellStyle name="Normal 3 2 3 5 3 3 2" xfId="13313"/>
    <cellStyle name="Normal 3 2 3 5 3 3 2 2" xfId="28899"/>
    <cellStyle name="Normal 3 2 3 5 3 3 3" xfId="20251"/>
    <cellStyle name="Normal 3 2 3 5 3 4" xfId="8110"/>
    <cellStyle name="Normal 3 2 3 5 3 4 2" xfId="23740"/>
    <cellStyle name="Normal 3 2 3 5 3 5" xfId="9861"/>
    <cellStyle name="Normal 3 2 3 5 3 5 2" xfId="25460"/>
    <cellStyle name="Normal 3 2 3 5 3 6" xfId="16812"/>
    <cellStyle name="Normal 3 2 3 5 4" xfId="2029"/>
    <cellStyle name="Normal 3 2 3 5 4 2" xfId="5470"/>
    <cellStyle name="Normal 3 2 3 5 4 2 2" xfId="14172"/>
    <cellStyle name="Normal 3 2 3 5 4 2 2 2" xfId="29758"/>
    <cellStyle name="Normal 3 2 3 5 4 2 3" xfId="21110"/>
    <cellStyle name="Normal 3 2 3 5 4 3" xfId="10731"/>
    <cellStyle name="Normal 3 2 3 5 4 3 2" xfId="26319"/>
    <cellStyle name="Normal 3 2 3 5 4 4" xfId="17671"/>
    <cellStyle name="Normal 3 2 3 5 5" xfId="3751"/>
    <cellStyle name="Normal 3 2 3 5 5 2" xfId="12453"/>
    <cellStyle name="Normal 3 2 3 5 5 2 2" xfId="28039"/>
    <cellStyle name="Normal 3 2 3 5 5 3" xfId="19391"/>
    <cellStyle name="Normal 3 2 3 5 6" xfId="7250"/>
    <cellStyle name="Normal 3 2 3 5 6 2" xfId="22880"/>
    <cellStyle name="Normal 3 2 3 5 7" xfId="8996"/>
    <cellStyle name="Normal 3 2 3 5 7 2" xfId="24600"/>
    <cellStyle name="Normal 3 2 3 5 8" xfId="15952"/>
    <cellStyle name="Normal 3 2 3 6" xfId="510"/>
    <cellStyle name="Normal 3 2 3 6 2" xfId="1374"/>
    <cellStyle name="Normal 3 2 3 6 2 2" xfId="3104"/>
    <cellStyle name="Normal 3 2 3 6 2 2 2" xfId="6545"/>
    <cellStyle name="Normal 3 2 3 6 2 2 2 2" xfId="15247"/>
    <cellStyle name="Normal 3 2 3 6 2 2 2 2 2" xfId="30833"/>
    <cellStyle name="Normal 3 2 3 6 2 2 2 3" xfId="22185"/>
    <cellStyle name="Normal 3 2 3 6 2 2 3" xfId="11806"/>
    <cellStyle name="Normal 3 2 3 6 2 2 3 2" xfId="27394"/>
    <cellStyle name="Normal 3 2 3 6 2 2 4" xfId="18746"/>
    <cellStyle name="Normal 3 2 3 6 2 3" xfId="4826"/>
    <cellStyle name="Normal 3 2 3 6 2 3 2" xfId="13528"/>
    <cellStyle name="Normal 3 2 3 6 2 3 2 2" xfId="29114"/>
    <cellStyle name="Normal 3 2 3 6 2 3 3" xfId="20466"/>
    <cellStyle name="Normal 3 2 3 6 2 4" xfId="8325"/>
    <cellStyle name="Normal 3 2 3 6 2 4 2" xfId="23955"/>
    <cellStyle name="Normal 3 2 3 6 2 5" xfId="10076"/>
    <cellStyle name="Normal 3 2 3 6 2 5 2" xfId="25675"/>
    <cellStyle name="Normal 3 2 3 6 2 6" xfId="17027"/>
    <cellStyle name="Normal 3 2 3 6 3" xfId="2244"/>
    <cellStyle name="Normal 3 2 3 6 3 2" xfId="5685"/>
    <cellStyle name="Normal 3 2 3 6 3 2 2" xfId="14387"/>
    <cellStyle name="Normal 3 2 3 6 3 2 2 2" xfId="29973"/>
    <cellStyle name="Normal 3 2 3 6 3 2 3" xfId="21325"/>
    <cellStyle name="Normal 3 2 3 6 3 3" xfId="10946"/>
    <cellStyle name="Normal 3 2 3 6 3 3 2" xfId="26534"/>
    <cellStyle name="Normal 3 2 3 6 3 4" xfId="17886"/>
    <cellStyle name="Normal 3 2 3 6 4" xfId="3966"/>
    <cellStyle name="Normal 3 2 3 6 4 2" xfId="12668"/>
    <cellStyle name="Normal 3 2 3 6 4 2 2" xfId="28254"/>
    <cellStyle name="Normal 3 2 3 6 4 3" xfId="19606"/>
    <cellStyle name="Normal 3 2 3 6 5" xfId="7465"/>
    <cellStyle name="Normal 3 2 3 6 5 2" xfId="23095"/>
    <cellStyle name="Normal 3 2 3 6 6" xfId="9212"/>
    <cellStyle name="Normal 3 2 3 6 6 2" xfId="24815"/>
    <cellStyle name="Normal 3 2 3 6 7" xfId="16167"/>
    <cellStyle name="Normal 3 2 3 7" xfId="944"/>
    <cellStyle name="Normal 3 2 3 7 2" xfId="2674"/>
    <cellStyle name="Normal 3 2 3 7 2 2" xfId="6115"/>
    <cellStyle name="Normal 3 2 3 7 2 2 2" xfId="14817"/>
    <cellStyle name="Normal 3 2 3 7 2 2 2 2" xfId="30403"/>
    <cellStyle name="Normal 3 2 3 7 2 2 3" xfId="21755"/>
    <cellStyle name="Normal 3 2 3 7 2 3" xfId="11376"/>
    <cellStyle name="Normal 3 2 3 7 2 3 2" xfId="26964"/>
    <cellStyle name="Normal 3 2 3 7 2 4" xfId="18316"/>
    <cellStyle name="Normal 3 2 3 7 3" xfId="4396"/>
    <cellStyle name="Normal 3 2 3 7 3 2" xfId="13098"/>
    <cellStyle name="Normal 3 2 3 7 3 2 2" xfId="28684"/>
    <cellStyle name="Normal 3 2 3 7 3 3" xfId="20036"/>
    <cellStyle name="Normal 3 2 3 7 4" xfId="7895"/>
    <cellStyle name="Normal 3 2 3 7 4 2" xfId="23525"/>
    <cellStyle name="Normal 3 2 3 7 5" xfId="9646"/>
    <cellStyle name="Normal 3 2 3 7 5 2" xfId="25245"/>
    <cellStyle name="Normal 3 2 3 7 6" xfId="16597"/>
    <cellStyle name="Normal 3 2 3 8" xfId="1813"/>
    <cellStyle name="Normal 3 2 3 8 2" xfId="5255"/>
    <cellStyle name="Normal 3 2 3 8 2 2" xfId="13957"/>
    <cellStyle name="Normal 3 2 3 8 2 2 2" xfId="29543"/>
    <cellStyle name="Normal 3 2 3 8 2 3" xfId="20895"/>
    <cellStyle name="Normal 3 2 3 8 3" xfId="10515"/>
    <cellStyle name="Normal 3 2 3 8 3 2" xfId="26104"/>
    <cellStyle name="Normal 3 2 3 8 4" xfId="17456"/>
    <cellStyle name="Normal 3 2 3 9" xfId="3536"/>
    <cellStyle name="Normal 3 2 3 9 2" xfId="12238"/>
    <cellStyle name="Normal 3 2 3 9 2 2" xfId="27824"/>
    <cellStyle name="Normal 3 2 3 9 3" xfId="19176"/>
    <cellStyle name="Normal 3 2 4" xfId="49"/>
    <cellStyle name="Normal 3 2 4 10" xfId="7048"/>
    <cellStyle name="Normal 3 2 4 10 2" xfId="22678"/>
    <cellStyle name="Normal 3 2 4 11" xfId="8769"/>
    <cellStyle name="Normal 3 2 4 11 2" xfId="24398"/>
    <cellStyle name="Normal 3 2 4 12" xfId="15750"/>
    <cellStyle name="Normal 3 2 4 2" xfId="103"/>
    <cellStyle name="Normal 3 2 4 2 10" xfId="15803"/>
    <cellStyle name="Normal 3 2 4 2 2" xfId="217"/>
    <cellStyle name="Normal 3 2 4 2 2 2" xfId="466"/>
    <cellStyle name="Normal 3 2 4 2 2 2 2" xfId="898"/>
    <cellStyle name="Normal 3 2 4 2 2 2 2 2" xfId="1761"/>
    <cellStyle name="Normal 3 2 4 2 2 2 2 2 2" xfId="3491"/>
    <cellStyle name="Normal 3 2 4 2 2 2 2 2 2 2" xfId="6932"/>
    <cellStyle name="Normal 3 2 4 2 2 2 2 2 2 2 2" xfId="15634"/>
    <cellStyle name="Normal 3 2 4 2 2 2 2 2 2 2 2 2" xfId="31220"/>
    <cellStyle name="Normal 3 2 4 2 2 2 2 2 2 2 3" xfId="22572"/>
    <cellStyle name="Normal 3 2 4 2 2 2 2 2 2 3" xfId="12193"/>
    <cellStyle name="Normal 3 2 4 2 2 2 2 2 2 3 2" xfId="27781"/>
    <cellStyle name="Normal 3 2 4 2 2 2 2 2 2 4" xfId="19133"/>
    <cellStyle name="Normal 3 2 4 2 2 2 2 2 3" xfId="5213"/>
    <cellStyle name="Normal 3 2 4 2 2 2 2 2 3 2" xfId="13915"/>
    <cellStyle name="Normal 3 2 4 2 2 2 2 2 3 2 2" xfId="29501"/>
    <cellStyle name="Normal 3 2 4 2 2 2 2 2 3 3" xfId="20853"/>
    <cellStyle name="Normal 3 2 4 2 2 2 2 2 4" xfId="8712"/>
    <cellStyle name="Normal 3 2 4 2 2 2 2 2 4 2" xfId="24342"/>
    <cellStyle name="Normal 3 2 4 2 2 2 2 2 5" xfId="10463"/>
    <cellStyle name="Normal 3 2 4 2 2 2 2 2 5 2" xfId="26062"/>
    <cellStyle name="Normal 3 2 4 2 2 2 2 2 6" xfId="17414"/>
    <cellStyle name="Normal 3 2 4 2 2 2 2 3" xfId="2631"/>
    <cellStyle name="Normal 3 2 4 2 2 2 2 3 2" xfId="6072"/>
    <cellStyle name="Normal 3 2 4 2 2 2 2 3 2 2" xfId="14774"/>
    <cellStyle name="Normal 3 2 4 2 2 2 2 3 2 2 2" xfId="30360"/>
    <cellStyle name="Normal 3 2 4 2 2 2 2 3 2 3" xfId="21712"/>
    <cellStyle name="Normal 3 2 4 2 2 2 2 3 3" xfId="11333"/>
    <cellStyle name="Normal 3 2 4 2 2 2 2 3 3 2" xfId="26921"/>
    <cellStyle name="Normal 3 2 4 2 2 2 2 3 4" xfId="18273"/>
    <cellStyle name="Normal 3 2 4 2 2 2 2 4" xfId="4353"/>
    <cellStyle name="Normal 3 2 4 2 2 2 2 4 2" xfId="13055"/>
    <cellStyle name="Normal 3 2 4 2 2 2 2 4 2 2" xfId="28641"/>
    <cellStyle name="Normal 3 2 4 2 2 2 2 4 3" xfId="19993"/>
    <cellStyle name="Normal 3 2 4 2 2 2 2 5" xfId="7852"/>
    <cellStyle name="Normal 3 2 4 2 2 2 2 5 2" xfId="23482"/>
    <cellStyle name="Normal 3 2 4 2 2 2 2 6" xfId="9600"/>
    <cellStyle name="Normal 3 2 4 2 2 2 2 6 2" xfId="25202"/>
    <cellStyle name="Normal 3 2 4 2 2 2 2 7" xfId="16554"/>
    <cellStyle name="Normal 3 2 4 2 2 2 3" xfId="1331"/>
    <cellStyle name="Normal 3 2 4 2 2 2 3 2" xfId="3061"/>
    <cellStyle name="Normal 3 2 4 2 2 2 3 2 2" xfId="6502"/>
    <cellStyle name="Normal 3 2 4 2 2 2 3 2 2 2" xfId="15204"/>
    <cellStyle name="Normal 3 2 4 2 2 2 3 2 2 2 2" xfId="30790"/>
    <cellStyle name="Normal 3 2 4 2 2 2 3 2 2 3" xfId="22142"/>
    <cellStyle name="Normal 3 2 4 2 2 2 3 2 3" xfId="11763"/>
    <cellStyle name="Normal 3 2 4 2 2 2 3 2 3 2" xfId="27351"/>
    <cellStyle name="Normal 3 2 4 2 2 2 3 2 4" xfId="18703"/>
    <cellStyle name="Normal 3 2 4 2 2 2 3 3" xfId="4783"/>
    <cellStyle name="Normal 3 2 4 2 2 2 3 3 2" xfId="13485"/>
    <cellStyle name="Normal 3 2 4 2 2 2 3 3 2 2" xfId="29071"/>
    <cellStyle name="Normal 3 2 4 2 2 2 3 3 3" xfId="20423"/>
    <cellStyle name="Normal 3 2 4 2 2 2 3 4" xfId="8282"/>
    <cellStyle name="Normal 3 2 4 2 2 2 3 4 2" xfId="23912"/>
    <cellStyle name="Normal 3 2 4 2 2 2 3 5" xfId="10033"/>
    <cellStyle name="Normal 3 2 4 2 2 2 3 5 2" xfId="25632"/>
    <cellStyle name="Normal 3 2 4 2 2 2 3 6" xfId="16984"/>
    <cellStyle name="Normal 3 2 4 2 2 2 4" xfId="2201"/>
    <cellStyle name="Normal 3 2 4 2 2 2 4 2" xfId="5642"/>
    <cellStyle name="Normal 3 2 4 2 2 2 4 2 2" xfId="14344"/>
    <cellStyle name="Normal 3 2 4 2 2 2 4 2 2 2" xfId="29930"/>
    <cellStyle name="Normal 3 2 4 2 2 2 4 2 3" xfId="21282"/>
    <cellStyle name="Normal 3 2 4 2 2 2 4 3" xfId="10903"/>
    <cellStyle name="Normal 3 2 4 2 2 2 4 3 2" xfId="26491"/>
    <cellStyle name="Normal 3 2 4 2 2 2 4 4" xfId="17843"/>
    <cellStyle name="Normal 3 2 4 2 2 2 5" xfId="3923"/>
    <cellStyle name="Normal 3 2 4 2 2 2 5 2" xfId="12625"/>
    <cellStyle name="Normal 3 2 4 2 2 2 5 2 2" xfId="28211"/>
    <cellStyle name="Normal 3 2 4 2 2 2 5 3" xfId="19563"/>
    <cellStyle name="Normal 3 2 4 2 2 2 6" xfId="7422"/>
    <cellStyle name="Normal 3 2 4 2 2 2 6 2" xfId="23052"/>
    <cellStyle name="Normal 3 2 4 2 2 2 7" xfId="9168"/>
    <cellStyle name="Normal 3 2 4 2 2 2 7 2" xfId="24772"/>
    <cellStyle name="Normal 3 2 4 2 2 2 8" xfId="16124"/>
    <cellStyle name="Normal 3 2 4 2 2 3" xfId="682"/>
    <cellStyle name="Normal 3 2 4 2 2 3 2" xfId="1546"/>
    <cellStyle name="Normal 3 2 4 2 2 3 2 2" xfId="3276"/>
    <cellStyle name="Normal 3 2 4 2 2 3 2 2 2" xfId="6717"/>
    <cellStyle name="Normal 3 2 4 2 2 3 2 2 2 2" xfId="15419"/>
    <cellStyle name="Normal 3 2 4 2 2 3 2 2 2 2 2" xfId="31005"/>
    <cellStyle name="Normal 3 2 4 2 2 3 2 2 2 3" xfId="22357"/>
    <cellStyle name="Normal 3 2 4 2 2 3 2 2 3" xfId="11978"/>
    <cellStyle name="Normal 3 2 4 2 2 3 2 2 3 2" xfId="27566"/>
    <cellStyle name="Normal 3 2 4 2 2 3 2 2 4" xfId="18918"/>
    <cellStyle name="Normal 3 2 4 2 2 3 2 3" xfId="4998"/>
    <cellStyle name="Normal 3 2 4 2 2 3 2 3 2" xfId="13700"/>
    <cellStyle name="Normal 3 2 4 2 2 3 2 3 2 2" xfId="29286"/>
    <cellStyle name="Normal 3 2 4 2 2 3 2 3 3" xfId="20638"/>
    <cellStyle name="Normal 3 2 4 2 2 3 2 4" xfId="8497"/>
    <cellStyle name="Normal 3 2 4 2 2 3 2 4 2" xfId="24127"/>
    <cellStyle name="Normal 3 2 4 2 2 3 2 5" xfId="10248"/>
    <cellStyle name="Normal 3 2 4 2 2 3 2 5 2" xfId="25847"/>
    <cellStyle name="Normal 3 2 4 2 2 3 2 6" xfId="17199"/>
    <cellStyle name="Normal 3 2 4 2 2 3 3" xfId="2416"/>
    <cellStyle name="Normal 3 2 4 2 2 3 3 2" xfId="5857"/>
    <cellStyle name="Normal 3 2 4 2 2 3 3 2 2" xfId="14559"/>
    <cellStyle name="Normal 3 2 4 2 2 3 3 2 2 2" xfId="30145"/>
    <cellStyle name="Normal 3 2 4 2 2 3 3 2 3" xfId="21497"/>
    <cellStyle name="Normal 3 2 4 2 2 3 3 3" xfId="11118"/>
    <cellStyle name="Normal 3 2 4 2 2 3 3 3 2" xfId="26706"/>
    <cellStyle name="Normal 3 2 4 2 2 3 3 4" xfId="18058"/>
    <cellStyle name="Normal 3 2 4 2 2 3 4" xfId="4138"/>
    <cellStyle name="Normal 3 2 4 2 2 3 4 2" xfId="12840"/>
    <cellStyle name="Normal 3 2 4 2 2 3 4 2 2" xfId="28426"/>
    <cellStyle name="Normal 3 2 4 2 2 3 4 3" xfId="19778"/>
    <cellStyle name="Normal 3 2 4 2 2 3 5" xfId="7637"/>
    <cellStyle name="Normal 3 2 4 2 2 3 5 2" xfId="23267"/>
    <cellStyle name="Normal 3 2 4 2 2 3 6" xfId="9384"/>
    <cellStyle name="Normal 3 2 4 2 2 3 6 2" xfId="24987"/>
    <cellStyle name="Normal 3 2 4 2 2 3 7" xfId="16339"/>
    <cellStyle name="Normal 3 2 4 2 2 4" xfId="1116"/>
    <cellStyle name="Normal 3 2 4 2 2 4 2" xfId="2846"/>
    <cellStyle name="Normal 3 2 4 2 2 4 2 2" xfId="6287"/>
    <cellStyle name="Normal 3 2 4 2 2 4 2 2 2" xfId="14989"/>
    <cellStyle name="Normal 3 2 4 2 2 4 2 2 2 2" xfId="30575"/>
    <cellStyle name="Normal 3 2 4 2 2 4 2 2 3" xfId="21927"/>
    <cellStyle name="Normal 3 2 4 2 2 4 2 3" xfId="11548"/>
    <cellStyle name="Normal 3 2 4 2 2 4 2 3 2" xfId="27136"/>
    <cellStyle name="Normal 3 2 4 2 2 4 2 4" xfId="18488"/>
    <cellStyle name="Normal 3 2 4 2 2 4 3" xfId="4568"/>
    <cellStyle name="Normal 3 2 4 2 2 4 3 2" xfId="13270"/>
    <cellStyle name="Normal 3 2 4 2 2 4 3 2 2" xfId="28856"/>
    <cellStyle name="Normal 3 2 4 2 2 4 3 3" xfId="20208"/>
    <cellStyle name="Normal 3 2 4 2 2 4 4" xfId="8067"/>
    <cellStyle name="Normal 3 2 4 2 2 4 4 2" xfId="23697"/>
    <cellStyle name="Normal 3 2 4 2 2 4 5" xfId="9818"/>
    <cellStyle name="Normal 3 2 4 2 2 4 5 2" xfId="25417"/>
    <cellStyle name="Normal 3 2 4 2 2 4 6" xfId="16769"/>
    <cellStyle name="Normal 3 2 4 2 2 5" xfId="1985"/>
    <cellStyle name="Normal 3 2 4 2 2 5 2" xfId="5427"/>
    <cellStyle name="Normal 3 2 4 2 2 5 2 2" xfId="14129"/>
    <cellStyle name="Normal 3 2 4 2 2 5 2 2 2" xfId="29715"/>
    <cellStyle name="Normal 3 2 4 2 2 5 2 3" xfId="21067"/>
    <cellStyle name="Normal 3 2 4 2 2 5 3" xfId="10687"/>
    <cellStyle name="Normal 3 2 4 2 2 5 3 2" xfId="26276"/>
    <cellStyle name="Normal 3 2 4 2 2 5 4" xfId="17628"/>
    <cellStyle name="Normal 3 2 4 2 2 6" xfId="3708"/>
    <cellStyle name="Normal 3 2 4 2 2 6 2" xfId="12410"/>
    <cellStyle name="Normal 3 2 4 2 2 6 2 2" xfId="27996"/>
    <cellStyle name="Normal 3 2 4 2 2 6 3" xfId="19348"/>
    <cellStyle name="Normal 3 2 4 2 2 7" xfId="7207"/>
    <cellStyle name="Normal 3 2 4 2 2 7 2" xfId="22837"/>
    <cellStyle name="Normal 3 2 4 2 2 8" xfId="8934"/>
    <cellStyle name="Normal 3 2 4 2 2 8 2" xfId="24557"/>
    <cellStyle name="Normal 3 2 4 2 2 9" xfId="15909"/>
    <cellStyle name="Normal 3 2 4 2 3" xfId="360"/>
    <cellStyle name="Normal 3 2 4 2 3 2" xfId="792"/>
    <cellStyle name="Normal 3 2 4 2 3 2 2" xfId="1655"/>
    <cellStyle name="Normal 3 2 4 2 3 2 2 2" xfId="3385"/>
    <cellStyle name="Normal 3 2 4 2 3 2 2 2 2" xfId="6826"/>
    <cellStyle name="Normal 3 2 4 2 3 2 2 2 2 2" xfId="15528"/>
    <cellStyle name="Normal 3 2 4 2 3 2 2 2 2 2 2" xfId="31114"/>
    <cellStyle name="Normal 3 2 4 2 3 2 2 2 2 3" xfId="22466"/>
    <cellStyle name="Normal 3 2 4 2 3 2 2 2 3" xfId="12087"/>
    <cellStyle name="Normal 3 2 4 2 3 2 2 2 3 2" xfId="27675"/>
    <cellStyle name="Normal 3 2 4 2 3 2 2 2 4" xfId="19027"/>
    <cellStyle name="Normal 3 2 4 2 3 2 2 3" xfId="5107"/>
    <cellStyle name="Normal 3 2 4 2 3 2 2 3 2" xfId="13809"/>
    <cellStyle name="Normal 3 2 4 2 3 2 2 3 2 2" xfId="29395"/>
    <cellStyle name="Normal 3 2 4 2 3 2 2 3 3" xfId="20747"/>
    <cellStyle name="Normal 3 2 4 2 3 2 2 4" xfId="8606"/>
    <cellStyle name="Normal 3 2 4 2 3 2 2 4 2" xfId="24236"/>
    <cellStyle name="Normal 3 2 4 2 3 2 2 5" xfId="10357"/>
    <cellStyle name="Normal 3 2 4 2 3 2 2 5 2" xfId="25956"/>
    <cellStyle name="Normal 3 2 4 2 3 2 2 6" xfId="17308"/>
    <cellStyle name="Normal 3 2 4 2 3 2 3" xfId="2525"/>
    <cellStyle name="Normal 3 2 4 2 3 2 3 2" xfId="5966"/>
    <cellStyle name="Normal 3 2 4 2 3 2 3 2 2" xfId="14668"/>
    <cellStyle name="Normal 3 2 4 2 3 2 3 2 2 2" xfId="30254"/>
    <cellStyle name="Normal 3 2 4 2 3 2 3 2 3" xfId="21606"/>
    <cellStyle name="Normal 3 2 4 2 3 2 3 3" xfId="11227"/>
    <cellStyle name="Normal 3 2 4 2 3 2 3 3 2" xfId="26815"/>
    <cellStyle name="Normal 3 2 4 2 3 2 3 4" xfId="18167"/>
    <cellStyle name="Normal 3 2 4 2 3 2 4" xfId="4247"/>
    <cellStyle name="Normal 3 2 4 2 3 2 4 2" xfId="12949"/>
    <cellStyle name="Normal 3 2 4 2 3 2 4 2 2" xfId="28535"/>
    <cellStyle name="Normal 3 2 4 2 3 2 4 3" xfId="19887"/>
    <cellStyle name="Normal 3 2 4 2 3 2 5" xfId="7746"/>
    <cellStyle name="Normal 3 2 4 2 3 2 5 2" xfId="23376"/>
    <cellStyle name="Normal 3 2 4 2 3 2 6" xfId="9494"/>
    <cellStyle name="Normal 3 2 4 2 3 2 6 2" xfId="25096"/>
    <cellStyle name="Normal 3 2 4 2 3 2 7" xfId="16448"/>
    <cellStyle name="Normal 3 2 4 2 3 3" xfId="1225"/>
    <cellStyle name="Normal 3 2 4 2 3 3 2" xfId="2955"/>
    <cellStyle name="Normal 3 2 4 2 3 3 2 2" xfId="6396"/>
    <cellStyle name="Normal 3 2 4 2 3 3 2 2 2" xfId="15098"/>
    <cellStyle name="Normal 3 2 4 2 3 3 2 2 2 2" xfId="30684"/>
    <cellStyle name="Normal 3 2 4 2 3 3 2 2 3" xfId="22036"/>
    <cellStyle name="Normal 3 2 4 2 3 3 2 3" xfId="11657"/>
    <cellStyle name="Normal 3 2 4 2 3 3 2 3 2" xfId="27245"/>
    <cellStyle name="Normal 3 2 4 2 3 3 2 4" xfId="18597"/>
    <cellStyle name="Normal 3 2 4 2 3 3 3" xfId="4677"/>
    <cellStyle name="Normal 3 2 4 2 3 3 3 2" xfId="13379"/>
    <cellStyle name="Normal 3 2 4 2 3 3 3 2 2" xfId="28965"/>
    <cellStyle name="Normal 3 2 4 2 3 3 3 3" xfId="20317"/>
    <cellStyle name="Normal 3 2 4 2 3 3 4" xfId="8176"/>
    <cellStyle name="Normal 3 2 4 2 3 3 4 2" xfId="23806"/>
    <cellStyle name="Normal 3 2 4 2 3 3 5" xfId="9927"/>
    <cellStyle name="Normal 3 2 4 2 3 3 5 2" xfId="25526"/>
    <cellStyle name="Normal 3 2 4 2 3 3 6" xfId="16878"/>
    <cellStyle name="Normal 3 2 4 2 3 4" xfId="2095"/>
    <cellStyle name="Normal 3 2 4 2 3 4 2" xfId="5536"/>
    <cellStyle name="Normal 3 2 4 2 3 4 2 2" xfId="14238"/>
    <cellStyle name="Normal 3 2 4 2 3 4 2 2 2" xfId="29824"/>
    <cellStyle name="Normal 3 2 4 2 3 4 2 3" xfId="21176"/>
    <cellStyle name="Normal 3 2 4 2 3 4 3" xfId="10797"/>
    <cellStyle name="Normal 3 2 4 2 3 4 3 2" xfId="26385"/>
    <cellStyle name="Normal 3 2 4 2 3 4 4" xfId="17737"/>
    <cellStyle name="Normal 3 2 4 2 3 5" xfId="3817"/>
    <cellStyle name="Normal 3 2 4 2 3 5 2" xfId="12519"/>
    <cellStyle name="Normal 3 2 4 2 3 5 2 2" xfId="28105"/>
    <cellStyle name="Normal 3 2 4 2 3 5 3" xfId="19457"/>
    <cellStyle name="Normal 3 2 4 2 3 6" xfId="7316"/>
    <cellStyle name="Normal 3 2 4 2 3 6 2" xfId="22946"/>
    <cellStyle name="Normal 3 2 4 2 3 7" xfId="9062"/>
    <cellStyle name="Normal 3 2 4 2 3 7 2" xfId="24666"/>
    <cellStyle name="Normal 3 2 4 2 3 8" xfId="16018"/>
    <cellStyle name="Normal 3 2 4 2 4" xfId="576"/>
    <cellStyle name="Normal 3 2 4 2 4 2" xfId="1440"/>
    <cellStyle name="Normal 3 2 4 2 4 2 2" xfId="3170"/>
    <cellStyle name="Normal 3 2 4 2 4 2 2 2" xfId="6611"/>
    <cellStyle name="Normal 3 2 4 2 4 2 2 2 2" xfId="15313"/>
    <cellStyle name="Normal 3 2 4 2 4 2 2 2 2 2" xfId="30899"/>
    <cellStyle name="Normal 3 2 4 2 4 2 2 2 3" xfId="22251"/>
    <cellStyle name="Normal 3 2 4 2 4 2 2 3" xfId="11872"/>
    <cellStyle name="Normal 3 2 4 2 4 2 2 3 2" xfId="27460"/>
    <cellStyle name="Normal 3 2 4 2 4 2 2 4" xfId="18812"/>
    <cellStyle name="Normal 3 2 4 2 4 2 3" xfId="4892"/>
    <cellStyle name="Normal 3 2 4 2 4 2 3 2" xfId="13594"/>
    <cellStyle name="Normal 3 2 4 2 4 2 3 2 2" xfId="29180"/>
    <cellStyle name="Normal 3 2 4 2 4 2 3 3" xfId="20532"/>
    <cellStyle name="Normal 3 2 4 2 4 2 4" xfId="8391"/>
    <cellStyle name="Normal 3 2 4 2 4 2 4 2" xfId="24021"/>
    <cellStyle name="Normal 3 2 4 2 4 2 5" xfId="10142"/>
    <cellStyle name="Normal 3 2 4 2 4 2 5 2" xfId="25741"/>
    <cellStyle name="Normal 3 2 4 2 4 2 6" xfId="17093"/>
    <cellStyle name="Normal 3 2 4 2 4 3" xfId="2310"/>
    <cellStyle name="Normal 3 2 4 2 4 3 2" xfId="5751"/>
    <cellStyle name="Normal 3 2 4 2 4 3 2 2" xfId="14453"/>
    <cellStyle name="Normal 3 2 4 2 4 3 2 2 2" xfId="30039"/>
    <cellStyle name="Normal 3 2 4 2 4 3 2 3" xfId="21391"/>
    <cellStyle name="Normal 3 2 4 2 4 3 3" xfId="11012"/>
    <cellStyle name="Normal 3 2 4 2 4 3 3 2" xfId="26600"/>
    <cellStyle name="Normal 3 2 4 2 4 3 4" xfId="17952"/>
    <cellStyle name="Normal 3 2 4 2 4 4" xfId="4032"/>
    <cellStyle name="Normal 3 2 4 2 4 4 2" xfId="12734"/>
    <cellStyle name="Normal 3 2 4 2 4 4 2 2" xfId="28320"/>
    <cellStyle name="Normal 3 2 4 2 4 4 3" xfId="19672"/>
    <cellStyle name="Normal 3 2 4 2 4 5" xfId="7531"/>
    <cellStyle name="Normal 3 2 4 2 4 5 2" xfId="23161"/>
    <cellStyle name="Normal 3 2 4 2 4 6" xfId="9278"/>
    <cellStyle name="Normal 3 2 4 2 4 6 2" xfId="24881"/>
    <cellStyle name="Normal 3 2 4 2 4 7" xfId="16233"/>
    <cellStyle name="Normal 3 2 4 2 5" xfId="1010"/>
    <cellStyle name="Normal 3 2 4 2 5 2" xfId="2740"/>
    <cellStyle name="Normal 3 2 4 2 5 2 2" xfId="6181"/>
    <cellStyle name="Normal 3 2 4 2 5 2 2 2" xfId="14883"/>
    <cellStyle name="Normal 3 2 4 2 5 2 2 2 2" xfId="30469"/>
    <cellStyle name="Normal 3 2 4 2 5 2 2 3" xfId="21821"/>
    <cellStyle name="Normal 3 2 4 2 5 2 3" xfId="11442"/>
    <cellStyle name="Normal 3 2 4 2 5 2 3 2" xfId="27030"/>
    <cellStyle name="Normal 3 2 4 2 5 2 4" xfId="18382"/>
    <cellStyle name="Normal 3 2 4 2 5 3" xfId="4462"/>
    <cellStyle name="Normal 3 2 4 2 5 3 2" xfId="13164"/>
    <cellStyle name="Normal 3 2 4 2 5 3 2 2" xfId="28750"/>
    <cellStyle name="Normal 3 2 4 2 5 3 3" xfId="20102"/>
    <cellStyle name="Normal 3 2 4 2 5 4" xfId="7961"/>
    <cellStyle name="Normal 3 2 4 2 5 4 2" xfId="23591"/>
    <cellStyle name="Normal 3 2 4 2 5 5" xfId="9712"/>
    <cellStyle name="Normal 3 2 4 2 5 5 2" xfId="25311"/>
    <cellStyle name="Normal 3 2 4 2 5 6" xfId="16663"/>
    <cellStyle name="Normal 3 2 4 2 6" xfId="1879"/>
    <cellStyle name="Normal 3 2 4 2 6 2" xfId="5321"/>
    <cellStyle name="Normal 3 2 4 2 6 2 2" xfId="14023"/>
    <cellStyle name="Normal 3 2 4 2 6 2 2 2" xfId="29609"/>
    <cellStyle name="Normal 3 2 4 2 6 2 3" xfId="20961"/>
    <cellStyle name="Normal 3 2 4 2 6 3" xfId="10581"/>
    <cellStyle name="Normal 3 2 4 2 6 3 2" xfId="26170"/>
    <cellStyle name="Normal 3 2 4 2 6 4" xfId="17522"/>
    <cellStyle name="Normal 3 2 4 2 7" xfId="3602"/>
    <cellStyle name="Normal 3 2 4 2 7 2" xfId="12304"/>
    <cellStyle name="Normal 3 2 4 2 7 2 2" xfId="27890"/>
    <cellStyle name="Normal 3 2 4 2 7 3" xfId="19242"/>
    <cellStyle name="Normal 3 2 4 2 8" xfId="7101"/>
    <cellStyle name="Normal 3 2 4 2 8 2" xfId="22731"/>
    <cellStyle name="Normal 3 2 4 2 9" xfId="8823"/>
    <cellStyle name="Normal 3 2 4 2 9 2" xfId="24451"/>
    <cellStyle name="Normal 3 2 4 3" xfId="164"/>
    <cellStyle name="Normal 3 2 4 3 2" xfId="413"/>
    <cellStyle name="Normal 3 2 4 3 2 2" xfId="845"/>
    <cellStyle name="Normal 3 2 4 3 2 2 2" xfId="1708"/>
    <cellStyle name="Normal 3 2 4 3 2 2 2 2" xfId="3438"/>
    <cellStyle name="Normal 3 2 4 3 2 2 2 2 2" xfId="6879"/>
    <cellStyle name="Normal 3 2 4 3 2 2 2 2 2 2" xfId="15581"/>
    <cellStyle name="Normal 3 2 4 3 2 2 2 2 2 2 2" xfId="31167"/>
    <cellStyle name="Normal 3 2 4 3 2 2 2 2 2 3" xfId="22519"/>
    <cellStyle name="Normal 3 2 4 3 2 2 2 2 3" xfId="12140"/>
    <cellStyle name="Normal 3 2 4 3 2 2 2 2 3 2" xfId="27728"/>
    <cellStyle name="Normal 3 2 4 3 2 2 2 2 4" xfId="19080"/>
    <cellStyle name="Normal 3 2 4 3 2 2 2 3" xfId="5160"/>
    <cellStyle name="Normal 3 2 4 3 2 2 2 3 2" xfId="13862"/>
    <cellStyle name="Normal 3 2 4 3 2 2 2 3 2 2" xfId="29448"/>
    <cellStyle name="Normal 3 2 4 3 2 2 2 3 3" xfId="20800"/>
    <cellStyle name="Normal 3 2 4 3 2 2 2 4" xfId="8659"/>
    <cellStyle name="Normal 3 2 4 3 2 2 2 4 2" xfId="24289"/>
    <cellStyle name="Normal 3 2 4 3 2 2 2 5" xfId="10410"/>
    <cellStyle name="Normal 3 2 4 3 2 2 2 5 2" xfId="26009"/>
    <cellStyle name="Normal 3 2 4 3 2 2 2 6" xfId="17361"/>
    <cellStyle name="Normal 3 2 4 3 2 2 3" xfId="2578"/>
    <cellStyle name="Normal 3 2 4 3 2 2 3 2" xfId="6019"/>
    <cellStyle name="Normal 3 2 4 3 2 2 3 2 2" xfId="14721"/>
    <cellStyle name="Normal 3 2 4 3 2 2 3 2 2 2" xfId="30307"/>
    <cellStyle name="Normal 3 2 4 3 2 2 3 2 3" xfId="21659"/>
    <cellStyle name="Normal 3 2 4 3 2 2 3 3" xfId="11280"/>
    <cellStyle name="Normal 3 2 4 3 2 2 3 3 2" xfId="26868"/>
    <cellStyle name="Normal 3 2 4 3 2 2 3 4" xfId="18220"/>
    <cellStyle name="Normal 3 2 4 3 2 2 4" xfId="4300"/>
    <cellStyle name="Normal 3 2 4 3 2 2 4 2" xfId="13002"/>
    <cellStyle name="Normal 3 2 4 3 2 2 4 2 2" xfId="28588"/>
    <cellStyle name="Normal 3 2 4 3 2 2 4 3" xfId="19940"/>
    <cellStyle name="Normal 3 2 4 3 2 2 5" xfId="7799"/>
    <cellStyle name="Normal 3 2 4 3 2 2 5 2" xfId="23429"/>
    <cellStyle name="Normal 3 2 4 3 2 2 6" xfId="9547"/>
    <cellStyle name="Normal 3 2 4 3 2 2 6 2" xfId="25149"/>
    <cellStyle name="Normal 3 2 4 3 2 2 7" xfId="16501"/>
    <cellStyle name="Normal 3 2 4 3 2 3" xfId="1278"/>
    <cellStyle name="Normal 3 2 4 3 2 3 2" xfId="3008"/>
    <cellStyle name="Normal 3 2 4 3 2 3 2 2" xfId="6449"/>
    <cellStyle name="Normal 3 2 4 3 2 3 2 2 2" xfId="15151"/>
    <cellStyle name="Normal 3 2 4 3 2 3 2 2 2 2" xfId="30737"/>
    <cellStyle name="Normal 3 2 4 3 2 3 2 2 3" xfId="22089"/>
    <cellStyle name="Normal 3 2 4 3 2 3 2 3" xfId="11710"/>
    <cellStyle name="Normal 3 2 4 3 2 3 2 3 2" xfId="27298"/>
    <cellStyle name="Normal 3 2 4 3 2 3 2 4" xfId="18650"/>
    <cellStyle name="Normal 3 2 4 3 2 3 3" xfId="4730"/>
    <cellStyle name="Normal 3 2 4 3 2 3 3 2" xfId="13432"/>
    <cellStyle name="Normal 3 2 4 3 2 3 3 2 2" xfId="29018"/>
    <cellStyle name="Normal 3 2 4 3 2 3 3 3" xfId="20370"/>
    <cellStyle name="Normal 3 2 4 3 2 3 4" xfId="8229"/>
    <cellStyle name="Normal 3 2 4 3 2 3 4 2" xfId="23859"/>
    <cellStyle name="Normal 3 2 4 3 2 3 5" xfId="9980"/>
    <cellStyle name="Normal 3 2 4 3 2 3 5 2" xfId="25579"/>
    <cellStyle name="Normal 3 2 4 3 2 3 6" xfId="16931"/>
    <cellStyle name="Normal 3 2 4 3 2 4" xfId="2148"/>
    <cellStyle name="Normal 3 2 4 3 2 4 2" xfId="5589"/>
    <cellStyle name="Normal 3 2 4 3 2 4 2 2" xfId="14291"/>
    <cellStyle name="Normal 3 2 4 3 2 4 2 2 2" xfId="29877"/>
    <cellStyle name="Normal 3 2 4 3 2 4 2 3" xfId="21229"/>
    <cellStyle name="Normal 3 2 4 3 2 4 3" xfId="10850"/>
    <cellStyle name="Normal 3 2 4 3 2 4 3 2" xfId="26438"/>
    <cellStyle name="Normal 3 2 4 3 2 4 4" xfId="17790"/>
    <cellStyle name="Normal 3 2 4 3 2 5" xfId="3870"/>
    <cellStyle name="Normal 3 2 4 3 2 5 2" xfId="12572"/>
    <cellStyle name="Normal 3 2 4 3 2 5 2 2" xfId="28158"/>
    <cellStyle name="Normal 3 2 4 3 2 5 3" xfId="19510"/>
    <cellStyle name="Normal 3 2 4 3 2 6" xfId="7369"/>
    <cellStyle name="Normal 3 2 4 3 2 6 2" xfId="22999"/>
    <cellStyle name="Normal 3 2 4 3 2 7" xfId="9115"/>
    <cellStyle name="Normal 3 2 4 3 2 7 2" xfId="24719"/>
    <cellStyle name="Normal 3 2 4 3 2 8" xfId="16071"/>
    <cellStyle name="Normal 3 2 4 3 3" xfId="629"/>
    <cellStyle name="Normal 3 2 4 3 3 2" xfId="1493"/>
    <cellStyle name="Normal 3 2 4 3 3 2 2" xfId="3223"/>
    <cellStyle name="Normal 3 2 4 3 3 2 2 2" xfId="6664"/>
    <cellStyle name="Normal 3 2 4 3 3 2 2 2 2" xfId="15366"/>
    <cellStyle name="Normal 3 2 4 3 3 2 2 2 2 2" xfId="30952"/>
    <cellStyle name="Normal 3 2 4 3 3 2 2 2 3" xfId="22304"/>
    <cellStyle name="Normal 3 2 4 3 3 2 2 3" xfId="11925"/>
    <cellStyle name="Normal 3 2 4 3 3 2 2 3 2" xfId="27513"/>
    <cellStyle name="Normal 3 2 4 3 3 2 2 4" xfId="18865"/>
    <cellStyle name="Normal 3 2 4 3 3 2 3" xfId="4945"/>
    <cellStyle name="Normal 3 2 4 3 3 2 3 2" xfId="13647"/>
    <cellStyle name="Normal 3 2 4 3 3 2 3 2 2" xfId="29233"/>
    <cellStyle name="Normal 3 2 4 3 3 2 3 3" xfId="20585"/>
    <cellStyle name="Normal 3 2 4 3 3 2 4" xfId="8444"/>
    <cellStyle name="Normal 3 2 4 3 3 2 4 2" xfId="24074"/>
    <cellStyle name="Normal 3 2 4 3 3 2 5" xfId="10195"/>
    <cellStyle name="Normal 3 2 4 3 3 2 5 2" xfId="25794"/>
    <cellStyle name="Normal 3 2 4 3 3 2 6" xfId="17146"/>
    <cellStyle name="Normal 3 2 4 3 3 3" xfId="2363"/>
    <cellStyle name="Normal 3 2 4 3 3 3 2" xfId="5804"/>
    <cellStyle name="Normal 3 2 4 3 3 3 2 2" xfId="14506"/>
    <cellStyle name="Normal 3 2 4 3 3 3 2 2 2" xfId="30092"/>
    <cellStyle name="Normal 3 2 4 3 3 3 2 3" xfId="21444"/>
    <cellStyle name="Normal 3 2 4 3 3 3 3" xfId="11065"/>
    <cellStyle name="Normal 3 2 4 3 3 3 3 2" xfId="26653"/>
    <cellStyle name="Normal 3 2 4 3 3 3 4" xfId="18005"/>
    <cellStyle name="Normal 3 2 4 3 3 4" xfId="4085"/>
    <cellStyle name="Normal 3 2 4 3 3 4 2" xfId="12787"/>
    <cellStyle name="Normal 3 2 4 3 3 4 2 2" xfId="28373"/>
    <cellStyle name="Normal 3 2 4 3 3 4 3" xfId="19725"/>
    <cellStyle name="Normal 3 2 4 3 3 5" xfId="7584"/>
    <cellStyle name="Normal 3 2 4 3 3 5 2" xfId="23214"/>
    <cellStyle name="Normal 3 2 4 3 3 6" xfId="9331"/>
    <cellStyle name="Normal 3 2 4 3 3 6 2" xfId="24934"/>
    <cellStyle name="Normal 3 2 4 3 3 7" xfId="16286"/>
    <cellStyle name="Normal 3 2 4 3 4" xfId="1063"/>
    <cellStyle name="Normal 3 2 4 3 4 2" xfId="2793"/>
    <cellStyle name="Normal 3 2 4 3 4 2 2" xfId="6234"/>
    <cellStyle name="Normal 3 2 4 3 4 2 2 2" xfId="14936"/>
    <cellStyle name="Normal 3 2 4 3 4 2 2 2 2" xfId="30522"/>
    <cellStyle name="Normal 3 2 4 3 4 2 2 3" xfId="21874"/>
    <cellStyle name="Normal 3 2 4 3 4 2 3" xfId="11495"/>
    <cellStyle name="Normal 3 2 4 3 4 2 3 2" xfId="27083"/>
    <cellStyle name="Normal 3 2 4 3 4 2 4" xfId="18435"/>
    <cellStyle name="Normal 3 2 4 3 4 3" xfId="4515"/>
    <cellStyle name="Normal 3 2 4 3 4 3 2" xfId="13217"/>
    <cellStyle name="Normal 3 2 4 3 4 3 2 2" xfId="28803"/>
    <cellStyle name="Normal 3 2 4 3 4 3 3" xfId="20155"/>
    <cellStyle name="Normal 3 2 4 3 4 4" xfId="8014"/>
    <cellStyle name="Normal 3 2 4 3 4 4 2" xfId="23644"/>
    <cellStyle name="Normal 3 2 4 3 4 5" xfId="9765"/>
    <cellStyle name="Normal 3 2 4 3 4 5 2" xfId="25364"/>
    <cellStyle name="Normal 3 2 4 3 4 6" xfId="16716"/>
    <cellStyle name="Normal 3 2 4 3 5" xfId="1932"/>
    <cellStyle name="Normal 3 2 4 3 5 2" xfId="5374"/>
    <cellStyle name="Normal 3 2 4 3 5 2 2" xfId="14076"/>
    <cellStyle name="Normal 3 2 4 3 5 2 2 2" xfId="29662"/>
    <cellStyle name="Normal 3 2 4 3 5 2 3" xfId="21014"/>
    <cellStyle name="Normal 3 2 4 3 5 3" xfId="10634"/>
    <cellStyle name="Normal 3 2 4 3 5 3 2" xfId="26223"/>
    <cellStyle name="Normal 3 2 4 3 5 4" xfId="17575"/>
    <cellStyle name="Normal 3 2 4 3 6" xfId="3655"/>
    <cellStyle name="Normal 3 2 4 3 6 2" xfId="12357"/>
    <cellStyle name="Normal 3 2 4 3 6 2 2" xfId="27943"/>
    <cellStyle name="Normal 3 2 4 3 6 3" xfId="19295"/>
    <cellStyle name="Normal 3 2 4 3 7" xfId="7154"/>
    <cellStyle name="Normal 3 2 4 3 7 2" xfId="22784"/>
    <cellStyle name="Normal 3 2 4 3 8" xfId="8881"/>
    <cellStyle name="Normal 3 2 4 3 8 2" xfId="24504"/>
    <cellStyle name="Normal 3 2 4 3 9" xfId="15856"/>
    <cellStyle name="Normal 3 2 4 4" xfId="307"/>
    <cellStyle name="Normal 3 2 4 4 2" xfId="739"/>
    <cellStyle name="Normal 3 2 4 4 2 2" xfId="1602"/>
    <cellStyle name="Normal 3 2 4 4 2 2 2" xfId="3332"/>
    <cellStyle name="Normal 3 2 4 4 2 2 2 2" xfId="6773"/>
    <cellStyle name="Normal 3 2 4 4 2 2 2 2 2" xfId="15475"/>
    <cellStyle name="Normal 3 2 4 4 2 2 2 2 2 2" xfId="31061"/>
    <cellStyle name="Normal 3 2 4 4 2 2 2 2 3" xfId="22413"/>
    <cellStyle name="Normal 3 2 4 4 2 2 2 3" xfId="12034"/>
    <cellStyle name="Normal 3 2 4 4 2 2 2 3 2" xfId="27622"/>
    <cellStyle name="Normal 3 2 4 4 2 2 2 4" xfId="18974"/>
    <cellStyle name="Normal 3 2 4 4 2 2 3" xfId="5054"/>
    <cellStyle name="Normal 3 2 4 4 2 2 3 2" xfId="13756"/>
    <cellStyle name="Normal 3 2 4 4 2 2 3 2 2" xfId="29342"/>
    <cellStyle name="Normal 3 2 4 4 2 2 3 3" xfId="20694"/>
    <cellStyle name="Normal 3 2 4 4 2 2 4" xfId="8553"/>
    <cellStyle name="Normal 3 2 4 4 2 2 4 2" xfId="24183"/>
    <cellStyle name="Normal 3 2 4 4 2 2 5" xfId="10304"/>
    <cellStyle name="Normal 3 2 4 4 2 2 5 2" xfId="25903"/>
    <cellStyle name="Normal 3 2 4 4 2 2 6" xfId="17255"/>
    <cellStyle name="Normal 3 2 4 4 2 3" xfId="2472"/>
    <cellStyle name="Normal 3 2 4 4 2 3 2" xfId="5913"/>
    <cellStyle name="Normal 3 2 4 4 2 3 2 2" xfId="14615"/>
    <cellStyle name="Normal 3 2 4 4 2 3 2 2 2" xfId="30201"/>
    <cellStyle name="Normal 3 2 4 4 2 3 2 3" xfId="21553"/>
    <cellStyle name="Normal 3 2 4 4 2 3 3" xfId="11174"/>
    <cellStyle name="Normal 3 2 4 4 2 3 3 2" xfId="26762"/>
    <cellStyle name="Normal 3 2 4 4 2 3 4" xfId="18114"/>
    <cellStyle name="Normal 3 2 4 4 2 4" xfId="4194"/>
    <cellStyle name="Normal 3 2 4 4 2 4 2" xfId="12896"/>
    <cellStyle name="Normal 3 2 4 4 2 4 2 2" xfId="28482"/>
    <cellStyle name="Normal 3 2 4 4 2 4 3" xfId="19834"/>
    <cellStyle name="Normal 3 2 4 4 2 5" xfId="7693"/>
    <cellStyle name="Normal 3 2 4 4 2 5 2" xfId="23323"/>
    <cellStyle name="Normal 3 2 4 4 2 6" xfId="9441"/>
    <cellStyle name="Normal 3 2 4 4 2 6 2" xfId="25043"/>
    <cellStyle name="Normal 3 2 4 4 2 7" xfId="16395"/>
    <cellStyle name="Normal 3 2 4 4 3" xfId="1172"/>
    <cellStyle name="Normal 3 2 4 4 3 2" xfId="2902"/>
    <cellStyle name="Normal 3 2 4 4 3 2 2" xfId="6343"/>
    <cellStyle name="Normal 3 2 4 4 3 2 2 2" xfId="15045"/>
    <cellStyle name="Normal 3 2 4 4 3 2 2 2 2" xfId="30631"/>
    <cellStyle name="Normal 3 2 4 4 3 2 2 3" xfId="21983"/>
    <cellStyle name="Normal 3 2 4 4 3 2 3" xfId="11604"/>
    <cellStyle name="Normal 3 2 4 4 3 2 3 2" xfId="27192"/>
    <cellStyle name="Normal 3 2 4 4 3 2 4" xfId="18544"/>
    <cellStyle name="Normal 3 2 4 4 3 3" xfId="4624"/>
    <cellStyle name="Normal 3 2 4 4 3 3 2" xfId="13326"/>
    <cellStyle name="Normal 3 2 4 4 3 3 2 2" xfId="28912"/>
    <cellStyle name="Normal 3 2 4 4 3 3 3" xfId="20264"/>
    <cellStyle name="Normal 3 2 4 4 3 4" xfId="8123"/>
    <cellStyle name="Normal 3 2 4 4 3 4 2" xfId="23753"/>
    <cellStyle name="Normal 3 2 4 4 3 5" xfId="9874"/>
    <cellStyle name="Normal 3 2 4 4 3 5 2" xfId="25473"/>
    <cellStyle name="Normal 3 2 4 4 3 6" xfId="16825"/>
    <cellStyle name="Normal 3 2 4 4 4" xfId="2042"/>
    <cellStyle name="Normal 3 2 4 4 4 2" xfId="5483"/>
    <cellStyle name="Normal 3 2 4 4 4 2 2" xfId="14185"/>
    <cellStyle name="Normal 3 2 4 4 4 2 2 2" xfId="29771"/>
    <cellStyle name="Normal 3 2 4 4 4 2 3" xfId="21123"/>
    <cellStyle name="Normal 3 2 4 4 4 3" xfId="10744"/>
    <cellStyle name="Normal 3 2 4 4 4 3 2" xfId="26332"/>
    <cellStyle name="Normal 3 2 4 4 4 4" xfId="17684"/>
    <cellStyle name="Normal 3 2 4 4 5" xfId="3764"/>
    <cellStyle name="Normal 3 2 4 4 5 2" xfId="12466"/>
    <cellStyle name="Normal 3 2 4 4 5 2 2" xfId="28052"/>
    <cellStyle name="Normal 3 2 4 4 5 3" xfId="19404"/>
    <cellStyle name="Normal 3 2 4 4 6" xfId="7263"/>
    <cellStyle name="Normal 3 2 4 4 6 2" xfId="22893"/>
    <cellStyle name="Normal 3 2 4 4 7" xfId="9009"/>
    <cellStyle name="Normal 3 2 4 4 7 2" xfId="24613"/>
    <cellStyle name="Normal 3 2 4 4 8" xfId="15965"/>
    <cellStyle name="Normal 3 2 4 5" xfId="523"/>
    <cellStyle name="Normal 3 2 4 5 2" xfId="1387"/>
    <cellStyle name="Normal 3 2 4 5 2 2" xfId="3117"/>
    <cellStyle name="Normal 3 2 4 5 2 2 2" xfId="6558"/>
    <cellStyle name="Normal 3 2 4 5 2 2 2 2" xfId="15260"/>
    <cellStyle name="Normal 3 2 4 5 2 2 2 2 2" xfId="30846"/>
    <cellStyle name="Normal 3 2 4 5 2 2 2 3" xfId="22198"/>
    <cellStyle name="Normal 3 2 4 5 2 2 3" xfId="11819"/>
    <cellStyle name="Normal 3 2 4 5 2 2 3 2" xfId="27407"/>
    <cellStyle name="Normal 3 2 4 5 2 2 4" xfId="18759"/>
    <cellStyle name="Normal 3 2 4 5 2 3" xfId="4839"/>
    <cellStyle name="Normal 3 2 4 5 2 3 2" xfId="13541"/>
    <cellStyle name="Normal 3 2 4 5 2 3 2 2" xfId="29127"/>
    <cellStyle name="Normal 3 2 4 5 2 3 3" xfId="20479"/>
    <cellStyle name="Normal 3 2 4 5 2 4" xfId="8338"/>
    <cellStyle name="Normal 3 2 4 5 2 4 2" xfId="23968"/>
    <cellStyle name="Normal 3 2 4 5 2 5" xfId="10089"/>
    <cellStyle name="Normal 3 2 4 5 2 5 2" xfId="25688"/>
    <cellStyle name="Normal 3 2 4 5 2 6" xfId="17040"/>
    <cellStyle name="Normal 3 2 4 5 3" xfId="2257"/>
    <cellStyle name="Normal 3 2 4 5 3 2" xfId="5698"/>
    <cellStyle name="Normal 3 2 4 5 3 2 2" xfId="14400"/>
    <cellStyle name="Normal 3 2 4 5 3 2 2 2" xfId="29986"/>
    <cellStyle name="Normal 3 2 4 5 3 2 3" xfId="21338"/>
    <cellStyle name="Normal 3 2 4 5 3 3" xfId="10959"/>
    <cellStyle name="Normal 3 2 4 5 3 3 2" xfId="26547"/>
    <cellStyle name="Normal 3 2 4 5 3 4" xfId="17899"/>
    <cellStyle name="Normal 3 2 4 5 4" xfId="3979"/>
    <cellStyle name="Normal 3 2 4 5 4 2" xfId="12681"/>
    <cellStyle name="Normal 3 2 4 5 4 2 2" xfId="28267"/>
    <cellStyle name="Normal 3 2 4 5 4 3" xfId="19619"/>
    <cellStyle name="Normal 3 2 4 5 5" xfId="7478"/>
    <cellStyle name="Normal 3 2 4 5 5 2" xfId="23108"/>
    <cellStyle name="Normal 3 2 4 5 6" xfId="9225"/>
    <cellStyle name="Normal 3 2 4 5 6 2" xfId="24828"/>
    <cellStyle name="Normal 3 2 4 5 7" xfId="16180"/>
    <cellStyle name="Normal 3 2 4 6" xfId="957"/>
    <cellStyle name="Normal 3 2 4 6 2" xfId="2687"/>
    <cellStyle name="Normal 3 2 4 6 2 2" xfId="6128"/>
    <cellStyle name="Normal 3 2 4 6 2 2 2" xfId="14830"/>
    <cellStyle name="Normal 3 2 4 6 2 2 2 2" xfId="30416"/>
    <cellStyle name="Normal 3 2 4 6 2 2 3" xfId="21768"/>
    <cellStyle name="Normal 3 2 4 6 2 3" xfId="11389"/>
    <cellStyle name="Normal 3 2 4 6 2 3 2" xfId="26977"/>
    <cellStyle name="Normal 3 2 4 6 2 4" xfId="18329"/>
    <cellStyle name="Normal 3 2 4 6 3" xfId="4409"/>
    <cellStyle name="Normal 3 2 4 6 3 2" xfId="13111"/>
    <cellStyle name="Normal 3 2 4 6 3 2 2" xfId="28697"/>
    <cellStyle name="Normal 3 2 4 6 3 3" xfId="20049"/>
    <cellStyle name="Normal 3 2 4 6 4" xfId="7908"/>
    <cellStyle name="Normal 3 2 4 6 4 2" xfId="23538"/>
    <cellStyle name="Normal 3 2 4 6 5" xfId="9659"/>
    <cellStyle name="Normal 3 2 4 6 5 2" xfId="25258"/>
    <cellStyle name="Normal 3 2 4 6 6" xfId="16610"/>
    <cellStyle name="Normal 3 2 4 7" xfId="1826"/>
    <cellStyle name="Normal 3 2 4 7 2" xfId="5268"/>
    <cellStyle name="Normal 3 2 4 7 2 2" xfId="13970"/>
    <cellStyle name="Normal 3 2 4 7 2 2 2" xfId="29556"/>
    <cellStyle name="Normal 3 2 4 7 2 3" xfId="20908"/>
    <cellStyle name="Normal 3 2 4 7 3" xfId="10528"/>
    <cellStyle name="Normal 3 2 4 7 3 2" xfId="26117"/>
    <cellStyle name="Normal 3 2 4 7 4" xfId="17469"/>
    <cellStyle name="Normal 3 2 4 8" xfId="3549"/>
    <cellStyle name="Normal 3 2 4 8 2" xfId="12251"/>
    <cellStyle name="Normal 3 2 4 8 2 2" xfId="27837"/>
    <cellStyle name="Normal 3 2 4 8 3" xfId="19189"/>
    <cellStyle name="Normal 3 2 4 9" xfId="6994"/>
    <cellStyle name="Normal 3 2 4 9 2" xfId="15695"/>
    <cellStyle name="Normal 3 2 4 9 2 2" xfId="31276"/>
    <cellStyle name="Normal 3 2 4 9 3" xfId="22628"/>
    <cellStyle name="Normal 3 2 5" xfId="77"/>
    <cellStyle name="Normal 3 2 5 10" xfId="15777"/>
    <cellStyle name="Normal 3 2 5 2" xfId="191"/>
    <cellStyle name="Normal 3 2 5 2 2" xfId="440"/>
    <cellStyle name="Normal 3 2 5 2 2 2" xfId="872"/>
    <cellStyle name="Normal 3 2 5 2 2 2 2" xfId="1735"/>
    <cellStyle name="Normal 3 2 5 2 2 2 2 2" xfId="3465"/>
    <cellStyle name="Normal 3 2 5 2 2 2 2 2 2" xfId="6906"/>
    <cellStyle name="Normal 3 2 5 2 2 2 2 2 2 2" xfId="15608"/>
    <cellStyle name="Normal 3 2 5 2 2 2 2 2 2 2 2" xfId="31194"/>
    <cellStyle name="Normal 3 2 5 2 2 2 2 2 2 3" xfId="22546"/>
    <cellStyle name="Normal 3 2 5 2 2 2 2 2 3" xfId="12167"/>
    <cellStyle name="Normal 3 2 5 2 2 2 2 2 3 2" xfId="27755"/>
    <cellStyle name="Normal 3 2 5 2 2 2 2 2 4" xfId="19107"/>
    <cellStyle name="Normal 3 2 5 2 2 2 2 3" xfId="5187"/>
    <cellStyle name="Normal 3 2 5 2 2 2 2 3 2" xfId="13889"/>
    <cellStyle name="Normal 3 2 5 2 2 2 2 3 2 2" xfId="29475"/>
    <cellStyle name="Normal 3 2 5 2 2 2 2 3 3" xfId="20827"/>
    <cellStyle name="Normal 3 2 5 2 2 2 2 4" xfId="8686"/>
    <cellStyle name="Normal 3 2 5 2 2 2 2 4 2" xfId="24316"/>
    <cellStyle name="Normal 3 2 5 2 2 2 2 5" xfId="10437"/>
    <cellStyle name="Normal 3 2 5 2 2 2 2 5 2" xfId="26036"/>
    <cellStyle name="Normal 3 2 5 2 2 2 2 6" xfId="17388"/>
    <cellStyle name="Normal 3 2 5 2 2 2 3" xfId="2605"/>
    <cellStyle name="Normal 3 2 5 2 2 2 3 2" xfId="6046"/>
    <cellStyle name="Normal 3 2 5 2 2 2 3 2 2" xfId="14748"/>
    <cellStyle name="Normal 3 2 5 2 2 2 3 2 2 2" xfId="30334"/>
    <cellStyle name="Normal 3 2 5 2 2 2 3 2 3" xfId="21686"/>
    <cellStyle name="Normal 3 2 5 2 2 2 3 3" xfId="11307"/>
    <cellStyle name="Normal 3 2 5 2 2 2 3 3 2" xfId="26895"/>
    <cellStyle name="Normal 3 2 5 2 2 2 3 4" xfId="18247"/>
    <cellStyle name="Normal 3 2 5 2 2 2 4" xfId="4327"/>
    <cellStyle name="Normal 3 2 5 2 2 2 4 2" xfId="13029"/>
    <cellStyle name="Normal 3 2 5 2 2 2 4 2 2" xfId="28615"/>
    <cellStyle name="Normal 3 2 5 2 2 2 4 3" xfId="19967"/>
    <cellStyle name="Normal 3 2 5 2 2 2 5" xfId="7826"/>
    <cellStyle name="Normal 3 2 5 2 2 2 5 2" xfId="23456"/>
    <cellStyle name="Normal 3 2 5 2 2 2 6" xfId="9574"/>
    <cellStyle name="Normal 3 2 5 2 2 2 6 2" xfId="25176"/>
    <cellStyle name="Normal 3 2 5 2 2 2 7" xfId="16528"/>
    <cellStyle name="Normal 3 2 5 2 2 3" xfId="1305"/>
    <cellStyle name="Normal 3 2 5 2 2 3 2" xfId="3035"/>
    <cellStyle name="Normal 3 2 5 2 2 3 2 2" xfId="6476"/>
    <cellStyle name="Normal 3 2 5 2 2 3 2 2 2" xfId="15178"/>
    <cellStyle name="Normal 3 2 5 2 2 3 2 2 2 2" xfId="30764"/>
    <cellStyle name="Normal 3 2 5 2 2 3 2 2 3" xfId="22116"/>
    <cellStyle name="Normal 3 2 5 2 2 3 2 3" xfId="11737"/>
    <cellStyle name="Normal 3 2 5 2 2 3 2 3 2" xfId="27325"/>
    <cellStyle name="Normal 3 2 5 2 2 3 2 4" xfId="18677"/>
    <cellStyle name="Normal 3 2 5 2 2 3 3" xfId="4757"/>
    <cellStyle name="Normal 3 2 5 2 2 3 3 2" xfId="13459"/>
    <cellStyle name="Normal 3 2 5 2 2 3 3 2 2" xfId="29045"/>
    <cellStyle name="Normal 3 2 5 2 2 3 3 3" xfId="20397"/>
    <cellStyle name="Normal 3 2 5 2 2 3 4" xfId="8256"/>
    <cellStyle name="Normal 3 2 5 2 2 3 4 2" xfId="23886"/>
    <cellStyle name="Normal 3 2 5 2 2 3 5" xfId="10007"/>
    <cellStyle name="Normal 3 2 5 2 2 3 5 2" xfId="25606"/>
    <cellStyle name="Normal 3 2 5 2 2 3 6" xfId="16958"/>
    <cellStyle name="Normal 3 2 5 2 2 4" xfId="2175"/>
    <cellStyle name="Normal 3 2 5 2 2 4 2" xfId="5616"/>
    <cellStyle name="Normal 3 2 5 2 2 4 2 2" xfId="14318"/>
    <cellStyle name="Normal 3 2 5 2 2 4 2 2 2" xfId="29904"/>
    <cellStyle name="Normal 3 2 5 2 2 4 2 3" xfId="21256"/>
    <cellStyle name="Normal 3 2 5 2 2 4 3" xfId="10877"/>
    <cellStyle name="Normal 3 2 5 2 2 4 3 2" xfId="26465"/>
    <cellStyle name="Normal 3 2 5 2 2 4 4" xfId="17817"/>
    <cellStyle name="Normal 3 2 5 2 2 5" xfId="3897"/>
    <cellStyle name="Normal 3 2 5 2 2 5 2" xfId="12599"/>
    <cellStyle name="Normal 3 2 5 2 2 5 2 2" xfId="28185"/>
    <cellStyle name="Normal 3 2 5 2 2 5 3" xfId="19537"/>
    <cellStyle name="Normal 3 2 5 2 2 6" xfId="7396"/>
    <cellStyle name="Normal 3 2 5 2 2 6 2" xfId="23026"/>
    <cellStyle name="Normal 3 2 5 2 2 7" xfId="9142"/>
    <cellStyle name="Normal 3 2 5 2 2 7 2" xfId="24746"/>
    <cellStyle name="Normal 3 2 5 2 2 8" xfId="16098"/>
    <cellStyle name="Normal 3 2 5 2 3" xfId="656"/>
    <cellStyle name="Normal 3 2 5 2 3 2" xfId="1520"/>
    <cellStyle name="Normal 3 2 5 2 3 2 2" xfId="3250"/>
    <cellStyle name="Normal 3 2 5 2 3 2 2 2" xfId="6691"/>
    <cellStyle name="Normal 3 2 5 2 3 2 2 2 2" xfId="15393"/>
    <cellStyle name="Normal 3 2 5 2 3 2 2 2 2 2" xfId="30979"/>
    <cellStyle name="Normal 3 2 5 2 3 2 2 2 3" xfId="22331"/>
    <cellStyle name="Normal 3 2 5 2 3 2 2 3" xfId="11952"/>
    <cellStyle name="Normal 3 2 5 2 3 2 2 3 2" xfId="27540"/>
    <cellStyle name="Normal 3 2 5 2 3 2 2 4" xfId="18892"/>
    <cellStyle name="Normal 3 2 5 2 3 2 3" xfId="4972"/>
    <cellStyle name="Normal 3 2 5 2 3 2 3 2" xfId="13674"/>
    <cellStyle name="Normal 3 2 5 2 3 2 3 2 2" xfId="29260"/>
    <cellStyle name="Normal 3 2 5 2 3 2 3 3" xfId="20612"/>
    <cellStyle name="Normal 3 2 5 2 3 2 4" xfId="8471"/>
    <cellStyle name="Normal 3 2 5 2 3 2 4 2" xfId="24101"/>
    <cellStyle name="Normal 3 2 5 2 3 2 5" xfId="10222"/>
    <cellStyle name="Normal 3 2 5 2 3 2 5 2" xfId="25821"/>
    <cellStyle name="Normal 3 2 5 2 3 2 6" xfId="17173"/>
    <cellStyle name="Normal 3 2 5 2 3 3" xfId="2390"/>
    <cellStyle name="Normal 3 2 5 2 3 3 2" xfId="5831"/>
    <cellStyle name="Normal 3 2 5 2 3 3 2 2" xfId="14533"/>
    <cellStyle name="Normal 3 2 5 2 3 3 2 2 2" xfId="30119"/>
    <cellStyle name="Normal 3 2 5 2 3 3 2 3" xfId="21471"/>
    <cellStyle name="Normal 3 2 5 2 3 3 3" xfId="11092"/>
    <cellStyle name="Normal 3 2 5 2 3 3 3 2" xfId="26680"/>
    <cellStyle name="Normal 3 2 5 2 3 3 4" xfId="18032"/>
    <cellStyle name="Normal 3 2 5 2 3 4" xfId="4112"/>
    <cellStyle name="Normal 3 2 5 2 3 4 2" xfId="12814"/>
    <cellStyle name="Normal 3 2 5 2 3 4 2 2" xfId="28400"/>
    <cellStyle name="Normal 3 2 5 2 3 4 3" xfId="19752"/>
    <cellStyle name="Normal 3 2 5 2 3 5" xfId="7611"/>
    <cellStyle name="Normal 3 2 5 2 3 5 2" xfId="23241"/>
    <cellStyle name="Normal 3 2 5 2 3 6" xfId="9358"/>
    <cellStyle name="Normal 3 2 5 2 3 6 2" xfId="24961"/>
    <cellStyle name="Normal 3 2 5 2 3 7" xfId="16313"/>
    <cellStyle name="Normal 3 2 5 2 4" xfId="1090"/>
    <cellStyle name="Normal 3 2 5 2 4 2" xfId="2820"/>
    <cellStyle name="Normal 3 2 5 2 4 2 2" xfId="6261"/>
    <cellStyle name="Normal 3 2 5 2 4 2 2 2" xfId="14963"/>
    <cellStyle name="Normal 3 2 5 2 4 2 2 2 2" xfId="30549"/>
    <cellStyle name="Normal 3 2 5 2 4 2 2 3" xfId="21901"/>
    <cellStyle name="Normal 3 2 5 2 4 2 3" xfId="11522"/>
    <cellStyle name="Normal 3 2 5 2 4 2 3 2" xfId="27110"/>
    <cellStyle name="Normal 3 2 5 2 4 2 4" xfId="18462"/>
    <cellStyle name="Normal 3 2 5 2 4 3" xfId="4542"/>
    <cellStyle name="Normal 3 2 5 2 4 3 2" xfId="13244"/>
    <cellStyle name="Normal 3 2 5 2 4 3 2 2" xfId="28830"/>
    <cellStyle name="Normal 3 2 5 2 4 3 3" xfId="20182"/>
    <cellStyle name="Normal 3 2 5 2 4 4" xfId="8041"/>
    <cellStyle name="Normal 3 2 5 2 4 4 2" xfId="23671"/>
    <cellStyle name="Normal 3 2 5 2 4 5" xfId="9792"/>
    <cellStyle name="Normal 3 2 5 2 4 5 2" xfId="25391"/>
    <cellStyle name="Normal 3 2 5 2 4 6" xfId="16743"/>
    <cellStyle name="Normal 3 2 5 2 5" xfId="1959"/>
    <cellStyle name="Normal 3 2 5 2 5 2" xfId="5401"/>
    <cellStyle name="Normal 3 2 5 2 5 2 2" xfId="14103"/>
    <cellStyle name="Normal 3 2 5 2 5 2 2 2" xfId="29689"/>
    <cellStyle name="Normal 3 2 5 2 5 2 3" xfId="21041"/>
    <cellStyle name="Normal 3 2 5 2 5 3" xfId="10661"/>
    <cellStyle name="Normal 3 2 5 2 5 3 2" xfId="26250"/>
    <cellStyle name="Normal 3 2 5 2 5 4" xfId="17602"/>
    <cellStyle name="Normal 3 2 5 2 6" xfId="3682"/>
    <cellStyle name="Normal 3 2 5 2 6 2" xfId="12384"/>
    <cellStyle name="Normal 3 2 5 2 6 2 2" xfId="27970"/>
    <cellStyle name="Normal 3 2 5 2 6 3" xfId="19322"/>
    <cellStyle name="Normal 3 2 5 2 7" xfId="7181"/>
    <cellStyle name="Normal 3 2 5 2 7 2" xfId="22811"/>
    <cellStyle name="Normal 3 2 5 2 8" xfId="8908"/>
    <cellStyle name="Normal 3 2 5 2 8 2" xfId="24531"/>
    <cellStyle name="Normal 3 2 5 2 9" xfId="15883"/>
    <cellStyle name="Normal 3 2 5 3" xfId="334"/>
    <cellStyle name="Normal 3 2 5 3 2" xfId="766"/>
    <cellStyle name="Normal 3 2 5 3 2 2" xfId="1629"/>
    <cellStyle name="Normal 3 2 5 3 2 2 2" xfId="3359"/>
    <cellStyle name="Normal 3 2 5 3 2 2 2 2" xfId="6800"/>
    <cellStyle name="Normal 3 2 5 3 2 2 2 2 2" xfId="15502"/>
    <cellStyle name="Normal 3 2 5 3 2 2 2 2 2 2" xfId="31088"/>
    <cellStyle name="Normal 3 2 5 3 2 2 2 2 3" xfId="22440"/>
    <cellStyle name="Normal 3 2 5 3 2 2 2 3" xfId="12061"/>
    <cellStyle name="Normal 3 2 5 3 2 2 2 3 2" xfId="27649"/>
    <cellStyle name="Normal 3 2 5 3 2 2 2 4" xfId="19001"/>
    <cellStyle name="Normal 3 2 5 3 2 2 3" xfId="5081"/>
    <cellStyle name="Normal 3 2 5 3 2 2 3 2" xfId="13783"/>
    <cellStyle name="Normal 3 2 5 3 2 2 3 2 2" xfId="29369"/>
    <cellStyle name="Normal 3 2 5 3 2 2 3 3" xfId="20721"/>
    <cellStyle name="Normal 3 2 5 3 2 2 4" xfId="8580"/>
    <cellStyle name="Normal 3 2 5 3 2 2 4 2" xfId="24210"/>
    <cellStyle name="Normal 3 2 5 3 2 2 5" xfId="10331"/>
    <cellStyle name="Normal 3 2 5 3 2 2 5 2" xfId="25930"/>
    <cellStyle name="Normal 3 2 5 3 2 2 6" xfId="17282"/>
    <cellStyle name="Normal 3 2 5 3 2 3" xfId="2499"/>
    <cellStyle name="Normal 3 2 5 3 2 3 2" xfId="5940"/>
    <cellStyle name="Normal 3 2 5 3 2 3 2 2" xfId="14642"/>
    <cellStyle name="Normal 3 2 5 3 2 3 2 2 2" xfId="30228"/>
    <cellStyle name="Normal 3 2 5 3 2 3 2 3" xfId="21580"/>
    <cellStyle name="Normal 3 2 5 3 2 3 3" xfId="11201"/>
    <cellStyle name="Normal 3 2 5 3 2 3 3 2" xfId="26789"/>
    <cellStyle name="Normal 3 2 5 3 2 3 4" xfId="18141"/>
    <cellStyle name="Normal 3 2 5 3 2 4" xfId="4221"/>
    <cellStyle name="Normal 3 2 5 3 2 4 2" xfId="12923"/>
    <cellStyle name="Normal 3 2 5 3 2 4 2 2" xfId="28509"/>
    <cellStyle name="Normal 3 2 5 3 2 4 3" xfId="19861"/>
    <cellStyle name="Normal 3 2 5 3 2 5" xfId="7720"/>
    <cellStyle name="Normal 3 2 5 3 2 5 2" xfId="23350"/>
    <cellStyle name="Normal 3 2 5 3 2 6" xfId="9468"/>
    <cellStyle name="Normal 3 2 5 3 2 6 2" xfId="25070"/>
    <cellStyle name="Normal 3 2 5 3 2 7" xfId="16422"/>
    <cellStyle name="Normal 3 2 5 3 3" xfId="1199"/>
    <cellStyle name="Normal 3 2 5 3 3 2" xfId="2929"/>
    <cellStyle name="Normal 3 2 5 3 3 2 2" xfId="6370"/>
    <cellStyle name="Normal 3 2 5 3 3 2 2 2" xfId="15072"/>
    <cellStyle name="Normal 3 2 5 3 3 2 2 2 2" xfId="30658"/>
    <cellStyle name="Normal 3 2 5 3 3 2 2 3" xfId="22010"/>
    <cellStyle name="Normal 3 2 5 3 3 2 3" xfId="11631"/>
    <cellStyle name="Normal 3 2 5 3 3 2 3 2" xfId="27219"/>
    <cellStyle name="Normal 3 2 5 3 3 2 4" xfId="18571"/>
    <cellStyle name="Normal 3 2 5 3 3 3" xfId="4651"/>
    <cellStyle name="Normal 3 2 5 3 3 3 2" xfId="13353"/>
    <cellStyle name="Normal 3 2 5 3 3 3 2 2" xfId="28939"/>
    <cellStyle name="Normal 3 2 5 3 3 3 3" xfId="20291"/>
    <cellStyle name="Normal 3 2 5 3 3 4" xfId="8150"/>
    <cellStyle name="Normal 3 2 5 3 3 4 2" xfId="23780"/>
    <cellStyle name="Normal 3 2 5 3 3 5" xfId="9901"/>
    <cellStyle name="Normal 3 2 5 3 3 5 2" xfId="25500"/>
    <cellStyle name="Normal 3 2 5 3 3 6" xfId="16852"/>
    <cellStyle name="Normal 3 2 5 3 4" xfId="2069"/>
    <cellStyle name="Normal 3 2 5 3 4 2" xfId="5510"/>
    <cellStyle name="Normal 3 2 5 3 4 2 2" xfId="14212"/>
    <cellStyle name="Normal 3 2 5 3 4 2 2 2" xfId="29798"/>
    <cellStyle name="Normal 3 2 5 3 4 2 3" xfId="21150"/>
    <cellStyle name="Normal 3 2 5 3 4 3" xfId="10771"/>
    <cellStyle name="Normal 3 2 5 3 4 3 2" xfId="26359"/>
    <cellStyle name="Normal 3 2 5 3 4 4" xfId="17711"/>
    <cellStyle name="Normal 3 2 5 3 5" xfId="3791"/>
    <cellStyle name="Normal 3 2 5 3 5 2" xfId="12493"/>
    <cellStyle name="Normal 3 2 5 3 5 2 2" xfId="28079"/>
    <cellStyle name="Normal 3 2 5 3 5 3" xfId="19431"/>
    <cellStyle name="Normal 3 2 5 3 6" xfId="7290"/>
    <cellStyle name="Normal 3 2 5 3 6 2" xfId="22920"/>
    <cellStyle name="Normal 3 2 5 3 7" xfId="9036"/>
    <cellStyle name="Normal 3 2 5 3 7 2" xfId="24640"/>
    <cellStyle name="Normal 3 2 5 3 8" xfId="15992"/>
    <cellStyle name="Normal 3 2 5 4" xfId="550"/>
    <cellStyle name="Normal 3 2 5 4 2" xfId="1414"/>
    <cellStyle name="Normal 3 2 5 4 2 2" xfId="3144"/>
    <cellStyle name="Normal 3 2 5 4 2 2 2" xfId="6585"/>
    <cellStyle name="Normal 3 2 5 4 2 2 2 2" xfId="15287"/>
    <cellStyle name="Normal 3 2 5 4 2 2 2 2 2" xfId="30873"/>
    <cellStyle name="Normal 3 2 5 4 2 2 2 3" xfId="22225"/>
    <cellStyle name="Normal 3 2 5 4 2 2 3" xfId="11846"/>
    <cellStyle name="Normal 3 2 5 4 2 2 3 2" xfId="27434"/>
    <cellStyle name="Normal 3 2 5 4 2 2 4" xfId="18786"/>
    <cellStyle name="Normal 3 2 5 4 2 3" xfId="4866"/>
    <cellStyle name="Normal 3 2 5 4 2 3 2" xfId="13568"/>
    <cellStyle name="Normal 3 2 5 4 2 3 2 2" xfId="29154"/>
    <cellStyle name="Normal 3 2 5 4 2 3 3" xfId="20506"/>
    <cellStyle name="Normal 3 2 5 4 2 4" xfId="8365"/>
    <cellStyle name="Normal 3 2 5 4 2 4 2" xfId="23995"/>
    <cellStyle name="Normal 3 2 5 4 2 5" xfId="10116"/>
    <cellStyle name="Normal 3 2 5 4 2 5 2" xfId="25715"/>
    <cellStyle name="Normal 3 2 5 4 2 6" xfId="17067"/>
    <cellStyle name="Normal 3 2 5 4 3" xfId="2284"/>
    <cellStyle name="Normal 3 2 5 4 3 2" xfId="5725"/>
    <cellStyle name="Normal 3 2 5 4 3 2 2" xfId="14427"/>
    <cellStyle name="Normal 3 2 5 4 3 2 2 2" xfId="30013"/>
    <cellStyle name="Normal 3 2 5 4 3 2 3" xfId="21365"/>
    <cellStyle name="Normal 3 2 5 4 3 3" xfId="10986"/>
    <cellStyle name="Normal 3 2 5 4 3 3 2" xfId="26574"/>
    <cellStyle name="Normal 3 2 5 4 3 4" xfId="17926"/>
    <cellStyle name="Normal 3 2 5 4 4" xfId="4006"/>
    <cellStyle name="Normal 3 2 5 4 4 2" xfId="12708"/>
    <cellStyle name="Normal 3 2 5 4 4 2 2" xfId="28294"/>
    <cellStyle name="Normal 3 2 5 4 4 3" xfId="19646"/>
    <cellStyle name="Normal 3 2 5 4 5" xfId="7505"/>
    <cellStyle name="Normal 3 2 5 4 5 2" xfId="23135"/>
    <cellStyle name="Normal 3 2 5 4 6" xfId="9252"/>
    <cellStyle name="Normal 3 2 5 4 6 2" xfId="24855"/>
    <cellStyle name="Normal 3 2 5 4 7" xfId="16207"/>
    <cellStyle name="Normal 3 2 5 5" xfId="984"/>
    <cellStyle name="Normal 3 2 5 5 2" xfId="2714"/>
    <cellStyle name="Normal 3 2 5 5 2 2" xfId="6155"/>
    <cellStyle name="Normal 3 2 5 5 2 2 2" xfId="14857"/>
    <cellStyle name="Normal 3 2 5 5 2 2 2 2" xfId="30443"/>
    <cellStyle name="Normal 3 2 5 5 2 2 3" xfId="21795"/>
    <cellStyle name="Normal 3 2 5 5 2 3" xfId="11416"/>
    <cellStyle name="Normal 3 2 5 5 2 3 2" xfId="27004"/>
    <cellStyle name="Normal 3 2 5 5 2 4" xfId="18356"/>
    <cellStyle name="Normal 3 2 5 5 3" xfId="4436"/>
    <cellStyle name="Normal 3 2 5 5 3 2" xfId="13138"/>
    <cellStyle name="Normal 3 2 5 5 3 2 2" xfId="28724"/>
    <cellStyle name="Normal 3 2 5 5 3 3" xfId="20076"/>
    <cellStyle name="Normal 3 2 5 5 4" xfId="7935"/>
    <cellStyle name="Normal 3 2 5 5 4 2" xfId="23565"/>
    <cellStyle name="Normal 3 2 5 5 5" xfId="9686"/>
    <cellStyle name="Normal 3 2 5 5 5 2" xfId="25285"/>
    <cellStyle name="Normal 3 2 5 5 6" xfId="16637"/>
    <cellStyle name="Normal 3 2 5 6" xfId="1853"/>
    <cellStyle name="Normal 3 2 5 6 2" xfId="5295"/>
    <cellStyle name="Normal 3 2 5 6 2 2" xfId="13997"/>
    <cellStyle name="Normal 3 2 5 6 2 2 2" xfId="29583"/>
    <cellStyle name="Normal 3 2 5 6 2 3" xfId="20935"/>
    <cellStyle name="Normal 3 2 5 6 3" xfId="10555"/>
    <cellStyle name="Normal 3 2 5 6 3 2" xfId="26144"/>
    <cellStyle name="Normal 3 2 5 6 4" xfId="17496"/>
    <cellStyle name="Normal 3 2 5 7" xfId="3576"/>
    <cellStyle name="Normal 3 2 5 7 2" xfId="12278"/>
    <cellStyle name="Normal 3 2 5 7 2 2" xfId="27864"/>
    <cellStyle name="Normal 3 2 5 7 3" xfId="19216"/>
    <cellStyle name="Normal 3 2 5 8" xfId="7075"/>
    <cellStyle name="Normal 3 2 5 8 2" xfId="22705"/>
    <cellStyle name="Normal 3 2 5 9" xfId="8797"/>
    <cellStyle name="Normal 3 2 5 9 2" xfId="24425"/>
    <cellStyle name="Normal 3 2 6" xfId="135"/>
    <cellStyle name="Normal 3 2 6 2" xfId="387"/>
    <cellStyle name="Normal 3 2 6 2 2" xfId="819"/>
    <cellStyle name="Normal 3 2 6 2 2 2" xfId="1682"/>
    <cellStyle name="Normal 3 2 6 2 2 2 2" xfId="3412"/>
    <cellStyle name="Normal 3 2 6 2 2 2 2 2" xfId="6853"/>
    <cellStyle name="Normal 3 2 6 2 2 2 2 2 2" xfId="15555"/>
    <cellStyle name="Normal 3 2 6 2 2 2 2 2 2 2" xfId="31141"/>
    <cellStyle name="Normal 3 2 6 2 2 2 2 2 3" xfId="22493"/>
    <cellStyle name="Normal 3 2 6 2 2 2 2 3" xfId="12114"/>
    <cellStyle name="Normal 3 2 6 2 2 2 2 3 2" xfId="27702"/>
    <cellStyle name="Normal 3 2 6 2 2 2 2 4" xfId="19054"/>
    <cellStyle name="Normal 3 2 6 2 2 2 3" xfId="5134"/>
    <cellStyle name="Normal 3 2 6 2 2 2 3 2" xfId="13836"/>
    <cellStyle name="Normal 3 2 6 2 2 2 3 2 2" xfId="29422"/>
    <cellStyle name="Normal 3 2 6 2 2 2 3 3" xfId="20774"/>
    <cellStyle name="Normal 3 2 6 2 2 2 4" xfId="8633"/>
    <cellStyle name="Normal 3 2 6 2 2 2 4 2" xfId="24263"/>
    <cellStyle name="Normal 3 2 6 2 2 2 5" xfId="10384"/>
    <cellStyle name="Normal 3 2 6 2 2 2 5 2" xfId="25983"/>
    <cellStyle name="Normal 3 2 6 2 2 2 6" xfId="17335"/>
    <cellStyle name="Normal 3 2 6 2 2 3" xfId="2552"/>
    <cellStyle name="Normal 3 2 6 2 2 3 2" xfId="5993"/>
    <cellStyle name="Normal 3 2 6 2 2 3 2 2" xfId="14695"/>
    <cellStyle name="Normal 3 2 6 2 2 3 2 2 2" xfId="30281"/>
    <cellStyle name="Normal 3 2 6 2 2 3 2 3" xfId="21633"/>
    <cellStyle name="Normal 3 2 6 2 2 3 3" xfId="11254"/>
    <cellStyle name="Normal 3 2 6 2 2 3 3 2" xfId="26842"/>
    <cellStyle name="Normal 3 2 6 2 2 3 4" xfId="18194"/>
    <cellStyle name="Normal 3 2 6 2 2 4" xfId="4274"/>
    <cellStyle name="Normal 3 2 6 2 2 4 2" xfId="12976"/>
    <cellStyle name="Normal 3 2 6 2 2 4 2 2" xfId="28562"/>
    <cellStyle name="Normal 3 2 6 2 2 4 3" xfId="19914"/>
    <cellStyle name="Normal 3 2 6 2 2 5" xfId="7773"/>
    <cellStyle name="Normal 3 2 6 2 2 5 2" xfId="23403"/>
    <cellStyle name="Normal 3 2 6 2 2 6" xfId="9521"/>
    <cellStyle name="Normal 3 2 6 2 2 6 2" xfId="25123"/>
    <cellStyle name="Normal 3 2 6 2 2 7" xfId="16475"/>
    <cellStyle name="Normal 3 2 6 2 3" xfId="1252"/>
    <cellStyle name="Normal 3 2 6 2 3 2" xfId="2982"/>
    <cellStyle name="Normal 3 2 6 2 3 2 2" xfId="6423"/>
    <cellStyle name="Normal 3 2 6 2 3 2 2 2" xfId="15125"/>
    <cellStyle name="Normal 3 2 6 2 3 2 2 2 2" xfId="30711"/>
    <cellStyle name="Normal 3 2 6 2 3 2 2 3" xfId="22063"/>
    <cellStyle name="Normal 3 2 6 2 3 2 3" xfId="11684"/>
    <cellStyle name="Normal 3 2 6 2 3 2 3 2" xfId="27272"/>
    <cellStyle name="Normal 3 2 6 2 3 2 4" xfId="18624"/>
    <cellStyle name="Normal 3 2 6 2 3 3" xfId="4704"/>
    <cellStyle name="Normal 3 2 6 2 3 3 2" xfId="13406"/>
    <cellStyle name="Normal 3 2 6 2 3 3 2 2" xfId="28992"/>
    <cellStyle name="Normal 3 2 6 2 3 3 3" xfId="20344"/>
    <cellStyle name="Normal 3 2 6 2 3 4" xfId="8203"/>
    <cellStyle name="Normal 3 2 6 2 3 4 2" xfId="23833"/>
    <cellStyle name="Normal 3 2 6 2 3 5" xfId="9954"/>
    <cellStyle name="Normal 3 2 6 2 3 5 2" xfId="25553"/>
    <cellStyle name="Normal 3 2 6 2 3 6" xfId="16905"/>
    <cellStyle name="Normal 3 2 6 2 4" xfId="2122"/>
    <cellStyle name="Normal 3 2 6 2 4 2" xfId="5563"/>
    <cellStyle name="Normal 3 2 6 2 4 2 2" xfId="14265"/>
    <cellStyle name="Normal 3 2 6 2 4 2 2 2" xfId="29851"/>
    <cellStyle name="Normal 3 2 6 2 4 2 3" xfId="21203"/>
    <cellStyle name="Normal 3 2 6 2 4 3" xfId="10824"/>
    <cellStyle name="Normal 3 2 6 2 4 3 2" xfId="26412"/>
    <cellStyle name="Normal 3 2 6 2 4 4" xfId="17764"/>
    <cellStyle name="Normal 3 2 6 2 5" xfId="3844"/>
    <cellStyle name="Normal 3 2 6 2 5 2" xfId="12546"/>
    <cellStyle name="Normal 3 2 6 2 5 2 2" xfId="28132"/>
    <cellStyle name="Normal 3 2 6 2 5 3" xfId="19484"/>
    <cellStyle name="Normal 3 2 6 2 6" xfId="7343"/>
    <cellStyle name="Normal 3 2 6 2 6 2" xfId="22973"/>
    <cellStyle name="Normal 3 2 6 2 7" xfId="9089"/>
    <cellStyle name="Normal 3 2 6 2 7 2" xfId="24693"/>
    <cellStyle name="Normal 3 2 6 2 8" xfId="16045"/>
    <cellStyle name="Normal 3 2 6 3" xfId="603"/>
    <cellStyle name="Normal 3 2 6 3 2" xfId="1467"/>
    <cellStyle name="Normal 3 2 6 3 2 2" xfId="3197"/>
    <cellStyle name="Normal 3 2 6 3 2 2 2" xfId="6638"/>
    <cellStyle name="Normal 3 2 6 3 2 2 2 2" xfId="15340"/>
    <cellStyle name="Normal 3 2 6 3 2 2 2 2 2" xfId="30926"/>
    <cellStyle name="Normal 3 2 6 3 2 2 2 3" xfId="22278"/>
    <cellStyle name="Normal 3 2 6 3 2 2 3" xfId="11899"/>
    <cellStyle name="Normal 3 2 6 3 2 2 3 2" xfId="27487"/>
    <cellStyle name="Normal 3 2 6 3 2 2 4" xfId="18839"/>
    <cellStyle name="Normal 3 2 6 3 2 3" xfId="4919"/>
    <cellStyle name="Normal 3 2 6 3 2 3 2" xfId="13621"/>
    <cellStyle name="Normal 3 2 6 3 2 3 2 2" xfId="29207"/>
    <cellStyle name="Normal 3 2 6 3 2 3 3" xfId="20559"/>
    <cellStyle name="Normal 3 2 6 3 2 4" xfId="8418"/>
    <cellStyle name="Normal 3 2 6 3 2 4 2" xfId="24048"/>
    <cellStyle name="Normal 3 2 6 3 2 5" xfId="10169"/>
    <cellStyle name="Normal 3 2 6 3 2 5 2" xfId="25768"/>
    <cellStyle name="Normal 3 2 6 3 2 6" xfId="17120"/>
    <cellStyle name="Normal 3 2 6 3 3" xfId="2337"/>
    <cellStyle name="Normal 3 2 6 3 3 2" xfId="5778"/>
    <cellStyle name="Normal 3 2 6 3 3 2 2" xfId="14480"/>
    <cellStyle name="Normal 3 2 6 3 3 2 2 2" xfId="30066"/>
    <cellStyle name="Normal 3 2 6 3 3 2 3" xfId="21418"/>
    <cellStyle name="Normal 3 2 6 3 3 3" xfId="11039"/>
    <cellStyle name="Normal 3 2 6 3 3 3 2" xfId="26627"/>
    <cellStyle name="Normal 3 2 6 3 3 4" xfId="17979"/>
    <cellStyle name="Normal 3 2 6 3 4" xfId="4059"/>
    <cellStyle name="Normal 3 2 6 3 4 2" xfId="12761"/>
    <cellStyle name="Normal 3 2 6 3 4 2 2" xfId="28347"/>
    <cellStyle name="Normal 3 2 6 3 4 3" xfId="19699"/>
    <cellStyle name="Normal 3 2 6 3 5" xfId="7558"/>
    <cellStyle name="Normal 3 2 6 3 5 2" xfId="23188"/>
    <cellStyle name="Normal 3 2 6 3 6" xfId="9305"/>
    <cellStyle name="Normal 3 2 6 3 6 2" xfId="24908"/>
    <cellStyle name="Normal 3 2 6 3 7" xfId="16260"/>
    <cellStyle name="Normal 3 2 6 4" xfId="1037"/>
    <cellStyle name="Normal 3 2 6 4 2" xfId="2767"/>
    <cellStyle name="Normal 3 2 6 4 2 2" xfId="6208"/>
    <cellStyle name="Normal 3 2 6 4 2 2 2" xfId="14910"/>
    <cellStyle name="Normal 3 2 6 4 2 2 2 2" xfId="30496"/>
    <cellStyle name="Normal 3 2 6 4 2 2 3" xfId="21848"/>
    <cellStyle name="Normal 3 2 6 4 2 3" xfId="11469"/>
    <cellStyle name="Normal 3 2 6 4 2 3 2" xfId="27057"/>
    <cellStyle name="Normal 3 2 6 4 2 4" xfId="18409"/>
    <cellStyle name="Normal 3 2 6 4 3" xfId="4489"/>
    <cellStyle name="Normal 3 2 6 4 3 2" xfId="13191"/>
    <cellStyle name="Normal 3 2 6 4 3 2 2" xfId="28777"/>
    <cellStyle name="Normal 3 2 6 4 3 3" xfId="20129"/>
    <cellStyle name="Normal 3 2 6 4 4" xfId="7988"/>
    <cellStyle name="Normal 3 2 6 4 4 2" xfId="23618"/>
    <cellStyle name="Normal 3 2 6 4 5" xfId="9739"/>
    <cellStyle name="Normal 3 2 6 4 5 2" xfId="25338"/>
    <cellStyle name="Normal 3 2 6 4 6" xfId="16690"/>
    <cellStyle name="Normal 3 2 6 5" xfId="1906"/>
    <cellStyle name="Normal 3 2 6 5 2" xfId="5348"/>
    <cellStyle name="Normal 3 2 6 5 2 2" xfId="14050"/>
    <cellStyle name="Normal 3 2 6 5 2 2 2" xfId="29636"/>
    <cellStyle name="Normal 3 2 6 5 2 3" xfId="20988"/>
    <cellStyle name="Normal 3 2 6 5 3" xfId="10608"/>
    <cellStyle name="Normal 3 2 6 5 3 2" xfId="26197"/>
    <cellStyle name="Normal 3 2 6 5 4" xfId="17549"/>
    <cellStyle name="Normal 3 2 6 6" xfId="3629"/>
    <cellStyle name="Normal 3 2 6 6 2" xfId="12331"/>
    <cellStyle name="Normal 3 2 6 6 2 2" xfId="27917"/>
    <cellStyle name="Normal 3 2 6 6 3" xfId="19269"/>
    <cellStyle name="Normal 3 2 6 7" xfId="7128"/>
    <cellStyle name="Normal 3 2 6 7 2" xfId="22758"/>
    <cellStyle name="Normal 3 2 6 8" xfId="8855"/>
    <cellStyle name="Normal 3 2 6 8 2" xfId="24478"/>
    <cellStyle name="Normal 3 2 6 9" xfId="15830"/>
    <cellStyle name="Normal 3 2 7" xfId="281"/>
    <cellStyle name="Normal 3 2 7 2" xfId="713"/>
    <cellStyle name="Normal 3 2 7 2 2" xfId="1576"/>
    <cellStyle name="Normal 3 2 7 2 2 2" xfId="3306"/>
    <cellStyle name="Normal 3 2 7 2 2 2 2" xfId="6747"/>
    <cellStyle name="Normal 3 2 7 2 2 2 2 2" xfId="15449"/>
    <cellStyle name="Normal 3 2 7 2 2 2 2 2 2" xfId="31035"/>
    <cellStyle name="Normal 3 2 7 2 2 2 2 3" xfId="22387"/>
    <cellStyle name="Normal 3 2 7 2 2 2 3" xfId="12008"/>
    <cellStyle name="Normal 3 2 7 2 2 2 3 2" xfId="27596"/>
    <cellStyle name="Normal 3 2 7 2 2 2 4" xfId="18948"/>
    <cellStyle name="Normal 3 2 7 2 2 3" xfId="5028"/>
    <cellStyle name="Normal 3 2 7 2 2 3 2" xfId="13730"/>
    <cellStyle name="Normal 3 2 7 2 2 3 2 2" xfId="29316"/>
    <cellStyle name="Normal 3 2 7 2 2 3 3" xfId="20668"/>
    <cellStyle name="Normal 3 2 7 2 2 4" xfId="8527"/>
    <cellStyle name="Normal 3 2 7 2 2 4 2" xfId="24157"/>
    <cellStyle name="Normal 3 2 7 2 2 5" xfId="10278"/>
    <cellStyle name="Normal 3 2 7 2 2 5 2" xfId="25877"/>
    <cellStyle name="Normal 3 2 7 2 2 6" xfId="17229"/>
    <cellStyle name="Normal 3 2 7 2 3" xfId="2446"/>
    <cellStyle name="Normal 3 2 7 2 3 2" xfId="5887"/>
    <cellStyle name="Normal 3 2 7 2 3 2 2" xfId="14589"/>
    <cellStyle name="Normal 3 2 7 2 3 2 2 2" xfId="30175"/>
    <cellStyle name="Normal 3 2 7 2 3 2 3" xfId="21527"/>
    <cellStyle name="Normal 3 2 7 2 3 3" xfId="11148"/>
    <cellStyle name="Normal 3 2 7 2 3 3 2" xfId="26736"/>
    <cellStyle name="Normal 3 2 7 2 3 4" xfId="18088"/>
    <cellStyle name="Normal 3 2 7 2 4" xfId="4168"/>
    <cellStyle name="Normal 3 2 7 2 4 2" xfId="12870"/>
    <cellStyle name="Normal 3 2 7 2 4 2 2" xfId="28456"/>
    <cellStyle name="Normal 3 2 7 2 4 3" xfId="19808"/>
    <cellStyle name="Normal 3 2 7 2 5" xfId="7667"/>
    <cellStyle name="Normal 3 2 7 2 5 2" xfId="23297"/>
    <cellStyle name="Normal 3 2 7 2 6" xfId="9415"/>
    <cellStyle name="Normal 3 2 7 2 6 2" xfId="25017"/>
    <cellStyle name="Normal 3 2 7 2 7" xfId="16369"/>
    <cellStyle name="Normal 3 2 7 3" xfId="1146"/>
    <cellStyle name="Normal 3 2 7 3 2" xfId="2876"/>
    <cellStyle name="Normal 3 2 7 3 2 2" xfId="6317"/>
    <cellStyle name="Normal 3 2 7 3 2 2 2" xfId="15019"/>
    <cellStyle name="Normal 3 2 7 3 2 2 2 2" xfId="30605"/>
    <cellStyle name="Normal 3 2 7 3 2 2 3" xfId="21957"/>
    <cellStyle name="Normal 3 2 7 3 2 3" xfId="11578"/>
    <cellStyle name="Normal 3 2 7 3 2 3 2" xfId="27166"/>
    <cellStyle name="Normal 3 2 7 3 2 4" xfId="18518"/>
    <cellStyle name="Normal 3 2 7 3 3" xfId="4598"/>
    <cellStyle name="Normal 3 2 7 3 3 2" xfId="13300"/>
    <cellStyle name="Normal 3 2 7 3 3 2 2" xfId="28886"/>
    <cellStyle name="Normal 3 2 7 3 3 3" xfId="20238"/>
    <cellStyle name="Normal 3 2 7 3 4" xfId="8097"/>
    <cellStyle name="Normal 3 2 7 3 4 2" xfId="23727"/>
    <cellStyle name="Normal 3 2 7 3 5" xfId="9848"/>
    <cellStyle name="Normal 3 2 7 3 5 2" xfId="25447"/>
    <cellStyle name="Normal 3 2 7 3 6" xfId="16799"/>
    <cellStyle name="Normal 3 2 7 4" xfId="2016"/>
    <cellStyle name="Normal 3 2 7 4 2" xfId="5457"/>
    <cellStyle name="Normal 3 2 7 4 2 2" xfId="14159"/>
    <cellStyle name="Normal 3 2 7 4 2 2 2" xfId="29745"/>
    <cellStyle name="Normal 3 2 7 4 2 3" xfId="21097"/>
    <cellStyle name="Normal 3 2 7 4 3" xfId="10718"/>
    <cellStyle name="Normal 3 2 7 4 3 2" xfId="26306"/>
    <cellStyle name="Normal 3 2 7 4 4" xfId="17658"/>
    <cellStyle name="Normal 3 2 7 5" xfId="3738"/>
    <cellStyle name="Normal 3 2 7 5 2" xfId="12440"/>
    <cellStyle name="Normal 3 2 7 5 2 2" xfId="28026"/>
    <cellStyle name="Normal 3 2 7 5 3" xfId="19378"/>
    <cellStyle name="Normal 3 2 7 6" xfId="7237"/>
    <cellStyle name="Normal 3 2 7 6 2" xfId="22867"/>
    <cellStyle name="Normal 3 2 7 7" xfId="8983"/>
    <cellStyle name="Normal 3 2 7 7 2" xfId="24587"/>
    <cellStyle name="Normal 3 2 7 8" xfId="15939"/>
    <cellStyle name="Normal 3 2 8" xfId="497"/>
    <cellStyle name="Normal 3 2 8 2" xfId="1361"/>
    <cellStyle name="Normal 3 2 8 2 2" xfId="3091"/>
    <cellStyle name="Normal 3 2 8 2 2 2" xfId="6532"/>
    <cellStyle name="Normal 3 2 8 2 2 2 2" xfId="15234"/>
    <cellStyle name="Normal 3 2 8 2 2 2 2 2" xfId="30820"/>
    <cellStyle name="Normal 3 2 8 2 2 2 3" xfId="22172"/>
    <cellStyle name="Normal 3 2 8 2 2 3" xfId="11793"/>
    <cellStyle name="Normal 3 2 8 2 2 3 2" xfId="27381"/>
    <cellStyle name="Normal 3 2 8 2 2 4" xfId="18733"/>
    <cellStyle name="Normal 3 2 8 2 3" xfId="4813"/>
    <cellStyle name="Normal 3 2 8 2 3 2" xfId="13515"/>
    <cellStyle name="Normal 3 2 8 2 3 2 2" xfId="29101"/>
    <cellStyle name="Normal 3 2 8 2 3 3" xfId="20453"/>
    <cellStyle name="Normal 3 2 8 2 4" xfId="8312"/>
    <cellStyle name="Normal 3 2 8 2 4 2" xfId="23942"/>
    <cellStyle name="Normal 3 2 8 2 5" xfId="10063"/>
    <cellStyle name="Normal 3 2 8 2 5 2" xfId="25662"/>
    <cellStyle name="Normal 3 2 8 2 6" xfId="17014"/>
    <cellStyle name="Normal 3 2 8 3" xfId="2231"/>
    <cellStyle name="Normal 3 2 8 3 2" xfId="5672"/>
    <cellStyle name="Normal 3 2 8 3 2 2" xfId="14374"/>
    <cellStyle name="Normal 3 2 8 3 2 2 2" xfId="29960"/>
    <cellStyle name="Normal 3 2 8 3 2 3" xfId="21312"/>
    <cellStyle name="Normal 3 2 8 3 3" xfId="10933"/>
    <cellStyle name="Normal 3 2 8 3 3 2" xfId="26521"/>
    <cellStyle name="Normal 3 2 8 3 4" xfId="17873"/>
    <cellStyle name="Normal 3 2 8 4" xfId="3953"/>
    <cellStyle name="Normal 3 2 8 4 2" xfId="12655"/>
    <cellStyle name="Normal 3 2 8 4 2 2" xfId="28241"/>
    <cellStyle name="Normal 3 2 8 4 3" xfId="19593"/>
    <cellStyle name="Normal 3 2 8 5" xfId="7452"/>
    <cellStyle name="Normal 3 2 8 5 2" xfId="23082"/>
    <cellStyle name="Normal 3 2 8 6" xfId="9199"/>
    <cellStyle name="Normal 3 2 8 6 2" xfId="24802"/>
    <cellStyle name="Normal 3 2 8 7" xfId="16154"/>
    <cellStyle name="Normal 3 2 9" xfId="931"/>
    <cellStyle name="Normal 3 2 9 2" xfId="2661"/>
    <cellStyle name="Normal 3 2 9 2 2" xfId="6102"/>
    <cellStyle name="Normal 3 2 9 2 2 2" xfId="14804"/>
    <cellStyle name="Normal 3 2 9 2 2 2 2" xfId="30390"/>
    <cellStyle name="Normal 3 2 9 2 2 3" xfId="21742"/>
    <cellStyle name="Normal 3 2 9 2 3" xfId="11363"/>
    <cellStyle name="Normal 3 2 9 2 3 2" xfId="26951"/>
    <cellStyle name="Normal 3 2 9 2 4" xfId="18303"/>
    <cellStyle name="Normal 3 2 9 3" xfId="4383"/>
    <cellStyle name="Normal 3 2 9 3 2" xfId="13085"/>
    <cellStyle name="Normal 3 2 9 3 2 2" xfId="28671"/>
    <cellStyle name="Normal 3 2 9 3 3" xfId="20023"/>
    <cellStyle name="Normal 3 2 9 4" xfId="7882"/>
    <cellStyle name="Normal 3 2 9 4 2" xfId="23512"/>
    <cellStyle name="Normal 3 2 9 5" xfId="9633"/>
    <cellStyle name="Normal 3 2 9 5 2" xfId="25232"/>
    <cellStyle name="Normal 3 2 9 6" xfId="16584"/>
    <cellStyle name="Normal 3 3" xfId="16"/>
    <cellStyle name="Normal 3 3 10" xfId="3526"/>
    <cellStyle name="Normal 3 3 10 2" xfId="12228"/>
    <cellStyle name="Normal 3 3 10 2 2" xfId="27814"/>
    <cellStyle name="Normal 3 3 10 3" xfId="19166"/>
    <cellStyle name="Normal 3 3 11" xfId="6971"/>
    <cellStyle name="Normal 3 3 11 2" xfId="15672"/>
    <cellStyle name="Normal 3 3 11 2 2" xfId="31253"/>
    <cellStyle name="Normal 3 3 11 3" xfId="22605"/>
    <cellStyle name="Normal 3 3 12" xfId="7028"/>
    <cellStyle name="Normal 3 3 12 2" xfId="22658"/>
    <cellStyle name="Normal 3 3 13" xfId="8746"/>
    <cellStyle name="Normal 3 3 13 2" xfId="24375"/>
    <cellStyle name="Normal 3 3 14" xfId="15727"/>
    <cellStyle name="Normal 3 3 2" xfId="33"/>
    <cellStyle name="Normal 3 3 2 10" xfId="6984"/>
    <cellStyle name="Normal 3 3 2 10 2" xfId="15685"/>
    <cellStyle name="Normal 3 3 2 10 2 2" xfId="31266"/>
    <cellStyle name="Normal 3 3 2 10 3" xfId="22618"/>
    <cellStyle name="Normal 3 3 2 11" xfId="7039"/>
    <cellStyle name="Normal 3 3 2 11 2" xfId="22669"/>
    <cellStyle name="Normal 3 3 2 12" xfId="8759"/>
    <cellStyle name="Normal 3 3 2 12 2" xfId="24388"/>
    <cellStyle name="Normal 3 3 2 13" xfId="15740"/>
    <cellStyle name="Normal 3 3 2 2" xfId="65"/>
    <cellStyle name="Normal 3 3 2 2 10" xfId="7064"/>
    <cellStyle name="Normal 3 3 2 2 10 2" xfId="22694"/>
    <cellStyle name="Normal 3 3 2 2 11" xfId="8785"/>
    <cellStyle name="Normal 3 3 2 2 11 2" xfId="24414"/>
    <cellStyle name="Normal 3 3 2 2 12" xfId="15766"/>
    <cellStyle name="Normal 3 3 2 2 2" xfId="119"/>
    <cellStyle name="Normal 3 3 2 2 2 10" xfId="15819"/>
    <cellStyle name="Normal 3 3 2 2 2 2" xfId="233"/>
    <cellStyle name="Normal 3 3 2 2 2 2 2" xfId="482"/>
    <cellStyle name="Normal 3 3 2 2 2 2 2 2" xfId="914"/>
    <cellStyle name="Normal 3 3 2 2 2 2 2 2 2" xfId="1777"/>
    <cellStyle name="Normal 3 3 2 2 2 2 2 2 2 2" xfId="3507"/>
    <cellStyle name="Normal 3 3 2 2 2 2 2 2 2 2 2" xfId="6948"/>
    <cellStyle name="Normal 3 3 2 2 2 2 2 2 2 2 2 2" xfId="15650"/>
    <cellStyle name="Normal 3 3 2 2 2 2 2 2 2 2 2 2 2" xfId="31236"/>
    <cellStyle name="Normal 3 3 2 2 2 2 2 2 2 2 2 3" xfId="22588"/>
    <cellStyle name="Normal 3 3 2 2 2 2 2 2 2 2 3" xfId="12209"/>
    <cellStyle name="Normal 3 3 2 2 2 2 2 2 2 2 3 2" xfId="27797"/>
    <cellStyle name="Normal 3 3 2 2 2 2 2 2 2 2 4" xfId="19149"/>
    <cellStyle name="Normal 3 3 2 2 2 2 2 2 2 3" xfId="5229"/>
    <cellStyle name="Normal 3 3 2 2 2 2 2 2 2 3 2" xfId="13931"/>
    <cellStyle name="Normal 3 3 2 2 2 2 2 2 2 3 2 2" xfId="29517"/>
    <cellStyle name="Normal 3 3 2 2 2 2 2 2 2 3 3" xfId="20869"/>
    <cellStyle name="Normal 3 3 2 2 2 2 2 2 2 4" xfId="8728"/>
    <cellStyle name="Normal 3 3 2 2 2 2 2 2 2 4 2" xfId="24358"/>
    <cellStyle name="Normal 3 3 2 2 2 2 2 2 2 5" xfId="10479"/>
    <cellStyle name="Normal 3 3 2 2 2 2 2 2 2 5 2" xfId="26078"/>
    <cellStyle name="Normal 3 3 2 2 2 2 2 2 2 6" xfId="17430"/>
    <cellStyle name="Normal 3 3 2 2 2 2 2 2 3" xfId="2647"/>
    <cellStyle name="Normal 3 3 2 2 2 2 2 2 3 2" xfId="6088"/>
    <cellStyle name="Normal 3 3 2 2 2 2 2 2 3 2 2" xfId="14790"/>
    <cellStyle name="Normal 3 3 2 2 2 2 2 2 3 2 2 2" xfId="30376"/>
    <cellStyle name="Normal 3 3 2 2 2 2 2 2 3 2 3" xfId="21728"/>
    <cellStyle name="Normal 3 3 2 2 2 2 2 2 3 3" xfId="11349"/>
    <cellStyle name="Normal 3 3 2 2 2 2 2 2 3 3 2" xfId="26937"/>
    <cellStyle name="Normal 3 3 2 2 2 2 2 2 3 4" xfId="18289"/>
    <cellStyle name="Normal 3 3 2 2 2 2 2 2 4" xfId="4369"/>
    <cellStyle name="Normal 3 3 2 2 2 2 2 2 4 2" xfId="13071"/>
    <cellStyle name="Normal 3 3 2 2 2 2 2 2 4 2 2" xfId="28657"/>
    <cellStyle name="Normal 3 3 2 2 2 2 2 2 4 3" xfId="20009"/>
    <cellStyle name="Normal 3 3 2 2 2 2 2 2 5" xfId="7868"/>
    <cellStyle name="Normal 3 3 2 2 2 2 2 2 5 2" xfId="23498"/>
    <cellStyle name="Normal 3 3 2 2 2 2 2 2 6" xfId="9616"/>
    <cellStyle name="Normal 3 3 2 2 2 2 2 2 6 2" xfId="25218"/>
    <cellStyle name="Normal 3 3 2 2 2 2 2 2 7" xfId="16570"/>
    <cellStyle name="Normal 3 3 2 2 2 2 2 3" xfId="1347"/>
    <cellStyle name="Normal 3 3 2 2 2 2 2 3 2" xfId="3077"/>
    <cellStyle name="Normal 3 3 2 2 2 2 2 3 2 2" xfId="6518"/>
    <cellStyle name="Normal 3 3 2 2 2 2 2 3 2 2 2" xfId="15220"/>
    <cellStyle name="Normal 3 3 2 2 2 2 2 3 2 2 2 2" xfId="30806"/>
    <cellStyle name="Normal 3 3 2 2 2 2 2 3 2 2 3" xfId="22158"/>
    <cellStyle name="Normal 3 3 2 2 2 2 2 3 2 3" xfId="11779"/>
    <cellStyle name="Normal 3 3 2 2 2 2 2 3 2 3 2" xfId="27367"/>
    <cellStyle name="Normal 3 3 2 2 2 2 2 3 2 4" xfId="18719"/>
    <cellStyle name="Normal 3 3 2 2 2 2 2 3 3" xfId="4799"/>
    <cellStyle name="Normal 3 3 2 2 2 2 2 3 3 2" xfId="13501"/>
    <cellStyle name="Normal 3 3 2 2 2 2 2 3 3 2 2" xfId="29087"/>
    <cellStyle name="Normal 3 3 2 2 2 2 2 3 3 3" xfId="20439"/>
    <cellStyle name="Normal 3 3 2 2 2 2 2 3 4" xfId="8298"/>
    <cellStyle name="Normal 3 3 2 2 2 2 2 3 4 2" xfId="23928"/>
    <cellStyle name="Normal 3 3 2 2 2 2 2 3 5" xfId="10049"/>
    <cellStyle name="Normal 3 3 2 2 2 2 2 3 5 2" xfId="25648"/>
    <cellStyle name="Normal 3 3 2 2 2 2 2 3 6" xfId="17000"/>
    <cellStyle name="Normal 3 3 2 2 2 2 2 4" xfId="2217"/>
    <cellStyle name="Normal 3 3 2 2 2 2 2 4 2" xfId="5658"/>
    <cellStyle name="Normal 3 3 2 2 2 2 2 4 2 2" xfId="14360"/>
    <cellStyle name="Normal 3 3 2 2 2 2 2 4 2 2 2" xfId="29946"/>
    <cellStyle name="Normal 3 3 2 2 2 2 2 4 2 3" xfId="21298"/>
    <cellStyle name="Normal 3 3 2 2 2 2 2 4 3" xfId="10919"/>
    <cellStyle name="Normal 3 3 2 2 2 2 2 4 3 2" xfId="26507"/>
    <cellStyle name="Normal 3 3 2 2 2 2 2 4 4" xfId="17859"/>
    <cellStyle name="Normal 3 3 2 2 2 2 2 5" xfId="3939"/>
    <cellStyle name="Normal 3 3 2 2 2 2 2 5 2" xfId="12641"/>
    <cellStyle name="Normal 3 3 2 2 2 2 2 5 2 2" xfId="28227"/>
    <cellStyle name="Normal 3 3 2 2 2 2 2 5 3" xfId="19579"/>
    <cellStyle name="Normal 3 3 2 2 2 2 2 6" xfId="7438"/>
    <cellStyle name="Normal 3 3 2 2 2 2 2 6 2" xfId="23068"/>
    <cellStyle name="Normal 3 3 2 2 2 2 2 7" xfId="9184"/>
    <cellStyle name="Normal 3 3 2 2 2 2 2 7 2" xfId="24788"/>
    <cellStyle name="Normal 3 3 2 2 2 2 2 8" xfId="16140"/>
    <cellStyle name="Normal 3 3 2 2 2 2 3" xfId="698"/>
    <cellStyle name="Normal 3 3 2 2 2 2 3 2" xfId="1562"/>
    <cellStyle name="Normal 3 3 2 2 2 2 3 2 2" xfId="3292"/>
    <cellStyle name="Normal 3 3 2 2 2 2 3 2 2 2" xfId="6733"/>
    <cellStyle name="Normal 3 3 2 2 2 2 3 2 2 2 2" xfId="15435"/>
    <cellStyle name="Normal 3 3 2 2 2 2 3 2 2 2 2 2" xfId="31021"/>
    <cellStyle name="Normal 3 3 2 2 2 2 3 2 2 2 3" xfId="22373"/>
    <cellStyle name="Normal 3 3 2 2 2 2 3 2 2 3" xfId="11994"/>
    <cellStyle name="Normal 3 3 2 2 2 2 3 2 2 3 2" xfId="27582"/>
    <cellStyle name="Normal 3 3 2 2 2 2 3 2 2 4" xfId="18934"/>
    <cellStyle name="Normal 3 3 2 2 2 2 3 2 3" xfId="5014"/>
    <cellStyle name="Normal 3 3 2 2 2 2 3 2 3 2" xfId="13716"/>
    <cellStyle name="Normal 3 3 2 2 2 2 3 2 3 2 2" xfId="29302"/>
    <cellStyle name="Normal 3 3 2 2 2 2 3 2 3 3" xfId="20654"/>
    <cellStyle name="Normal 3 3 2 2 2 2 3 2 4" xfId="8513"/>
    <cellStyle name="Normal 3 3 2 2 2 2 3 2 4 2" xfId="24143"/>
    <cellStyle name="Normal 3 3 2 2 2 2 3 2 5" xfId="10264"/>
    <cellStyle name="Normal 3 3 2 2 2 2 3 2 5 2" xfId="25863"/>
    <cellStyle name="Normal 3 3 2 2 2 2 3 2 6" xfId="17215"/>
    <cellStyle name="Normal 3 3 2 2 2 2 3 3" xfId="2432"/>
    <cellStyle name="Normal 3 3 2 2 2 2 3 3 2" xfId="5873"/>
    <cellStyle name="Normal 3 3 2 2 2 2 3 3 2 2" xfId="14575"/>
    <cellStyle name="Normal 3 3 2 2 2 2 3 3 2 2 2" xfId="30161"/>
    <cellStyle name="Normal 3 3 2 2 2 2 3 3 2 3" xfId="21513"/>
    <cellStyle name="Normal 3 3 2 2 2 2 3 3 3" xfId="11134"/>
    <cellStyle name="Normal 3 3 2 2 2 2 3 3 3 2" xfId="26722"/>
    <cellStyle name="Normal 3 3 2 2 2 2 3 3 4" xfId="18074"/>
    <cellStyle name="Normal 3 3 2 2 2 2 3 4" xfId="4154"/>
    <cellStyle name="Normal 3 3 2 2 2 2 3 4 2" xfId="12856"/>
    <cellStyle name="Normal 3 3 2 2 2 2 3 4 2 2" xfId="28442"/>
    <cellStyle name="Normal 3 3 2 2 2 2 3 4 3" xfId="19794"/>
    <cellStyle name="Normal 3 3 2 2 2 2 3 5" xfId="7653"/>
    <cellStyle name="Normal 3 3 2 2 2 2 3 5 2" xfId="23283"/>
    <cellStyle name="Normal 3 3 2 2 2 2 3 6" xfId="9400"/>
    <cellStyle name="Normal 3 3 2 2 2 2 3 6 2" xfId="25003"/>
    <cellStyle name="Normal 3 3 2 2 2 2 3 7" xfId="16355"/>
    <cellStyle name="Normal 3 3 2 2 2 2 4" xfId="1132"/>
    <cellStyle name="Normal 3 3 2 2 2 2 4 2" xfId="2862"/>
    <cellStyle name="Normal 3 3 2 2 2 2 4 2 2" xfId="6303"/>
    <cellStyle name="Normal 3 3 2 2 2 2 4 2 2 2" xfId="15005"/>
    <cellStyle name="Normal 3 3 2 2 2 2 4 2 2 2 2" xfId="30591"/>
    <cellStyle name="Normal 3 3 2 2 2 2 4 2 2 3" xfId="21943"/>
    <cellStyle name="Normal 3 3 2 2 2 2 4 2 3" xfId="11564"/>
    <cellStyle name="Normal 3 3 2 2 2 2 4 2 3 2" xfId="27152"/>
    <cellStyle name="Normal 3 3 2 2 2 2 4 2 4" xfId="18504"/>
    <cellStyle name="Normal 3 3 2 2 2 2 4 3" xfId="4584"/>
    <cellStyle name="Normal 3 3 2 2 2 2 4 3 2" xfId="13286"/>
    <cellStyle name="Normal 3 3 2 2 2 2 4 3 2 2" xfId="28872"/>
    <cellStyle name="Normal 3 3 2 2 2 2 4 3 3" xfId="20224"/>
    <cellStyle name="Normal 3 3 2 2 2 2 4 4" xfId="8083"/>
    <cellStyle name="Normal 3 3 2 2 2 2 4 4 2" xfId="23713"/>
    <cellStyle name="Normal 3 3 2 2 2 2 4 5" xfId="9834"/>
    <cellStyle name="Normal 3 3 2 2 2 2 4 5 2" xfId="25433"/>
    <cellStyle name="Normal 3 3 2 2 2 2 4 6" xfId="16785"/>
    <cellStyle name="Normal 3 3 2 2 2 2 5" xfId="2001"/>
    <cellStyle name="Normal 3 3 2 2 2 2 5 2" xfId="5443"/>
    <cellStyle name="Normal 3 3 2 2 2 2 5 2 2" xfId="14145"/>
    <cellStyle name="Normal 3 3 2 2 2 2 5 2 2 2" xfId="29731"/>
    <cellStyle name="Normal 3 3 2 2 2 2 5 2 3" xfId="21083"/>
    <cellStyle name="Normal 3 3 2 2 2 2 5 3" xfId="10703"/>
    <cellStyle name="Normal 3 3 2 2 2 2 5 3 2" xfId="26292"/>
    <cellStyle name="Normal 3 3 2 2 2 2 5 4" xfId="17644"/>
    <cellStyle name="Normal 3 3 2 2 2 2 6" xfId="3724"/>
    <cellStyle name="Normal 3 3 2 2 2 2 6 2" xfId="12426"/>
    <cellStyle name="Normal 3 3 2 2 2 2 6 2 2" xfId="28012"/>
    <cellStyle name="Normal 3 3 2 2 2 2 6 3" xfId="19364"/>
    <cellStyle name="Normal 3 3 2 2 2 2 7" xfId="7223"/>
    <cellStyle name="Normal 3 3 2 2 2 2 7 2" xfId="22853"/>
    <cellStyle name="Normal 3 3 2 2 2 2 8" xfId="8950"/>
    <cellStyle name="Normal 3 3 2 2 2 2 8 2" xfId="24573"/>
    <cellStyle name="Normal 3 3 2 2 2 2 9" xfId="15925"/>
    <cellStyle name="Normal 3 3 2 2 2 3" xfId="376"/>
    <cellStyle name="Normal 3 3 2 2 2 3 2" xfId="808"/>
    <cellStyle name="Normal 3 3 2 2 2 3 2 2" xfId="1671"/>
    <cellStyle name="Normal 3 3 2 2 2 3 2 2 2" xfId="3401"/>
    <cellStyle name="Normal 3 3 2 2 2 3 2 2 2 2" xfId="6842"/>
    <cellStyle name="Normal 3 3 2 2 2 3 2 2 2 2 2" xfId="15544"/>
    <cellStyle name="Normal 3 3 2 2 2 3 2 2 2 2 2 2" xfId="31130"/>
    <cellStyle name="Normal 3 3 2 2 2 3 2 2 2 2 3" xfId="22482"/>
    <cellStyle name="Normal 3 3 2 2 2 3 2 2 2 3" xfId="12103"/>
    <cellStyle name="Normal 3 3 2 2 2 3 2 2 2 3 2" xfId="27691"/>
    <cellStyle name="Normal 3 3 2 2 2 3 2 2 2 4" xfId="19043"/>
    <cellStyle name="Normal 3 3 2 2 2 3 2 2 3" xfId="5123"/>
    <cellStyle name="Normal 3 3 2 2 2 3 2 2 3 2" xfId="13825"/>
    <cellStyle name="Normal 3 3 2 2 2 3 2 2 3 2 2" xfId="29411"/>
    <cellStyle name="Normal 3 3 2 2 2 3 2 2 3 3" xfId="20763"/>
    <cellStyle name="Normal 3 3 2 2 2 3 2 2 4" xfId="8622"/>
    <cellStyle name="Normal 3 3 2 2 2 3 2 2 4 2" xfId="24252"/>
    <cellStyle name="Normal 3 3 2 2 2 3 2 2 5" xfId="10373"/>
    <cellStyle name="Normal 3 3 2 2 2 3 2 2 5 2" xfId="25972"/>
    <cellStyle name="Normal 3 3 2 2 2 3 2 2 6" xfId="17324"/>
    <cellStyle name="Normal 3 3 2 2 2 3 2 3" xfId="2541"/>
    <cellStyle name="Normal 3 3 2 2 2 3 2 3 2" xfId="5982"/>
    <cellStyle name="Normal 3 3 2 2 2 3 2 3 2 2" xfId="14684"/>
    <cellStyle name="Normal 3 3 2 2 2 3 2 3 2 2 2" xfId="30270"/>
    <cellStyle name="Normal 3 3 2 2 2 3 2 3 2 3" xfId="21622"/>
    <cellStyle name="Normal 3 3 2 2 2 3 2 3 3" xfId="11243"/>
    <cellStyle name="Normal 3 3 2 2 2 3 2 3 3 2" xfId="26831"/>
    <cellStyle name="Normal 3 3 2 2 2 3 2 3 4" xfId="18183"/>
    <cellStyle name="Normal 3 3 2 2 2 3 2 4" xfId="4263"/>
    <cellStyle name="Normal 3 3 2 2 2 3 2 4 2" xfId="12965"/>
    <cellStyle name="Normal 3 3 2 2 2 3 2 4 2 2" xfId="28551"/>
    <cellStyle name="Normal 3 3 2 2 2 3 2 4 3" xfId="19903"/>
    <cellStyle name="Normal 3 3 2 2 2 3 2 5" xfId="7762"/>
    <cellStyle name="Normal 3 3 2 2 2 3 2 5 2" xfId="23392"/>
    <cellStyle name="Normal 3 3 2 2 2 3 2 6" xfId="9510"/>
    <cellStyle name="Normal 3 3 2 2 2 3 2 6 2" xfId="25112"/>
    <cellStyle name="Normal 3 3 2 2 2 3 2 7" xfId="16464"/>
    <cellStyle name="Normal 3 3 2 2 2 3 3" xfId="1241"/>
    <cellStyle name="Normal 3 3 2 2 2 3 3 2" xfId="2971"/>
    <cellStyle name="Normal 3 3 2 2 2 3 3 2 2" xfId="6412"/>
    <cellStyle name="Normal 3 3 2 2 2 3 3 2 2 2" xfId="15114"/>
    <cellStyle name="Normal 3 3 2 2 2 3 3 2 2 2 2" xfId="30700"/>
    <cellStyle name="Normal 3 3 2 2 2 3 3 2 2 3" xfId="22052"/>
    <cellStyle name="Normal 3 3 2 2 2 3 3 2 3" xfId="11673"/>
    <cellStyle name="Normal 3 3 2 2 2 3 3 2 3 2" xfId="27261"/>
    <cellStyle name="Normal 3 3 2 2 2 3 3 2 4" xfId="18613"/>
    <cellStyle name="Normal 3 3 2 2 2 3 3 3" xfId="4693"/>
    <cellStyle name="Normal 3 3 2 2 2 3 3 3 2" xfId="13395"/>
    <cellStyle name="Normal 3 3 2 2 2 3 3 3 2 2" xfId="28981"/>
    <cellStyle name="Normal 3 3 2 2 2 3 3 3 3" xfId="20333"/>
    <cellStyle name="Normal 3 3 2 2 2 3 3 4" xfId="8192"/>
    <cellStyle name="Normal 3 3 2 2 2 3 3 4 2" xfId="23822"/>
    <cellStyle name="Normal 3 3 2 2 2 3 3 5" xfId="9943"/>
    <cellStyle name="Normal 3 3 2 2 2 3 3 5 2" xfId="25542"/>
    <cellStyle name="Normal 3 3 2 2 2 3 3 6" xfId="16894"/>
    <cellStyle name="Normal 3 3 2 2 2 3 4" xfId="2111"/>
    <cellStyle name="Normal 3 3 2 2 2 3 4 2" xfId="5552"/>
    <cellStyle name="Normal 3 3 2 2 2 3 4 2 2" xfId="14254"/>
    <cellStyle name="Normal 3 3 2 2 2 3 4 2 2 2" xfId="29840"/>
    <cellStyle name="Normal 3 3 2 2 2 3 4 2 3" xfId="21192"/>
    <cellStyle name="Normal 3 3 2 2 2 3 4 3" xfId="10813"/>
    <cellStyle name="Normal 3 3 2 2 2 3 4 3 2" xfId="26401"/>
    <cellStyle name="Normal 3 3 2 2 2 3 4 4" xfId="17753"/>
    <cellStyle name="Normal 3 3 2 2 2 3 5" xfId="3833"/>
    <cellStyle name="Normal 3 3 2 2 2 3 5 2" xfId="12535"/>
    <cellStyle name="Normal 3 3 2 2 2 3 5 2 2" xfId="28121"/>
    <cellStyle name="Normal 3 3 2 2 2 3 5 3" xfId="19473"/>
    <cellStyle name="Normal 3 3 2 2 2 3 6" xfId="7332"/>
    <cellStyle name="Normal 3 3 2 2 2 3 6 2" xfId="22962"/>
    <cellStyle name="Normal 3 3 2 2 2 3 7" xfId="9078"/>
    <cellStyle name="Normal 3 3 2 2 2 3 7 2" xfId="24682"/>
    <cellStyle name="Normal 3 3 2 2 2 3 8" xfId="16034"/>
    <cellStyle name="Normal 3 3 2 2 2 4" xfId="592"/>
    <cellStyle name="Normal 3 3 2 2 2 4 2" xfId="1456"/>
    <cellStyle name="Normal 3 3 2 2 2 4 2 2" xfId="3186"/>
    <cellStyle name="Normal 3 3 2 2 2 4 2 2 2" xfId="6627"/>
    <cellStyle name="Normal 3 3 2 2 2 4 2 2 2 2" xfId="15329"/>
    <cellStyle name="Normal 3 3 2 2 2 4 2 2 2 2 2" xfId="30915"/>
    <cellStyle name="Normal 3 3 2 2 2 4 2 2 2 3" xfId="22267"/>
    <cellStyle name="Normal 3 3 2 2 2 4 2 2 3" xfId="11888"/>
    <cellStyle name="Normal 3 3 2 2 2 4 2 2 3 2" xfId="27476"/>
    <cellStyle name="Normal 3 3 2 2 2 4 2 2 4" xfId="18828"/>
    <cellStyle name="Normal 3 3 2 2 2 4 2 3" xfId="4908"/>
    <cellStyle name="Normal 3 3 2 2 2 4 2 3 2" xfId="13610"/>
    <cellStyle name="Normal 3 3 2 2 2 4 2 3 2 2" xfId="29196"/>
    <cellStyle name="Normal 3 3 2 2 2 4 2 3 3" xfId="20548"/>
    <cellStyle name="Normal 3 3 2 2 2 4 2 4" xfId="8407"/>
    <cellStyle name="Normal 3 3 2 2 2 4 2 4 2" xfId="24037"/>
    <cellStyle name="Normal 3 3 2 2 2 4 2 5" xfId="10158"/>
    <cellStyle name="Normal 3 3 2 2 2 4 2 5 2" xfId="25757"/>
    <cellStyle name="Normal 3 3 2 2 2 4 2 6" xfId="17109"/>
    <cellStyle name="Normal 3 3 2 2 2 4 3" xfId="2326"/>
    <cellStyle name="Normal 3 3 2 2 2 4 3 2" xfId="5767"/>
    <cellStyle name="Normal 3 3 2 2 2 4 3 2 2" xfId="14469"/>
    <cellStyle name="Normal 3 3 2 2 2 4 3 2 2 2" xfId="30055"/>
    <cellStyle name="Normal 3 3 2 2 2 4 3 2 3" xfId="21407"/>
    <cellStyle name="Normal 3 3 2 2 2 4 3 3" xfId="11028"/>
    <cellStyle name="Normal 3 3 2 2 2 4 3 3 2" xfId="26616"/>
    <cellStyle name="Normal 3 3 2 2 2 4 3 4" xfId="17968"/>
    <cellStyle name="Normal 3 3 2 2 2 4 4" xfId="4048"/>
    <cellStyle name="Normal 3 3 2 2 2 4 4 2" xfId="12750"/>
    <cellStyle name="Normal 3 3 2 2 2 4 4 2 2" xfId="28336"/>
    <cellStyle name="Normal 3 3 2 2 2 4 4 3" xfId="19688"/>
    <cellStyle name="Normal 3 3 2 2 2 4 5" xfId="7547"/>
    <cellStyle name="Normal 3 3 2 2 2 4 5 2" xfId="23177"/>
    <cellStyle name="Normal 3 3 2 2 2 4 6" xfId="9294"/>
    <cellStyle name="Normal 3 3 2 2 2 4 6 2" xfId="24897"/>
    <cellStyle name="Normal 3 3 2 2 2 4 7" xfId="16249"/>
    <cellStyle name="Normal 3 3 2 2 2 5" xfId="1026"/>
    <cellStyle name="Normal 3 3 2 2 2 5 2" xfId="2756"/>
    <cellStyle name="Normal 3 3 2 2 2 5 2 2" xfId="6197"/>
    <cellStyle name="Normal 3 3 2 2 2 5 2 2 2" xfId="14899"/>
    <cellStyle name="Normal 3 3 2 2 2 5 2 2 2 2" xfId="30485"/>
    <cellStyle name="Normal 3 3 2 2 2 5 2 2 3" xfId="21837"/>
    <cellStyle name="Normal 3 3 2 2 2 5 2 3" xfId="11458"/>
    <cellStyle name="Normal 3 3 2 2 2 5 2 3 2" xfId="27046"/>
    <cellStyle name="Normal 3 3 2 2 2 5 2 4" xfId="18398"/>
    <cellStyle name="Normal 3 3 2 2 2 5 3" xfId="4478"/>
    <cellStyle name="Normal 3 3 2 2 2 5 3 2" xfId="13180"/>
    <cellStyle name="Normal 3 3 2 2 2 5 3 2 2" xfId="28766"/>
    <cellStyle name="Normal 3 3 2 2 2 5 3 3" xfId="20118"/>
    <cellStyle name="Normal 3 3 2 2 2 5 4" xfId="7977"/>
    <cellStyle name="Normal 3 3 2 2 2 5 4 2" xfId="23607"/>
    <cellStyle name="Normal 3 3 2 2 2 5 5" xfId="9728"/>
    <cellStyle name="Normal 3 3 2 2 2 5 5 2" xfId="25327"/>
    <cellStyle name="Normal 3 3 2 2 2 5 6" xfId="16679"/>
    <cellStyle name="Normal 3 3 2 2 2 6" xfId="1895"/>
    <cellStyle name="Normal 3 3 2 2 2 6 2" xfId="5337"/>
    <cellStyle name="Normal 3 3 2 2 2 6 2 2" xfId="14039"/>
    <cellStyle name="Normal 3 3 2 2 2 6 2 2 2" xfId="29625"/>
    <cellStyle name="Normal 3 3 2 2 2 6 2 3" xfId="20977"/>
    <cellStyle name="Normal 3 3 2 2 2 6 3" xfId="10597"/>
    <cellStyle name="Normal 3 3 2 2 2 6 3 2" xfId="26186"/>
    <cellStyle name="Normal 3 3 2 2 2 6 4" xfId="17538"/>
    <cellStyle name="Normal 3 3 2 2 2 7" xfId="3618"/>
    <cellStyle name="Normal 3 3 2 2 2 7 2" xfId="12320"/>
    <cellStyle name="Normal 3 3 2 2 2 7 2 2" xfId="27906"/>
    <cellStyle name="Normal 3 3 2 2 2 7 3" xfId="19258"/>
    <cellStyle name="Normal 3 3 2 2 2 8" xfId="7117"/>
    <cellStyle name="Normal 3 3 2 2 2 8 2" xfId="22747"/>
    <cellStyle name="Normal 3 3 2 2 2 9" xfId="8839"/>
    <cellStyle name="Normal 3 3 2 2 2 9 2" xfId="24467"/>
    <cellStyle name="Normal 3 3 2 2 3" xfId="180"/>
    <cellStyle name="Normal 3 3 2 2 3 2" xfId="429"/>
    <cellStyle name="Normal 3 3 2 2 3 2 2" xfId="861"/>
    <cellStyle name="Normal 3 3 2 2 3 2 2 2" xfId="1724"/>
    <cellStyle name="Normal 3 3 2 2 3 2 2 2 2" xfId="3454"/>
    <cellStyle name="Normal 3 3 2 2 3 2 2 2 2 2" xfId="6895"/>
    <cellStyle name="Normal 3 3 2 2 3 2 2 2 2 2 2" xfId="15597"/>
    <cellStyle name="Normal 3 3 2 2 3 2 2 2 2 2 2 2" xfId="31183"/>
    <cellStyle name="Normal 3 3 2 2 3 2 2 2 2 2 3" xfId="22535"/>
    <cellStyle name="Normal 3 3 2 2 3 2 2 2 2 3" xfId="12156"/>
    <cellStyle name="Normal 3 3 2 2 3 2 2 2 2 3 2" xfId="27744"/>
    <cellStyle name="Normal 3 3 2 2 3 2 2 2 2 4" xfId="19096"/>
    <cellStyle name="Normal 3 3 2 2 3 2 2 2 3" xfId="5176"/>
    <cellStyle name="Normal 3 3 2 2 3 2 2 2 3 2" xfId="13878"/>
    <cellStyle name="Normal 3 3 2 2 3 2 2 2 3 2 2" xfId="29464"/>
    <cellStyle name="Normal 3 3 2 2 3 2 2 2 3 3" xfId="20816"/>
    <cellStyle name="Normal 3 3 2 2 3 2 2 2 4" xfId="8675"/>
    <cellStyle name="Normal 3 3 2 2 3 2 2 2 4 2" xfId="24305"/>
    <cellStyle name="Normal 3 3 2 2 3 2 2 2 5" xfId="10426"/>
    <cellStyle name="Normal 3 3 2 2 3 2 2 2 5 2" xfId="26025"/>
    <cellStyle name="Normal 3 3 2 2 3 2 2 2 6" xfId="17377"/>
    <cellStyle name="Normal 3 3 2 2 3 2 2 3" xfId="2594"/>
    <cellStyle name="Normal 3 3 2 2 3 2 2 3 2" xfId="6035"/>
    <cellStyle name="Normal 3 3 2 2 3 2 2 3 2 2" xfId="14737"/>
    <cellStyle name="Normal 3 3 2 2 3 2 2 3 2 2 2" xfId="30323"/>
    <cellStyle name="Normal 3 3 2 2 3 2 2 3 2 3" xfId="21675"/>
    <cellStyle name="Normal 3 3 2 2 3 2 2 3 3" xfId="11296"/>
    <cellStyle name="Normal 3 3 2 2 3 2 2 3 3 2" xfId="26884"/>
    <cellStyle name="Normal 3 3 2 2 3 2 2 3 4" xfId="18236"/>
    <cellStyle name="Normal 3 3 2 2 3 2 2 4" xfId="4316"/>
    <cellStyle name="Normal 3 3 2 2 3 2 2 4 2" xfId="13018"/>
    <cellStyle name="Normal 3 3 2 2 3 2 2 4 2 2" xfId="28604"/>
    <cellStyle name="Normal 3 3 2 2 3 2 2 4 3" xfId="19956"/>
    <cellStyle name="Normal 3 3 2 2 3 2 2 5" xfId="7815"/>
    <cellStyle name="Normal 3 3 2 2 3 2 2 5 2" xfId="23445"/>
    <cellStyle name="Normal 3 3 2 2 3 2 2 6" xfId="9563"/>
    <cellStyle name="Normal 3 3 2 2 3 2 2 6 2" xfId="25165"/>
    <cellStyle name="Normal 3 3 2 2 3 2 2 7" xfId="16517"/>
    <cellStyle name="Normal 3 3 2 2 3 2 3" xfId="1294"/>
    <cellStyle name="Normal 3 3 2 2 3 2 3 2" xfId="3024"/>
    <cellStyle name="Normal 3 3 2 2 3 2 3 2 2" xfId="6465"/>
    <cellStyle name="Normal 3 3 2 2 3 2 3 2 2 2" xfId="15167"/>
    <cellStyle name="Normal 3 3 2 2 3 2 3 2 2 2 2" xfId="30753"/>
    <cellStyle name="Normal 3 3 2 2 3 2 3 2 2 3" xfId="22105"/>
    <cellStyle name="Normal 3 3 2 2 3 2 3 2 3" xfId="11726"/>
    <cellStyle name="Normal 3 3 2 2 3 2 3 2 3 2" xfId="27314"/>
    <cellStyle name="Normal 3 3 2 2 3 2 3 2 4" xfId="18666"/>
    <cellStyle name="Normal 3 3 2 2 3 2 3 3" xfId="4746"/>
    <cellStyle name="Normal 3 3 2 2 3 2 3 3 2" xfId="13448"/>
    <cellStyle name="Normal 3 3 2 2 3 2 3 3 2 2" xfId="29034"/>
    <cellStyle name="Normal 3 3 2 2 3 2 3 3 3" xfId="20386"/>
    <cellStyle name="Normal 3 3 2 2 3 2 3 4" xfId="8245"/>
    <cellStyle name="Normal 3 3 2 2 3 2 3 4 2" xfId="23875"/>
    <cellStyle name="Normal 3 3 2 2 3 2 3 5" xfId="9996"/>
    <cellStyle name="Normal 3 3 2 2 3 2 3 5 2" xfId="25595"/>
    <cellStyle name="Normal 3 3 2 2 3 2 3 6" xfId="16947"/>
    <cellStyle name="Normal 3 3 2 2 3 2 4" xfId="2164"/>
    <cellStyle name="Normal 3 3 2 2 3 2 4 2" xfId="5605"/>
    <cellStyle name="Normal 3 3 2 2 3 2 4 2 2" xfId="14307"/>
    <cellStyle name="Normal 3 3 2 2 3 2 4 2 2 2" xfId="29893"/>
    <cellStyle name="Normal 3 3 2 2 3 2 4 2 3" xfId="21245"/>
    <cellStyle name="Normal 3 3 2 2 3 2 4 3" xfId="10866"/>
    <cellStyle name="Normal 3 3 2 2 3 2 4 3 2" xfId="26454"/>
    <cellStyle name="Normal 3 3 2 2 3 2 4 4" xfId="17806"/>
    <cellStyle name="Normal 3 3 2 2 3 2 5" xfId="3886"/>
    <cellStyle name="Normal 3 3 2 2 3 2 5 2" xfId="12588"/>
    <cellStyle name="Normal 3 3 2 2 3 2 5 2 2" xfId="28174"/>
    <cellStyle name="Normal 3 3 2 2 3 2 5 3" xfId="19526"/>
    <cellStyle name="Normal 3 3 2 2 3 2 6" xfId="7385"/>
    <cellStyle name="Normal 3 3 2 2 3 2 6 2" xfId="23015"/>
    <cellStyle name="Normal 3 3 2 2 3 2 7" xfId="9131"/>
    <cellStyle name="Normal 3 3 2 2 3 2 7 2" xfId="24735"/>
    <cellStyle name="Normal 3 3 2 2 3 2 8" xfId="16087"/>
    <cellStyle name="Normal 3 3 2 2 3 3" xfId="645"/>
    <cellStyle name="Normal 3 3 2 2 3 3 2" xfId="1509"/>
    <cellStyle name="Normal 3 3 2 2 3 3 2 2" xfId="3239"/>
    <cellStyle name="Normal 3 3 2 2 3 3 2 2 2" xfId="6680"/>
    <cellStyle name="Normal 3 3 2 2 3 3 2 2 2 2" xfId="15382"/>
    <cellStyle name="Normal 3 3 2 2 3 3 2 2 2 2 2" xfId="30968"/>
    <cellStyle name="Normal 3 3 2 2 3 3 2 2 2 3" xfId="22320"/>
    <cellStyle name="Normal 3 3 2 2 3 3 2 2 3" xfId="11941"/>
    <cellStyle name="Normal 3 3 2 2 3 3 2 2 3 2" xfId="27529"/>
    <cellStyle name="Normal 3 3 2 2 3 3 2 2 4" xfId="18881"/>
    <cellStyle name="Normal 3 3 2 2 3 3 2 3" xfId="4961"/>
    <cellStyle name="Normal 3 3 2 2 3 3 2 3 2" xfId="13663"/>
    <cellStyle name="Normal 3 3 2 2 3 3 2 3 2 2" xfId="29249"/>
    <cellStyle name="Normal 3 3 2 2 3 3 2 3 3" xfId="20601"/>
    <cellStyle name="Normal 3 3 2 2 3 3 2 4" xfId="8460"/>
    <cellStyle name="Normal 3 3 2 2 3 3 2 4 2" xfId="24090"/>
    <cellStyle name="Normal 3 3 2 2 3 3 2 5" xfId="10211"/>
    <cellStyle name="Normal 3 3 2 2 3 3 2 5 2" xfId="25810"/>
    <cellStyle name="Normal 3 3 2 2 3 3 2 6" xfId="17162"/>
    <cellStyle name="Normal 3 3 2 2 3 3 3" xfId="2379"/>
    <cellStyle name="Normal 3 3 2 2 3 3 3 2" xfId="5820"/>
    <cellStyle name="Normal 3 3 2 2 3 3 3 2 2" xfId="14522"/>
    <cellStyle name="Normal 3 3 2 2 3 3 3 2 2 2" xfId="30108"/>
    <cellStyle name="Normal 3 3 2 2 3 3 3 2 3" xfId="21460"/>
    <cellStyle name="Normal 3 3 2 2 3 3 3 3" xfId="11081"/>
    <cellStyle name="Normal 3 3 2 2 3 3 3 3 2" xfId="26669"/>
    <cellStyle name="Normal 3 3 2 2 3 3 3 4" xfId="18021"/>
    <cellStyle name="Normal 3 3 2 2 3 3 4" xfId="4101"/>
    <cellStyle name="Normal 3 3 2 2 3 3 4 2" xfId="12803"/>
    <cellStyle name="Normal 3 3 2 2 3 3 4 2 2" xfId="28389"/>
    <cellStyle name="Normal 3 3 2 2 3 3 4 3" xfId="19741"/>
    <cellStyle name="Normal 3 3 2 2 3 3 5" xfId="7600"/>
    <cellStyle name="Normal 3 3 2 2 3 3 5 2" xfId="23230"/>
    <cellStyle name="Normal 3 3 2 2 3 3 6" xfId="9347"/>
    <cellStyle name="Normal 3 3 2 2 3 3 6 2" xfId="24950"/>
    <cellStyle name="Normal 3 3 2 2 3 3 7" xfId="16302"/>
    <cellStyle name="Normal 3 3 2 2 3 4" xfId="1079"/>
    <cellStyle name="Normal 3 3 2 2 3 4 2" xfId="2809"/>
    <cellStyle name="Normal 3 3 2 2 3 4 2 2" xfId="6250"/>
    <cellStyle name="Normal 3 3 2 2 3 4 2 2 2" xfId="14952"/>
    <cellStyle name="Normal 3 3 2 2 3 4 2 2 2 2" xfId="30538"/>
    <cellStyle name="Normal 3 3 2 2 3 4 2 2 3" xfId="21890"/>
    <cellStyle name="Normal 3 3 2 2 3 4 2 3" xfId="11511"/>
    <cellStyle name="Normal 3 3 2 2 3 4 2 3 2" xfId="27099"/>
    <cellStyle name="Normal 3 3 2 2 3 4 2 4" xfId="18451"/>
    <cellStyle name="Normal 3 3 2 2 3 4 3" xfId="4531"/>
    <cellStyle name="Normal 3 3 2 2 3 4 3 2" xfId="13233"/>
    <cellStyle name="Normal 3 3 2 2 3 4 3 2 2" xfId="28819"/>
    <cellStyle name="Normal 3 3 2 2 3 4 3 3" xfId="20171"/>
    <cellStyle name="Normal 3 3 2 2 3 4 4" xfId="8030"/>
    <cellStyle name="Normal 3 3 2 2 3 4 4 2" xfId="23660"/>
    <cellStyle name="Normal 3 3 2 2 3 4 5" xfId="9781"/>
    <cellStyle name="Normal 3 3 2 2 3 4 5 2" xfId="25380"/>
    <cellStyle name="Normal 3 3 2 2 3 4 6" xfId="16732"/>
    <cellStyle name="Normal 3 3 2 2 3 5" xfId="1948"/>
    <cellStyle name="Normal 3 3 2 2 3 5 2" xfId="5390"/>
    <cellStyle name="Normal 3 3 2 2 3 5 2 2" xfId="14092"/>
    <cellStyle name="Normal 3 3 2 2 3 5 2 2 2" xfId="29678"/>
    <cellStyle name="Normal 3 3 2 2 3 5 2 3" xfId="21030"/>
    <cellStyle name="Normal 3 3 2 2 3 5 3" xfId="10650"/>
    <cellStyle name="Normal 3 3 2 2 3 5 3 2" xfId="26239"/>
    <cellStyle name="Normal 3 3 2 2 3 5 4" xfId="17591"/>
    <cellStyle name="Normal 3 3 2 2 3 6" xfId="3671"/>
    <cellStyle name="Normal 3 3 2 2 3 6 2" xfId="12373"/>
    <cellStyle name="Normal 3 3 2 2 3 6 2 2" xfId="27959"/>
    <cellStyle name="Normal 3 3 2 2 3 6 3" xfId="19311"/>
    <cellStyle name="Normal 3 3 2 2 3 7" xfId="7170"/>
    <cellStyle name="Normal 3 3 2 2 3 7 2" xfId="22800"/>
    <cellStyle name="Normal 3 3 2 2 3 8" xfId="8897"/>
    <cellStyle name="Normal 3 3 2 2 3 8 2" xfId="24520"/>
    <cellStyle name="Normal 3 3 2 2 3 9" xfId="15872"/>
    <cellStyle name="Normal 3 3 2 2 4" xfId="323"/>
    <cellStyle name="Normal 3 3 2 2 4 2" xfId="755"/>
    <cellStyle name="Normal 3 3 2 2 4 2 2" xfId="1618"/>
    <cellStyle name="Normal 3 3 2 2 4 2 2 2" xfId="3348"/>
    <cellStyle name="Normal 3 3 2 2 4 2 2 2 2" xfId="6789"/>
    <cellStyle name="Normal 3 3 2 2 4 2 2 2 2 2" xfId="15491"/>
    <cellStyle name="Normal 3 3 2 2 4 2 2 2 2 2 2" xfId="31077"/>
    <cellStyle name="Normal 3 3 2 2 4 2 2 2 2 3" xfId="22429"/>
    <cellStyle name="Normal 3 3 2 2 4 2 2 2 3" xfId="12050"/>
    <cellStyle name="Normal 3 3 2 2 4 2 2 2 3 2" xfId="27638"/>
    <cellStyle name="Normal 3 3 2 2 4 2 2 2 4" xfId="18990"/>
    <cellStyle name="Normal 3 3 2 2 4 2 2 3" xfId="5070"/>
    <cellStyle name="Normal 3 3 2 2 4 2 2 3 2" xfId="13772"/>
    <cellStyle name="Normal 3 3 2 2 4 2 2 3 2 2" xfId="29358"/>
    <cellStyle name="Normal 3 3 2 2 4 2 2 3 3" xfId="20710"/>
    <cellStyle name="Normal 3 3 2 2 4 2 2 4" xfId="8569"/>
    <cellStyle name="Normal 3 3 2 2 4 2 2 4 2" xfId="24199"/>
    <cellStyle name="Normal 3 3 2 2 4 2 2 5" xfId="10320"/>
    <cellStyle name="Normal 3 3 2 2 4 2 2 5 2" xfId="25919"/>
    <cellStyle name="Normal 3 3 2 2 4 2 2 6" xfId="17271"/>
    <cellStyle name="Normal 3 3 2 2 4 2 3" xfId="2488"/>
    <cellStyle name="Normal 3 3 2 2 4 2 3 2" xfId="5929"/>
    <cellStyle name="Normal 3 3 2 2 4 2 3 2 2" xfId="14631"/>
    <cellStyle name="Normal 3 3 2 2 4 2 3 2 2 2" xfId="30217"/>
    <cellStyle name="Normal 3 3 2 2 4 2 3 2 3" xfId="21569"/>
    <cellStyle name="Normal 3 3 2 2 4 2 3 3" xfId="11190"/>
    <cellStyle name="Normal 3 3 2 2 4 2 3 3 2" xfId="26778"/>
    <cellStyle name="Normal 3 3 2 2 4 2 3 4" xfId="18130"/>
    <cellStyle name="Normal 3 3 2 2 4 2 4" xfId="4210"/>
    <cellStyle name="Normal 3 3 2 2 4 2 4 2" xfId="12912"/>
    <cellStyle name="Normal 3 3 2 2 4 2 4 2 2" xfId="28498"/>
    <cellStyle name="Normal 3 3 2 2 4 2 4 3" xfId="19850"/>
    <cellStyle name="Normal 3 3 2 2 4 2 5" xfId="7709"/>
    <cellStyle name="Normal 3 3 2 2 4 2 5 2" xfId="23339"/>
    <cellStyle name="Normal 3 3 2 2 4 2 6" xfId="9457"/>
    <cellStyle name="Normal 3 3 2 2 4 2 6 2" xfId="25059"/>
    <cellStyle name="Normal 3 3 2 2 4 2 7" xfId="16411"/>
    <cellStyle name="Normal 3 3 2 2 4 3" xfId="1188"/>
    <cellStyle name="Normal 3 3 2 2 4 3 2" xfId="2918"/>
    <cellStyle name="Normal 3 3 2 2 4 3 2 2" xfId="6359"/>
    <cellStyle name="Normal 3 3 2 2 4 3 2 2 2" xfId="15061"/>
    <cellStyle name="Normal 3 3 2 2 4 3 2 2 2 2" xfId="30647"/>
    <cellStyle name="Normal 3 3 2 2 4 3 2 2 3" xfId="21999"/>
    <cellStyle name="Normal 3 3 2 2 4 3 2 3" xfId="11620"/>
    <cellStyle name="Normal 3 3 2 2 4 3 2 3 2" xfId="27208"/>
    <cellStyle name="Normal 3 3 2 2 4 3 2 4" xfId="18560"/>
    <cellStyle name="Normal 3 3 2 2 4 3 3" xfId="4640"/>
    <cellStyle name="Normal 3 3 2 2 4 3 3 2" xfId="13342"/>
    <cellStyle name="Normal 3 3 2 2 4 3 3 2 2" xfId="28928"/>
    <cellStyle name="Normal 3 3 2 2 4 3 3 3" xfId="20280"/>
    <cellStyle name="Normal 3 3 2 2 4 3 4" xfId="8139"/>
    <cellStyle name="Normal 3 3 2 2 4 3 4 2" xfId="23769"/>
    <cellStyle name="Normal 3 3 2 2 4 3 5" xfId="9890"/>
    <cellStyle name="Normal 3 3 2 2 4 3 5 2" xfId="25489"/>
    <cellStyle name="Normal 3 3 2 2 4 3 6" xfId="16841"/>
    <cellStyle name="Normal 3 3 2 2 4 4" xfId="2058"/>
    <cellStyle name="Normal 3 3 2 2 4 4 2" xfId="5499"/>
    <cellStyle name="Normal 3 3 2 2 4 4 2 2" xfId="14201"/>
    <cellStyle name="Normal 3 3 2 2 4 4 2 2 2" xfId="29787"/>
    <cellStyle name="Normal 3 3 2 2 4 4 2 3" xfId="21139"/>
    <cellStyle name="Normal 3 3 2 2 4 4 3" xfId="10760"/>
    <cellStyle name="Normal 3 3 2 2 4 4 3 2" xfId="26348"/>
    <cellStyle name="Normal 3 3 2 2 4 4 4" xfId="17700"/>
    <cellStyle name="Normal 3 3 2 2 4 5" xfId="3780"/>
    <cellStyle name="Normal 3 3 2 2 4 5 2" xfId="12482"/>
    <cellStyle name="Normal 3 3 2 2 4 5 2 2" xfId="28068"/>
    <cellStyle name="Normal 3 3 2 2 4 5 3" xfId="19420"/>
    <cellStyle name="Normal 3 3 2 2 4 6" xfId="7279"/>
    <cellStyle name="Normal 3 3 2 2 4 6 2" xfId="22909"/>
    <cellStyle name="Normal 3 3 2 2 4 7" xfId="9025"/>
    <cellStyle name="Normal 3 3 2 2 4 7 2" xfId="24629"/>
    <cellStyle name="Normal 3 3 2 2 4 8" xfId="15981"/>
    <cellStyle name="Normal 3 3 2 2 5" xfId="539"/>
    <cellStyle name="Normal 3 3 2 2 5 2" xfId="1403"/>
    <cellStyle name="Normal 3 3 2 2 5 2 2" xfId="3133"/>
    <cellStyle name="Normal 3 3 2 2 5 2 2 2" xfId="6574"/>
    <cellStyle name="Normal 3 3 2 2 5 2 2 2 2" xfId="15276"/>
    <cellStyle name="Normal 3 3 2 2 5 2 2 2 2 2" xfId="30862"/>
    <cellStyle name="Normal 3 3 2 2 5 2 2 2 3" xfId="22214"/>
    <cellStyle name="Normal 3 3 2 2 5 2 2 3" xfId="11835"/>
    <cellStyle name="Normal 3 3 2 2 5 2 2 3 2" xfId="27423"/>
    <cellStyle name="Normal 3 3 2 2 5 2 2 4" xfId="18775"/>
    <cellStyle name="Normal 3 3 2 2 5 2 3" xfId="4855"/>
    <cellStyle name="Normal 3 3 2 2 5 2 3 2" xfId="13557"/>
    <cellStyle name="Normal 3 3 2 2 5 2 3 2 2" xfId="29143"/>
    <cellStyle name="Normal 3 3 2 2 5 2 3 3" xfId="20495"/>
    <cellStyle name="Normal 3 3 2 2 5 2 4" xfId="8354"/>
    <cellStyle name="Normal 3 3 2 2 5 2 4 2" xfId="23984"/>
    <cellStyle name="Normal 3 3 2 2 5 2 5" xfId="10105"/>
    <cellStyle name="Normal 3 3 2 2 5 2 5 2" xfId="25704"/>
    <cellStyle name="Normal 3 3 2 2 5 2 6" xfId="17056"/>
    <cellStyle name="Normal 3 3 2 2 5 3" xfId="2273"/>
    <cellStyle name="Normal 3 3 2 2 5 3 2" xfId="5714"/>
    <cellStyle name="Normal 3 3 2 2 5 3 2 2" xfId="14416"/>
    <cellStyle name="Normal 3 3 2 2 5 3 2 2 2" xfId="30002"/>
    <cellStyle name="Normal 3 3 2 2 5 3 2 3" xfId="21354"/>
    <cellStyle name="Normal 3 3 2 2 5 3 3" xfId="10975"/>
    <cellStyle name="Normal 3 3 2 2 5 3 3 2" xfId="26563"/>
    <cellStyle name="Normal 3 3 2 2 5 3 4" xfId="17915"/>
    <cellStyle name="Normal 3 3 2 2 5 4" xfId="3995"/>
    <cellStyle name="Normal 3 3 2 2 5 4 2" xfId="12697"/>
    <cellStyle name="Normal 3 3 2 2 5 4 2 2" xfId="28283"/>
    <cellStyle name="Normal 3 3 2 2 5 4 3" xfId="19635"/>
    <cellStyle name="Normal 3 3 2 2 5 5" xfId="7494"/>
    <cellStyle name="Normal 3 3 2 2 5 5 2" xfId="23124"/>
    <cellStyle name="Normal 3 3 2 2 5 6" xfId="9241"/>
    <cellStyle name="Normal 3 3 2 2 5 6 2" xfId="24844"/>
    <cellStyle name="Normal 3 3 2 2 5 7" xfId="16196"/>
    <cellStyle name="Normal 3 3 2 2 6" xfId="973"/>
    <cellStyle name="Normal 3 3 2 2 6 2" xfId="2703"/>
    <cellStyle name="Normal 3 3 2 2 6 2 2" xfId="6144"/>
    <cellStyle name="Normal 3 3 2 2 6 2 2 2" xfId="14846"/>
    <cellStyle name="Normal 3 3 2 2 6 2 2 2 2" xfId="30432"/>
    <cellStyle name="Normal 3 3 2 2 6 2 2 3" xfId="21784"/>
    <cellStyle name="Normal 3 3 2 2 6 2 3" xfId="11405"/>
    <cellStyle name="Normal 3 3 2 2 6 2 3 2" xfId="26993"/>
    <cellStyle name="Normal 3 3 2 2 6 2 4" xfId="18345"/>
    <cellStyle name="Normal 3 3 2 2 6 3" xfId="4425"/>
    <cellStyle name="Normal 3 3 2 2 6 3 2" xfId="13127"/>
    <cellStyle name="Normal 3 3 2 2 6 3 2 2" xfId="28713"/>
    <cellStyle name="Normal 3 3 2 2 6 3 3" xfId="20065"/>
    <cellStyle name="Normal 3 3 2 2 6 4" xfId="7924"/>
    <cellStyle name="Normal 3 3 2 2 6 4 2" xfId="23554"/>
    <cellStyle name="Normal 3 3 2 2 6 5" xfId="9675"/>
    <cellStyle name="Normal 3 3 2 2 6 5 2" xfId="25274"/>
    <cellStyle name="Normal 3 3 2 2 6 6" xfId="16626"/>
    <cellStyle name="Normal 3 3 2 2 7" xfId="1842"/>
    <cellStyle name="Normal 3 3 2 2 7 2" xfId="5284"/>
    <cellStyle name="Normal 3 3 2 2 7 2 2" xfId="13986"/>
    <cellStyle name="Normal 3 3 2 2 7 2 2 2" xfId="29572"/>
    <cellStyle name="Normal 3 3 2 2 7 2 3" xfId="20924"/>
    <cellStyle name="Normal 3 3 2 2 7 3" xfId="10544"/>
    <cellStyle name="Normal 3 3 2 2 7 3 2" xfId="26133"/>
    <cellStyle name="Normal 3 3 2 2 7 4" xfId="17485"/>
    <cellStyle name="Normal 3 3 2 2 8" xfId="3565"/>
    <cellStyle name="Normal 3 3 2 2 8 2" xfId="12267"/>
    <cellStyle name="Normal 3 3 2 2 8 2 2" xfId="27853"/>
    <cellStyle name="Normal 3 3 2 2 8 3" xfId="19205"/>
    <cellStyle name="Normal 3 3 2 2 9" xfId="7010"/>
    <cellStyle name="Normal 3 3 2 2 9 2" xfId="15711"/>
    <cellStyle name="Normal 3 3 2 2 9 2 2" xfId="31292"/>
    <cellStyle name="Normal 3 3 2 2 9 3" xfId="22644"/>
    <cellStyle name="Normal 3 3 2 3" xfId="93"/>
    <cellStyle name="Normal 3 3 2 3 10" xfId="15793"/>
    <cellStyle name="Normal 3 3 2 3 2" xfId="207"/>
    <cellStyle name="Normal 3 3 2 3 2 2" xfId="456"/>
    <cellStyle name="Normal 3 3 2 3 2 2 2" xfId="888"/>
    <cellStyle name="Normal 3 3 2 3 2 2 2 2" xfId="1751"/>
    <cellStyle name="Normal 3 3 2 3 2 2 2 2 2" xfId="3481"/>
    <cellStyle name="Normal 3 3 2 3 2 2 2 2 2 2" xfId="6922"/>
    <cellStyle name="Normal 3 3 2 3 2 2 2 2 2 2 2" xfId="15624"/>
    <cellStyle name="Normal 3 3 2 3 2 2 2 2 2 2 2 2" xfId="31210"/>
    <cellStyle name="Normal 3 3 2 3 2 2 2 2 2 2 3" xfId="22562"/>
    <cellStyle name="Normal 3 3 2 3 2 2 2 2 2 3" xfId="12183"/>
    <cellStyle name="Normal 3 3 2 3 2 2 2 2 2 3 2" xfId="27771"/>
    <cellStyle name="Normal 3 3 2 3 2 2 2 2 2 4" xfId="19123"/>
    <cellStyle name="Normal 3 3 2 3 2 2 2 2 3" xfId="5203"/>
    <cellStyle name="Normal 3 3 2 3 2 2 2 2 3 2" xfId="13905"/>
    <cellStyle name="Normal 3 3 2 3 2 2 2 2 3 2 2" xfId="29491"/>
    <cellStyle name="Normal 3 3 2 3 2 2 2 2 3 3" xfId="20843"/>
    <cellStyle name="Normal 3 3 2 3 2 2 2 2 4" xfId="8702"/>
    <cellStyle name="Normal 3 3 2 3 2 2 2 2 4 2" xfId="24332"/>
    <cellStyle name="Normal 3 3 2 3 2 2 2 2 5" xfId="10453"/>
    <cellStyle name="Normal 3 3 2 3 2 2 2 2 5 2" xfId="26052"/>
    <cellStyle name="Normal 3 3 2 3 2 2 2 2 6" xfId="17404"/>
    <cellStyle name="Normal 3 3 2 3 2 2 2 3" xfId="2621"/>
    <cellStyle name="Normal 3 3 2 3 2 2 2 3 2" xfId="6062"/>
    <cellStyle name="Normal 3 3 2 3 2 2 2 3 2 2" xfId="14764"/>
    <cellStyle name="Normal 3 3 2 3 2 2 2 3 2 2 2" xfId="30350"/>
    <cellStyle name="Normal 3 3 2 3 2 2 2 3 2 3" xfId="21702"/>
    <cellStyle name="Normal 3 3 2 3 2 2 2 3 3" xfId="11323"/>
    <cellStyle name="Normal 3 3 2 3 2 2 2 3 3 2" xfId="26911"/>
    <cellStyle name="Normal 3 3 2 3 2 2 2 3 4" xfId="18263"/>
    <cellStyle name="Normal 3 3 2 3 2 2 2 4" xfId="4343"/>
    <cellStyle name="Normal 3 3 2 3 2 2 2 4 2" xfId="13045"/>
    <cellStyle name="Normal 3 3 2 3 2 2 2 4 2 2" xfId="28631"/>
    <cellStyle name="Normal 3 3 2 3 2 2 2 4 3" xfId="19983"/>
    <cellStyle name="Normal 3 3 2 3 2 2 2 5" xfId="7842"/>
    <cellStyle name="Normal 3 3 2 3 2 2 2 5 2" xfId="23472"/>
    <cellStyle name="Normal 3 3 2 3 2 2 2 6" xfId="9590"/>
    <cellStyle name="Normal 3 3 2 3 2 2 2 6 2" xfId="25192"/>
    <cellStyle name="Normal 3 3 2 3 2 2 2 7" xfId="16544"/>
    <cellStyle name="Normal 3 3 2 3 2 2 3" xfId="1321"/>
    <cellStyle name="Normal 3 3 2 3 2 2 3 2" xfId="3051"/>
    <cellStyle name="Normal 3 3 2 3 2 2 3 2 2" xfId="6492"/>
    <cellStyle name="Normal 3 3 2 3 2 2 3 2 2 2" xfId="15194"/>
    <cellStyle name="Normal 3 3 2 3 2 2 3 2 2 2 2" xfId="30780"/>
    <cellStyle name="Normal 3 3 2 3 2 2 3 2 2 3" xfId="22132"/>
    <cellStyle name="Normal 3 3 2 3 2 2 3 2 3" xfId="11753"/>
    <cellStyle name="Normal 3 3 2 3 2 2 3 2 3 2" xfId="27341"/>
    <cellStyle name="Normal 3 3 2 3 2 2 3 2 4" xfId="18693"/>
    <cellStyle name="Normal 3 3 2 3 2 2 3 3" xfId="4773"/>
    <cellStyle name="Normal 3 3 2 3 2 2 3 3 2" xfId="13475"/>
    <cellStyle name="Normal 3 3 2 3 2 2 3 3 2 2" xfId="29061"/>
    <cellStyle name="Normal 3 3 2 3 2 2 3 3 3" xfId="20413"/>
    <cellStyle name="Normal 3 3 2 3 2 2 3 4" xfId="8272"/>
    <cellStyle name="Normal 3 3 2 3 2 2 3 4 2" xfId="23902"/>
    <cellStyle name="Normal 3 3 2 3 2 2 3 5" xfId="10023"/>
    <cellStyle name="Normal 3 3 2 3 2 2 3 5 2" xfId="25622"/>
    <cellStyle name="Normal 3 3 2 3 2 2 3 6" xfId="16974"/>
    <cellStyle name="Normal 3 3 2 3 2 2 4" xfId="2191"/>
    <cellStyle name="Normal 3 3 2 3 2 2 4 2" xfId="5632"/>
    <cellStyle name="Normal 3 3 2 3 2 2 4 2 2" xfId="14334"/>
    <cellStyle name="Normal 3 3 2 3 2 2 4 2 2 2" xfId="29920"/>
    <cellStyle name="Normal 3 3 2 3 2 2 4 2 3" xfId="21272"/>
    <cellStyle name="Normal 3 3 2 3 2 2 4 3" xfId="10893"/>
    <cellStyle name="Normal 3 3 2 3 2 2 4 3 2" xfId="26481"/>
    <cellStyle name="Normal 3 3 2 3 2 2 4 4" xfId="17833"/>
    <cellStyle name="Normal 3 3 2 3 2 2 5" xfId="3913"/>
    <cellStyle name="Normal 3 3 2 3 2 2 5 2" xfId="12615"/>
    <cellStyle name="Normal 3 3 2 3 2 2 5 2 2" xfId="28201"/>
    <cellStyle name="Normal 3 3 2 3 2 2 5 3" xfId="19553"/>
    <cellStyle name="Normal 3 3 2 3 2 2 6" xfId="7412"/>
    <cellStyle name="Normal 3 3 2 3 2 2 6 2" xfId="23042"/>
    <cellStyle name="Normal 3 3 2 3 2 2 7" xfId="9158"/>
    <cellStyle name="Normal 3 3 2 3 2 2 7 2" xfId="24762"/>
    <cellStyle name="Normal 3 3 2 3 2 2 8" xfId="16114"/>
    <cellStyle name="Normal 3 3 2 3 2 3" xfId="672"/>
    <cellStyle name="Normal 3 3 2 3 2 3 2" xfId="1536"/>
    <cellStyle name="Normal 3 3 2 3 2 3 2 2" xfId="3266"/>
    <cellStyle name="Normal 3 3 2 3 2 3 2 2 2" xfId="6707"/>
    <cellStyle name="Normal 3 3 2 3 2 3 2 2 2 2" xfId="15409"/>
    <cellStyle name="Normal 3 3 2 3 2 3 2 2 2 2 2" xfId="30995"/>
    <cellStyle name="Normal 3 3 2 3 2 3 2 2 2 3" xfId="22347"/>
    <cellStyle name="Normal 3 3 2 3 2 3 2 2 3" xfId="11968"/>
    <cellStyle name="Normal 3 3 2 3 2 3 2 2 3 2" xfId="27556"/>
    <cellStyle name="Normal 3 3 2 3 2 3 2 2 4" xfId="18908"/>
    <cellStyle name="Normal 3 3 2 3 2 3 2 3" xfId="4988"/>
    <cellStyle name="Normal 3 3 2 3 2 3 2 3 2" xfId="13690"/>
    <cellStyle name="Normal 3 3 2 3 2 3 2 3 2 2" xfId="29276"/>
    <cellStyle name="Normal 3 3 2 3 2 3 2 3 3" xfId="20628"/>
    <cellStyle name="Normal 3 3 2 3 2 3 2 4" xfId="8487"/>
    <cellStyle name="Normal 3 3 2 3 2 3 2 4 2" xfId="24117"/>
    <cellStyle name="Normal 3 3 2 3 2 3 2 5" xfId="10238"/>
    <cellStyle name="Normal 3 3 2 3 2 3 2 5 2" xfId="25837"/>
    <cellStyle name="Normal 3 3 2 3 2 3 2 6" xfId="17189"/>
    <cellStyle name="Normal 3 3 2 3 2 3 3" xfId="2406"/>
    <cellStyle name="Normal 3 3 2 3 2 3 3 2" xfId="5847"/>
    <cellStyle name="Normal 3 3 2 3 2 3 3 2 2" xfId="14549"/>
    <cellStyle name="Normal 3 3 2 3 2 3 3 2 2 2" xfId="30135"/>
    <cellStyle name="Normal 3 3 2 3 2 3 3 2 3" xfId="21487"/>
    <cellStyle name="Normal 3 3 2 3 2 3 3 3" xfId="11108"/>
    <cellStyle name="Normal 3 3 2 3 2 3 3 3 2" xfId="26696"/>
    <cellStyle name="Normal 3 3 2 3 2 3 3 4" xfId="18048"/>
    <cellStyle name="Normal 3 3 2 3 2 3 4" xfId="4128"/>
    <cellStyle name="Normal 3 3 2 3 2 3 4 2" xfId="12830"/>
    <cellStyle name="Normal 3 3 2 3 2 3 4 2 2" xfId="28416"/>
    <cellStyle name="Normal 3 3 2 3 2 3 4 3" xfId="19768"/>
    <cellStyle name="Normal 3 3 2 3 2 3 5" xfId="7627"/>
    <cellStyle name="Normal 3 3 2 3 2 3 5 2" xfId="23257"/>
    <cellStyle name="Normal 3 3 2 3 2 3 6" xfId="9374"/>
    <cellStyle name="Normal 3 3 2 3 2 3 6 2" xfId="24977"/>
    <cellStyle name="Normal 3 3 2 3 2 3 7" xfId="16329"/>
    <cellStyle name="Normal 3 3 2 3 2 4" xfId="1106"/>
    <cellStyle name="Normal 3 3 2 3 2 4 2" xfId="2836"/>
    <cellStyle name="Normal 3 3 2 3 2 4 2 2" xfId="6277"/>
    <cellStyle name="Normal 3 3 2 3 2 4 2 2 2" xfId="14979"/>
    <cellStyle name="Normal 3 3 2 3 2 4 2 2 2 2" xfId="30565"/>
    <cellStyle name="Normal 3 3 2 3 2 4 2 2 3" xfId="21917"/>
    <cellStyle name="Normal 3 3 2 3 2 4 2 3" xfId="11538"/>
    <cellStyle name="Normal 3 3 2 3 2 4 2 3 2" xfId="27126"/>
    <cellStyle name="Normal 3 3 2 3 2 4 2 4" xfId="18478"/>
    <cellStyle name="Normal 3 3 2 3 2 4 3" xfId="4558"/>
    <cellStyle name="Normal 3 3 2 3 2 4 3 2" xfId="13260"/>
    <cellStyle name="Normal 3 3 2 3 2 4 3 2 2" xfId="28846"/>
    <cellStyle name="Normal 3 3 2 3 2 4 3 3" xfId="20198"/>
    <cellStyle name="Normal 3 3 2 3 2 4 4" xfId="8057"/>
    <cellStyle name="Normal 3 3 2 3 2 4 4 2" xfId="23687"/>
    <cellStyle name="Normal 3 3 2 3 2 4 5" xfId="9808"/>
    <cellStyle name="Normal 3 3 2 3 2 4 5 2" xfId="25407"/>
    <cellStyle name="Normal 3 3 2 3 2 4 6" xfId="16759"/>
    <cellStyle name="Normal 3 3 2 3 2 5" xfId="1975"/>
    <cellStyle name="Normal 3 3 2 3 2 5 2" xfId="5417"/>
    <cellStyle name="Normal 3 3 2 3 2 5 2 2" xfId="14119"/>
    <cellStyle name="Normal 3 3 2 3 2 5 2 2 2" xfId="29705"/>
    <cellStyle name="Normal 3 3 2 3 2 5 2 3" xfId="21057"/>
    <cellStyle name="Normal 3 3 2 3 2 5 3" xfId="10677"/>
    <cellStyle name="Normal 3 3 2 3 2 5 3 2" xfId="26266"/>
    <cellStyle name="Normal 3 3 2 3 2 5 4" xfId="17618"/>
    <cellStyle name="Normal 3 3 2 3 2 6" xfId="3698"/>
    <cellStyle name="Normal 3 3 2 3 2 6 2" xfId="12400"/>
    <cellStyle name="Normal 3 3 2 3 2 6 2 2" xfId="27986"/>
    <cellStyle name="Normal 3 3 2 3 2 6 3" xfId="19338"/>
    <cellStyle name="Normal 3 3 2 3 2 7" xfId="7197"/>
    <cellStyle name="Normal 3 3 2 3 2 7 2" xfId="22827"/>
    <cellStyle name="Normal 3 3 2 3 2 8" xfId="8924"/>
    <cellStyle name="Normal 3 3 2 3 2 8 2" xfId="24547"/>
    <cellStyle name="Normal 3 3 2 3 2 9" xfId="15899"/>
    <cellStyle name="Normal 3 3 2 3 3" xfId="350"/>
    <cellStyle name="Normal 3 3 2 3 3 2" xfId="782"/>
    <cellStyle name="Normal 3 3 2 3 3 2 2" xfId="1645"/>
    <cellStyle name="Normal 3 3 2 3 3 2 2 2" xfId="3375"/>
    <cellStyle name="Normal 3 3 2 3 3 2 2 2 2" xfId="6816"/>
    <cellStyle name="Normal 3 3 2 3 3 2 2 2 2 2" xfId="15518"/>
    <cellStyle name="Normal 3 3 2 3 3 2 2 2 2 2 2" xfId="31104"/>
    <cellStyle name="Normal 3 3 2 3 3 2 2 2 2 3" xfId="22456"/>
    <cellStyle name="Normal 3 3 2 3 3 2 2 2 3" xfId="12077"/>
    <cellStyle name="Normal 3 3 2 3 3 2 2 2 3 2" xfId="27665"/>
    <cellStyle name="Normal 3 3 2 3 3 2 2 2 4" xfId="19017"/>
    <cellStyle name="Normal 3 3 2 3 3 2 2 3" xfId="5097"/>
    <cellStyle name="Normal 3 3 2 3 3 2 2 3 2" xfId="13799"/>
    <cellStyle name="Normal 3 3 2 3 3 2 2 3 2 2" xfId="29385"/>
    <cellStyle name="Normal 3 3 2 3 3 2 2 3 3" xfId="20737"/>
    <cellStyle name="Normal 3 3 2 3 3 2 2 4" xfId="8596"/>
    <cellStyle name="Normal 3 3 2 3 3 2 2 4 2" xfId="24226"/>
    <cellStyle name="Normal 3 3 2 3 3 2 2 5" xfId="10347"/>
    <cellStyle name="Normal 3 3 2 3 3 2 2 5 2" xfId="25946"/>
    <cellStyle name="Normal 3 3 2 3 3 2 2 6" xfId="17298"/>
    <cellStyle name="Normal 3 3 2 3 3 2 3" xfId="2515"/>
    <cellStyle name="Normal 3 3 2 3 3 2 3 2" xfId="5956"/>
    <cellStyle name="Normal 3 3 2 3 3 2 3 2 2" xfId="14658"/>
    <cellStyle name="Normal 3 3 2 3 3 2 3 2 2 2" xfId="30244"/>
    <cellStyle name="Normal 3 3 2 3 3 2 3 2 3" xfId="21596"/>
    <cellStyle name="Normal 3 3 2 3 3 2 3 3" xfId="11217"/>
    <cellStyle name="Normal 3 3 2 3 3 2 3 3 2" xfId="26805"/>
    <cellStyle name="Normal 3 3 2 3 3 2 3 4" xfId="18157"/>
    <cellStyle name="Normal 3 3 2 3 3 2 4" xfId="4237"/>
    <cellStyle name="Normal 3 3 2 3 3 2 4 2" xfId="12939"/>
    <cellStyle name="Normal 3 3 2 3 3 2 4 2 2" xfId="28525"/>
    <cellStyle name="Normal 3 3 2 3 3 2 4 3" xfId="19877"/>
    <cellStyle name="Normal 3 3 2 3 3 2 5" xfId="7736"/>
    <cellStyle name="Normal 3 3 2 3 3 2 5 2" xfId="23366"/>
    <cellStyle name="Normal 3 3 2 3 3 2 6" xfId="9484"/>
    <cellStyle name="Normal 3 3 2 3 3 2 6 2" xfId="25086"/>
    <cellStyle name="Normal 3 3 2 3 3 2 7" xfId="16438"/>
    <cellStyle name="Normal 3 3 2 3 3 3" xfId="1215"/>
    <cellStyle name="Normal 3 3 2 3 3 3 2" xfId="2945"/>
    <cellStyle name="Normal 3 3 2 3 3 3 2 2" xfId="6386"/>
    <cellStyle name="Normal 3 3 2 3 3 3 2 2 2" xfId="15088"/>
    <cellStyle name="Normal 3 3 2 3 3 3 2 2 2 2" xfId="30674"/>
    <cellStyle name="Normal 3 3 2 3 3 3 2 2 3" xfId="22026"/>
    <cellStyle name="Normal 3 3 2 3 3 3 2 3" xfId="11647"/>
    <cellStyle name="Normal 3 3 2 3 3 3 2 3 2" xfId="27235"/>
    <cellStyle name="Normal 3 3 2 3 3 3 2 4" xfId="18587"/>
    <cellStyle name="Normal 3 3 2 3 3 3 3" xfId="4667"/>
    <cellStyle name="Normal 3 3 2 3 3 3 3 2" xfId="13369"/>
    <cellStyle name="Normal 3 3 2 3 3 3 3 2 2" xfId="28955"/>
    <cellStyle name="Normal 3 3 2 3 3 3 3 3" xfId="20307"/>
    <cellStyle name="Normal 3 3 2 3 3 3 4" xfId="8166"/>
    <cellStyle name="Normal 3 3 2 3 3 3 4 2" xfId="23796"/>
    <cellStyle name="Normal 3 3 2 3 3 3 5" xfId="9917"/>
    <cellStyle name="Normal 3 3 2 3 3 3 5 2" xfId="25516"/>
    <cellStyle name="Normal 3 3 2 3 3 3 6" xfId="16868"/>
    <cellStyle name="Normal 3 3 2 3 3 4" xfId="2085"/>
    <cellStyle name="Normal 3 3 2 3 3 4 2" xfId="5526"/>
    <cellStyle name="Normal 3 3 2 3 3 4 2 2" xfId="14228"/>
    <cellStyle name="Normal 3 3 2 3 3 4 2 2 2" xfId="29814"/>
    <cellStyle name="Normal 3 3 2 3 3 4 2 3" xfId="21166"/>
    <cellStyle name="Normal 3 3 2 3 3 4 3" xfId="10787"/>
    <cellStyle name="Normal 3 3 2 3 3 4 3 2" xfId="26375"/>
    <cellStyle name="Normal 3 3 2 3 3 4 4" xfId="17727"/>
    <cellStyle name="Normal 3 3 2 3 3 5" xfId="3807"/>
    <cellStyle name="Normal 3 3 2 3 3 5 2" xfId="12509"/>
    <cellStyle name="Normal 3 3 2 3 3 5 2 2" xfId="28095"/>
    <cellStyle name="Normal 3 3 2 3 3 5 3" xfId="19447"/>
    <cellStyle name="Normal 3 3 2 3 3 6" xfId="7306"/>
    <cellStyle name="Normal 3 3 2 3 3 6 2" xfId="22936"/>
    <cellStyle name="Normal 3 3 2 3 3 7" xfId="9052"/>
    <cellStyle name="Normal 3 3 2 3 3 7 2" xfId="24656"/>
    <cellStyle name="Normal 3 3 2 3 3 8" xfId="16008"/>
    <cellStyle name="Normal 3 3 2 3 4" xfId="566"/>
    <cellStyle name="Normal 3 3 2 3 4 2" xfId="1430"/>
    <cellStyle name="Normal 3 3 2 3 4 2 2" xfId="3160"/>
    <cellStyle name="Normal 3 3 2 3 4 2 2 2" xfId="6601"/>
    <cellStyle name="Normal 3 3 2 3 4 2 2 2 2" xfId="15303"/>
    <cellStyle name="Normal 3 3 2 3 4 2 2 2 2 2" xfId="30889"/>
    <cellStyle name="Normal 3 3 2 3 4 2 2 2 3" xfId="22241"/>
    <cellStyle name="Normal 3 3 2 3 4 2 2 3" xfId="11862"/>
    <cellStyle name="Normal 3 3 2 3 4 2 2 3 2" xfId="27450"/>
    <cellStyle name="Normal 3 3 2 3 4 2 2 4" xfId="18802"/>
    <cellStyle name="Normal 3 3 2 3 4 2 3" xfId="4882"/>
    <cellStyle name="Normal 3 3 2 3 4 2 3 2" xfId="13584"/>
    <cellStyle name="Normal 3 3 2 3 4 2 3 2 2" xfId="29170"/>
    <cellStyle name="Normal 3 3 2 3 4 2 3 3" xfId="20522"/>
    <cellStyle name="Normal 3 3 2 3 4 2 4" xfId="8381"/>
    <cellStyle name="Normal 3 3 2 3 4 2 4 2" xfId="24011"/>
    <cellStyle name="Normal 3 3 2 3 4 2 5" xfId="10132"/>
    <cellStyle name="Normal 3 3 2 3 4 2 5 2" xfId="25731"/>
    <cellStyle name="Normal 3 3 2 3 4 2 6" xfId="17083"/>
    <cellStyle name="Normal 3 3 2 3 4 3" xfId="2300"/>
    <cellStyle name="Normal 3 3 2 3 4 3 2" xfId="5741"/>
    <cellStyle name="Normal 3 3 2 3 4 3 2 2" xfId="14443"/>
    <cellStyle name="Normal 3 3 2 3 4 3 2 2 2" xfId="30029"/>
    <cellStyle name="Normal 3 3 2 3 4 3 2 3" xfId="21381"/>
    <cellStyle name="Normal 3 3 2 3 4 3 3" xfId="11002"/>
    <cellStyle name="Normal 3 3 2 3 4 3 3 2" xfId="26590"/>
    <cellStyle name="Normal 3 3 2 3 4 3 4" xfId="17942"/>
    <cellStyle name="Normal 3 3 2 3 4 4" xfId="4022"/>
    <cellStyle name="Normal 3 3 2 3 4 4 2" xfId="12724"/>
    <cellStyle name="Normal 3 3 2 3 4 4 2 2" xfId="28310"/>
    <cellStyle name="Normal 3 3 2 3 4 4 3" xfId="19662"/>
    <cellStyle name="Normal 3 3 2 3 4 5" xfId="7521"/>
    <cellStyle name="Normal 3 3 2 3 4 5 2" xfId="23151"/>
    <cellStyle name="Normal 3 3 2 3 4 6" xfId="9268"/>
    <cellStyle name="Normal 3 3 2 3 4 6 2" xfId="24871"/>
    <cellStyle name="Normal 3 3 2 3 4 7" xfId="16223"/>
    <cellStyle name="Normal 3 3 2 3 5" xfId="1000"/>
    <cellStyle name="Normal 3 3 2 3 5 2" xfId="2730"/>
    <cellStyle name="Normal 3 3 2 3 5 2 2" xfId="6171"/>
    <cellStyle name="Normal 3 3 2 3 5 2 2 2" xfId="14873"/>
    <cellStyle name="Normal 3 3 2 3 5 2 2 2 2" xfId="30459"/>
    <cellStyle name="Normal 3 3 2 3 5 2 2 3" xfId="21811"/>
    <cellStyle name="Normal 3 3 2 3 5 2 3" xfId="11432"/>
    <cellStyle name="Normal 3 3 2 3 5 2 3 2" xfId="27020"/>
    <cellStyle name="Normal 3 3 2 3 5 2 4" xfId="18372"/>
    <cellStyle name="Normal 3 3 2 3 5 3" xfId="4452"/>
    <cellStyle name="Normal 3 3 2 3 5 3 2" xfId="13154"/>
    <cellStyle name="Normal 3 3 2 3 5 3 2 2" xfId="28740"/>
    <cellStyle name="Normal 3 3 2 3 5 3 3" xfId="20092"/>
    <cellStyle name="Normal 3 3 2 3 5 4" xfId="7951"/>
    <cellStyle name="Normal 3 3 2 3 5 4 2" xfId="23581"/>
    <cellStyle name="Normal 3 3 2 3 5 5" xfId="9702"/>
    <cellStyle name="Normal 3 3 2 3 5 5 2" xfId="25301"/>
    <cellStyle name="Normal 3 3 2 3 5 6" xfId="16653"/>
    <cellStyle name="Normal 3 3 2 3 6" xfId="1869"/>
    <cellStyle name="Normal 3 3 2 3 6 2" xfId="5311"/>
    <cellStyle name="Normal 3 3 2 3 6 2 2" xfId="14013"/>
    <cellStyle name="Normal 3 3 2 3 6 2 2 2" xfId="29599"/>
    <cellStyle name="Normal 3 3 2 3 6 2 3" xfId="20951"/>
    <cellStyle name="Normal 3 3 2 3 6 3" xfId="10571"/>
    <cellStyle name="Normal 3 3 2 3 6 3 2" xfId="26160"/>
    <cellStyle name="Normal 3 3 2 3 6 4" xfId="17512"/>
    <cellStyle name="Normal 3 3 2 3 7" xfId="3592"/>
    <cellStyle name="Normal 3 3 2 3 7 2" xfId="12294"/>
    <cellStyle name="Normal 3 3 2 3 7 2 2" xfId="27880"/>
    <cellStyle name="Normal 3 3 2 3 7 3" xfId="19232"/>
    <cellStyle name="Normal 3 3 2 3 8" xfId="7091"/>
    <cellStyle name="Normal 3 3 2 3 8 2" xfId="22721"/>
    <cellStyle name="Normal 3 3 2 3 9" xfId="8813"/>
    <cellStyle name="Normal 3 3 2 3 9 2" xfId="24441"/>
    <cellStyle name="Normal 3 3 2 4" xfId="151"/>
    <cellStyle name="Normal 3 3 2 4 2" xfId="403"/>
    <cellStyle name="Normal 3 3 2 4 2 2" xfId="835"/>
    <cellStyle name="Normal 3 3 2 4 2 2 2" xfId="1698"/>
    <cellStyle name="Normal 3 3 2 4 2 2 2 2" xfId="3428"/>
    <cellStyle name="Normal 3 3 2 4 2 2 2 2 2" xfId="6869"/>
    <cellStyle name="Normal 3 3 2 4 2 2 2 2 2 2" xfId="15571"/>
    <cellStyle name="Normal 3 3 2 4 2 2 2 2 2 2 2" xfId="31157"/>
    <cellStyle name="Normal 3 3 2 4 2 2 2 2 2 3" xfId="22509"/>
    <cellStyle name="Normal 3 3 2 4 2 2 2 2 3" xfId="12130"/>
    <cellStyle name="Normal 3 3 2 4 2 2 2 2 3 2" xfId="27718"/>
    <cellStyle name="Normal 3 3 2 4 2 2 2 2 4" xfId="19070"/>
    <cellStyle name="Normal 3 3 2 4 2 2 2 3" xfId="5150"/>
    <cellStyle name="Normal 3 3 2 4 2 2 2 3 2" xfId="13852"/>
    <cellStyle name="Normal 3 3 2 4 2 2 2 3 2 2" xfId="29438"/>
    <cellStyle name="Normal 3 3 2 4 2 2 2 3 3" xfId="20790"/>
    <cellStyle name="Normal 3 3 2 4 2 2 2 4" xfId="8649"/>
    <cellStyle name="Normal 3 3 2 4 2 2 2 4 2" xfId="24279"/>
    <cellStyle name="Normal 3 3 2 4 2 2 2 5" xfId="10400"/>
    <cellStyle name="Normal 3 3 2 4 2 2 2 5 2" xfId="25999"/>
    <cellStyle name="Normal 3 3 2 4 2 2 2 6" xfId="17351"/>
    <cellStyle name="Normal 3 3 2 4 2 2 3" xfId="2568"/>
    <cellStyle name="Normal 3 3 2 4 2 2 3 2" xfId="6009"/>
    <cellStyle name="Normal 3 3 2 4 2 2 3 2 2" xfId="14711"/>
    <cellStyle name="Normal 3 3 2 4 2 2 3 2 2 2" xfId="30297"/>
    <cellStyle name="Normal 3 3 2 4 2 2 3 2 3" xfId="21649"/>
    <cellStyle name="Normal 3 3 2 4 2 2 3 3" xfId="11270"/>
    <cellStyle name="Normal 3 3 2 4 2 2 3 3 2" xfId="26858"/>
    <cellStyle name="Normal 3 3 2 4 2 2 3 4" xfId="18210"/>
    <cellStyle name="Normal 3 3 2 4 2 2 4" xfId="4290"/>
    <cellStyle name="Normal 3 3 2 4 2 2 4 2" xfId="12992"/>
    <cellStyle name="Normal 3 3 2 4 2 2 4 2 2" xfId="28578"/>
    <cellStyle name="Normal 3 3 2 4 2 2 4 3" xfId="19930"/>
    <cellStyle name="Normal 3 3 2 4 2 2 5" xfId="7789"/>
    <cellStyle name="Normal 3 3 2 4 2 2 5 2" xfId="23419"/>
    <cellStyle name="Normal 3 3 2 4 2 2 6" xfId="9537"/>
    <cellStyle name="Normal 3 3 2 4 2 2 6 2" xfId="25139"/>
    <cellStyle name="Normal 3 3 2 4 2 2 7" xfId="16491"/>
    <cellStyle name="Normal 3 3 2 4 2 3" xfId="1268"/>
    <cellStyle name="Normal 3 3 2 4 2 3 2" xfId="2998"/>
    <cellStyle name="Normal 3 3 2 4 2 3 2 2" xfId="6439"/>
    <cellStyle name="Normal 3 3 2 4 2 3 2 2 2" xfId="15141"/>
    <cellStyle name="Normal 3 3 2 4 2 3 2 2 2 2" xfId="30727"/>
    <cellStyle name="Normal 3 3 2 4 2 3 2 2 3" xfId="22079"/>
    <cellStyle name="Normal 3 3 2 4 2 3 2 3" xfId="11700"/>
    <cellStyle name="Normal 3 3 2 4 2 3 2 3 2" xfId="27288"/>
    <cellStyle name="Normal 3 3 2 4 2 3 2 4" xfId="18640"/>
    <cellStyle name="Normal 3 3 2 4 2 3 3" xfId="4720"/>
    <cellStyle name="Normal 3 3 2 4 2 3 3 2" xfId="13422"/>
    <cellStyle name="Normal 3 3 2 4 2 3 3 2 2" xfId="29008"/>
    <cellStyle name="Normal 3 3 2 4 2 3 3 3" xfId="20360"/>
    <cellStyle name="Normal 3 3 2 4 2 3 4" xfId="8219"/>
    <cellStyle name="Normal 3 3 2 4 2 3 4 2" xfId="23849"/>
    <cellStyle name="Normal 3 3 2 4 2 3 5" xfId="9970"/>
    <cellStyle name="Normal 3 3 2 4 2 3 5 2" xfId="25569"/>
    <cellStyle name="Normal 3 3 2 4 2 3 6" xfId="16921"/>
    <cellStyle name="Normal 3 3 2 4 2 4" xfId="2138"/>
    <cellStyle name="Normal 3 3 2 4 2 4 2" xfId="5579"/>
    <cellStyle name="Normal 3 3 2 4 2 4 2 2" xfId="14281"/>
    <cellStyle name="Normal 3 3 2 4 2 4 2 2 2" xfId="29867"/>
    <cellStyle name="Normal 3 3 2 4 2 4 2 3" xfId="21219"/>
    <cellStyle name="Normal 3 3 2 4 2 4 3" xfId="10840"/>
    <cellStyle name="Normal 3 3 2 4 2 4 3 2" xfId="26428"/>
    <cellStyle name="Normal 3 3 2 4 2 4 4" xfId="17780"/>
    <cellStyle name="Normal 3 3 2 4 2 5" xfId="3860"/>
    <cellStyle name="Normal 3 3 2 4 2 5 2" xfId="12562"/>
    <cellStyle name="Normal 3 3 2 4 2 5 2 2" xfId="28148"/>
    <cellStyle name="Normal 3 3 2 4 2 5 3" xfId="19500"/>
    <cellStyle name="Normal 3 3 2 4 2 6" xfId="7359"/>
    <cellStyle name="Normal 3 3 2 4 2 6 2" xfId="22989"/>
    <cellStyle name="Normal 3 3 2 4 2 7" xfId="9105"/>
    <cellStyle name="Normal 3 3 2 4 2 7 2" xfId="24709"/>
    <cellStyle name="Normal 3 3 2 4 2 8" xfId="16061"/>
    <cellStyle name="Normal 3 3 2 4 3" xfId="619"/>
    <cellStyle name="Normal 3 3 2 4 3 2" xfId="1483"/>
    <cellStyle name="Normal 3 3 2 4 3 2 2" xfId="3213"/>
    <cellStyle name="Normal 3 3 2 4 3 2 2 2" xfId="6654"/>
    <cellStyle name="Normal 3 3 2 4 3 2 2 2 2" xfId="15356"/>
    <cellStyle name="Normal 3 3 2 4 3 2 2 2 2 2" xfId="30942"/>
    <cellStyle name="Normal 3 3 2 4 3 2 2 2 3" xfId="22294"/>
    <cellStyle name="Normal 3 3 2 4 3 2 2 3" xfId="11915"/>
    <cellStyle name="Normal 3 3 2 4 3 2 2 3 2" xfId="27503"/>
    <cellStyle name="Normal 3 3 2 4 3 2 2 4" xfId="18855"/>
    <cellStyle name="Normal 3 3 2 4 3 2 3" xfId="4935"/>
    <cellStyle name="Normal 3 3 2 4 3 2 3 2" xfId="13637"/>
    <cellStyle name="Normal 3 3 2 4 3 2 3 2 2" xfId="29223"/>
    <cellStyle name="Normal 3 3 2 4 3 2 3 3" xfId="20575"/>
    <cellStyle name="Normal 3 3 2 4 3 2 4" xfId="8434"/>
    <cellStyle name="Normal 3 3 2 4 3 2 4 2" xfId="24064"/>
    <cellStyle name="Normal 3 3 2 4 3 2 5" xfId="10185"/>
    <cellStyle name="Normal 3 3 2 4 3 2 5 2" xfId="25784"/>
    <cellStyle name="Normal 3 3 2 4 3 2 6" xfId="17136"/>
    <cellStyle name="Normal 3 3 2 4 3 3" xfId="2353"/>
    <cellStyle name="Normal 3 3 2 4 3 3 2" xfId="5794"/>
    <cellStyle name="Normal 3 3 2 4 3 3 2 2" xfId="14496"/>
    <cellStyle name="Normal 3 3 2 4 3 3 2 2 2" xfId="30082"/>
    <cellStyle name="Normal 3 3 2 4 3 3 2 3" xfId="21434"/>
    <cellStyle name="Normal 3 3 2 4 3 3 3" xfId="11055"/>
    <cellStyle name="Normal 3 3 2 4 3 3 3 2" xfId="26643"/>
    <cellStyle name="Normal 3 3 2 4 3 3 4" xfId="17995"/>
    <cellStyle name="Normal 3 3 2 4 3 4" xfId="4075"/>
    <cellStyle name="Normal 3 3 2 4 3 4 2" xfId="12777"/>
    <cellStyle name="Normal 3 3 2 4 3 4 2 2" xfId="28363"/>
    <cellStyle name="Normal 3 3 2 4 3 4 3" xfId="19715"/>
    <cellStyle name="Normal 3 3 2 4 3 5" xfId="7574"/>
    <cellStyle name="Normal 3 3 2 4 3 5 2" xfId="23204"/>
    <cellStyle name="Normal 3 3 2 4 3 6" xfId="9321"/>
    <cellStyle name="Normal 3 3 2 4 3 6 2" xfId="24924"/>
    <cellStyle name="Normal 3 3 2 4 3 7" xfId="16276"/>
    <cellStyle name="Normal 3 3 2 4 4" xfId="1053"/>
    <cellStyle name="Normal 3 3 2 4 4 2" xfId="2783"/>
    <cellStyle name="Normal 3 3 2 4 4 2 2" xfId="6224"/>
    <cellStyle name="Normal 3 3 2 4 4 2 2 2" xfId="14926"/>
    <cellStyle name="Normal 3 3 2 4 4 2 2 2 2" xfId="30512"/>
    <cellStyle name="Normal 3 3 2 4 4 2 2 3" xfId="21864"/>
    <cellStyle name="Normal 3 3 2 4 4 2 3" xfId="11485"/>
    <cellStyle name="Normal 3 3 2 4 4 2 3 2" xfId="27073"/>
    <cellStyle name="Normal 3 3 2 4 4 2 4" xfId="18425"/>
    <cellStyle name="Normal 3 3 2 4 4 3" xfId="4505"/>
    <cellStyle name="Normal 3 3 2 4 4 3 2" xfId="13207"/>
    <cellStyle name="Normal 3 3 2 4 4 3 2 2" xfId="28793"/>
    <cellStyle name="Normal 3 3 2 4 4 3 3" xfId="20145"/>
    <cellStyle name="Normal 3 3 2 4 4 4" xfId="8004"/>
    <cellStyle name="Normal 3 3 2 4 4 4 2" xfId="23634"/>
    <cellStyle name="Normal 3 3 2 4 4 5" xfId="9755"/>
    <cellStyle name="Normal 3 3 2 4 4 5 2" xfId="25354"/>
    <cellStyle name="Normal 3 3 2 4 4 6" xfId="16706"/>
    <cellStyle name="Normal 3 3 2 4 5" xfId="1922"/>
    <cellStyle name="Normal 3 3 2 4 5 2" xfId="5364"/>
    <cellStyle name="Normal 3 3 2 4 5 2 2" xfId="14066"/>
    <cellStyle name="Normal 3 3 2 4 5 2 2 2" xfId="29652"/>
    <cellStyle name="Normal 3 3 2 4 5 2 3" xfId="21004"/>
    <cellStyle name="Normal 3 3 2 4 5 3" xfId="10624"/>
    <cellStyle name="Normal 3 3 2 4 5 3 2" xfId="26213"/>
    <cellStyle name="Normal 3 3 2 4 5 4" xfId="17565"/>
    <cellStyle name="Normal 3 3 2 4 6" xfId="3645"/>
    <cellStyle name="Normal 3 3 2 4 6 2" xfId="12347"/>
    <cellStyle name="Normal 3 3 2 4 6 2 2" xfId="27933"/>
    <cellStyle name="Normal 3 3 2 4 6 3" xfId="19285"/>
    <cellStyle name="Normal 3 3 2 4 7" xfId="7144"/>
    <cellStyle name="Normal 3 3 2 4 7 2" xfId="22774"/>
    <cellStyle name="Normal 3 3 2 4 8" xfId="8871"/>
    <cellStyle name="Normal 3 3 2 4 8 2" xfId="24494"/>
    <cellStyle name="Normal 3 3 2 4 9" xfId="15846"/>
    <cellStyle name="Normal 3 3 2 5" xfId="297"/>
    <cellStyle name="Normal 3 3 2 5 2" xfId="729"/>
    <cellStyle name="Normal 3 3 2 5 2 2" xfId="1592"/>
    <cellStyle name="Normal 3 3 2 5 2 2 2" xfId="3322"/>
    <cellStyle name="Normal 3 3 2 5 2 2 2 2" xfId="6763"/>
    <cellStyle name="Normal 3 3 2 5 2 2 2 2 2" xfId="15465"/>
    <cellStyle name="Normal 3 3 2 5 2 2 2 2 2 2" xfId="31051"/>
    <cellStyle name="Normal 3 3 2 5 2 2 2 2 3" xfId="22403"/>
    <cellStyle name="Normal 3 3 2 5 2 2 2 3" xfId="12024"/>
    <cellStyle name="Normal 3 3 2 5 2 2 2 3 2" xfId="27612"/>
    <cellStyle name="Normal 3 3 2 5 2 2 2 4" xfId="18964"/>
    <cellStyle name="Normal 3 3 2 5 2 2 3" xfId="5044"/>
    <cellStyle name="Normal 3 3 2 5 2 2 3 2" xfId="13746"/>
    <cellStyle name="Normal 3 3 2 5 2 2 3 2 2" xfId="29332"/>
    <cellStyle name="Normal 3 3 2 5 2 2 3 3" xfId="20684"/>
    <cellStyle name="Normal 3 3 2 5 2 2 4" xfId="8543"/>
    <cellStyle name="Normal 3 3 2 5 2 2 4 2" xfId="24173"/>
    <cellStyle name="Normal 3 3 2 5 2 2 5" xfId="10294"/>
    <cellStyle name="Normal 3 3 2 5 2 2 5 2" xfId="25893"/>
    <cellStyle name="Normal 3 3 2 5 2 2 6" xfId="17245"/>
    <cellStyle name="Normal 3 3 2 5 2 3" xfId="2462"/>
    <cellStyle name="Normal 3 3 2 5 2 3 2" xfId="5903"/>
    <cellStyle name="Normal 3 3 2 5 2 3 2 2" xfId="14605"/>
    <cellStyle name="Normal 3 3 2 5 2 3 2 2 2" xfId="30191"/>
    <cellStyle name="Normal 3 3 2 5 2 3 2 3" xfId="21543"/>
    <cellStyle name="Normal 3 3 2 5 2 3 3" xfId="11164"/>
    <cellStyle name="Normal 3 3 2 5 2 3 3 2" xfId="26752"/>
    <cellStyle name="Normal 3 3 2 5 2 3 4" xfId="18104"/>
    <cellStyle name="Normal 3 3 2 5 2 4" xfId="4184"/>
    <cellStyle name="Normal 3 3 2 5 2 4 2" xfId="12886"/>
    <cellStyle name="Normal 3 3 2 5 2 4 2 2" xfId="28472"/>
    <cellStyle name="Normal 3 3 2 5 2 4 3" xfId="19824"/>
    <cellStyle name="Normal 3 3 2 5 2 5" xfId="7683"/>
    <cellStyle name="Normal 3 3 2 5 2 5 2" xfId="23313"/>
    <cellStyle name="Normal 3 3 2 5 2 6" xfId="9431"/>
    <cellStyle name="Normal 3 3 2 5 2 6 2" xfId="25033"/>
    <cellStyle name="Normal 3 3 2 5 2 7" xfId="16385"/>
    <cellStyle name="Normal 3 3 2 5 3" xfId="1162"/>
    <cellStyle name="Normal 3 3 2 5 3 2" xfId="2892"/>
    <cellStyle name="Normal 3 3 2 5 3 2 2" xfId="6333"/>
    <cellStyle name="Normal 3 3 2 5 3 2 2 2" xfId="15035"/>
    <cellStyle name="Normal 3 3 2 5 3 2 2 2 2" xfId="30621"/>
    <cellStyle name="Normal 3 3 2 5 3 2 2 3" xfId="21973"/>
    <cellStyle name="Normal 3 3 2 5 3 2 3" xfId="11594"/>
    <cellStyle name="Normal 3 3 2 5 3 2 3 2" xfId="27182"/>
    <cellStyle name="Normal 3 3 2 5 3 2 4" xfId="18534"/>
    <cellStyle name="Normal 3 3 2 5 3 3" xfId="4614"/>
    <cellStyle name="Normal 3 3 2 5 3 3 2" xfId="13316"/>
    <cellStyle name="Normal 3 3 2 5 3 3 2 2" xfId="28902"/>
    <cellStyle name="Normal 3 3 2 5 3 3 3" xfId="20254"/>
    <cellStyle name="Normal 3 3 2 5 3 4" xfId="8113"/>
    <cellStyle name="Normal 3 3 2 5 3 4 2" xfId="23743"/>
    <cellStyle name="Normal 3 3 2 5 3 5" xfId="9864"/>
    <cellStyle name="Normal 3 3 2 5 3 5 2" xfId="25463"/>
    <cellStyle name="Normal 3 3 2 5 3 6" xfId="16815"/>
    <cellStyle name="Normal 3 3 2 5 4" xfId="2032"/>
    <cellStyle name="Normal 3 3 2 5 4 2" xfId="5473"/>
    <cellStyle name="Normal 3 3 2 5 4 2 2" xfId="14175"/>
    <cellStyle name="Normal 3 3 2 5 4 2 2 2" xfId="29761"/>
    <cellStyle name="Normal 3 3 2 5 4 2 3" xfId="21113"/>
    <cellStyle name="Normal 3 3 2 5 4 3" xfId="10734"/>
    <cellStyle name="Normal 3 3 2 5 4 3 2" xfId="26322"/>
    <cellStyle name="Normal 3 3 2 5 4 4" xfId="17674"/>
    <cellStyle name="Normal 3 3 2 5 5" xfId="3754"/>
    <cellStyle name="Normal 3 3 2 5 5 2" xfId="12456"/>
    <cellStyle name="Normal 3 3 2 5 5 2 2" xfId="28042"/>
    <cellStyle name="Normal 3 3 2 5 5 3" xfId="19394"/>
    <cellStyle name="Normal 3 3 2 5 6" xfId="7253"/>
    <cellStyle name="Normal 3 3 2 5 6 2" xfId="22883"/>
    <cellStyle name="Normal 3 3 2 5 7" xfId="8999"/>
    <cellStyle name="Normal 3 3 2 5 7 2" xfId="24603"/>
    <cellStyle name="Normal 3 3 2 5 8" xfId="15955"/>
    <cellStyle name="Normal 3 3 2 6" xfId="513"/>
    <cellStyle name="Normal 3 3 2 6 2" xfId="1377"/>
    <cellStyle name="Normal 3 3 2 6 2 2" xfId="3107"/>
    <cellStyle name="Normal 3 3 2 6 2 2 2" xfId="6548"/>
    <cellStyle name="Normal 3 3 2 6 2 2 2 2" xfId="15250"/>
    <cellStyle name="Normal 3 3 2 6 2 2 2 2 2" xfId="30836"/>
    <cellStyle name="Normal 3 3 2 6 2 2 2 3" xfId="22188"/>
    <cellStyle name="Normal 3 3 2 6 2 2 3" xfId="11809"/>
    <cellStyle name="Normal 3 3 2 6 2 2 3 2" xfId="27397"/>
    <cellStyle name="Normal 3 3 2 6 2 2 4" xfId="18749"/>
    <cellStyle name="Normal 3 3 2 6 2 3" xfId="4829"/>
    <cellStyle name="Normal 3 3 2 6 2 3 2" xfId="13531"/>
    <cellStyle name="Normal 3 3 2 6 2 3 2 2" xfId="29117"/>
    <cellStyle name="Normal 3 3 2 6 2 3 3" xfId="20469"/>
    <cellStyle name="Normal 3 3 2 6 2 4" xfId="8328"/>
    <cellStyle name="Normal 3 3 2 6 2 4 2" xfId="23958"/>
    <cellStyle name="Normal 3 3 2 6 2 5" xfId="10079"/>
    <cellStyle name="Normal 3 3 2 6 2 5 2" xfId="25678"/>
    <cellStyle name="Normal 3 3 2 6 2 6" xfId="17030"/>
    <cellStyle name="Normal 3 3 2 6 3" xfId="2247"/>
    <cellStyle name="Normal 3 3 2 6 3 2" xfId="5688"/>
    <cellStyle name="Normal 3 3 2 6 3 2 2" xfId="14390"/>
    <cellStyle name="Normal 3 3 2 6 3 2 2 2" xfId="29976"/>
    <cellStyle name="Normal 3 3 2 6 3 2 3" xfId="21328"/>
    <cellStyle name="Normal 3 3 2 6 3 3" xfId="10949"/>
    <cellStyle name="Normal 3 3 2 6 3 3 2" xfId="26537"/>
    <cellStyle name="Normal 3 3 2 6 3 4" xfId="17889"/>
    <cellStyle name="Normal 3 3 2 6 4" xfId="3969"/>
    <cellStyle name="Normal 3 3 2 6 4 2" xfId="12671"/>
    <cellStyle name="Normal 3 3 2 6 4 2 2" xfId="28257"/>
    <cellStyle name="Normal 3 3 2 6 4 3" xfId="19609"/>
    <cellStyle name="Normal 3 3 2 6 5" xfId="7468"/>
    <cellStyle name="Normal 3 3 2 6 5 2" xfId="23098"/>
    <cellStyle name="Normal 3 3 2 6 6" xfId="9215"/>
    <cellStyle name="Normal 3 3 2 6 6 2" xfId="24818"/>
    <cellStyle name="Normal 3 3 2 6 7" xfId="16170"/>
    <cellStyle name="Normal 3 3 2 7" xfId="947"/>
    <cellStyle name="Normal 3 3 2 7 2" xfId="2677"/>
    <cellStyle name="Normal 3 3 2 7 2 2" xfId="6118"/>
    <cellStyle name="Normal 3 3 2 7 2 2 2" xfId="14820"/>
    <cellStyle name="Normal 3 3 2 7 2 2 2 2" xfId="30406"/>
    <cellStyle name="Normal 3 3 2 7 2 2 3" xfId="21758"/>
    <cellStyle name="Normal 3 3 2 7 2 3" xfId="11379"/>
    <cellStyle name="Normal 3 3 2 7 2 3 2" xfId="26967"/>
    <cellStyle name="Normal 3 3 2 7 2 4" xfId="18319"/>
    <cellStyle name="Normal 3 3 2 7 3" xfId="4399"/>
    <cellStyle name="Normal 3 3 2 7 3 2" xfId="13101"/>
    <cellStyle name="Normal 3 3 2 7 3 2 2" xfId="28687"/>
    <cellStyle name="Normal 3 3 2 7 3 3" xfId="20039"/>
    <cellStyle name="Normal 3 3 2 7 4" xfId="7898"/>
    <cellStyle name="Normal 3 3 2 7 4 2" xfId="23528"/>
    <cellStyle name="Normal 3 3 2 7 5" xfId="9649"/>
    <cellStyle name="Normal 3 3 2 7 5 2" xfId="25248"/>
    <cellStyle name="Normal 3 3 2 7 6" xfId="16600"/>
    <cellStyle name="Normal 3 3 2 8" xfId="1816"/>
    <cellStyle name="Normal 3 3 2 8 2" xfId="5258"/>
    <cellStyle name="Normal 3 3 2 8 2 2" xfId="13960"/>
    <cellStyle name="Normal 3 3 2 8 2 2 2" xfId="29546"/>
    <cellStyle name="Normal 3 3 2 8 2 3" xfId="20898"/>
    <cellStyle name="Normal 3 3 2 8 3" xfId="10518"/>
    <cellStyle name="Normal 3 3 2 8 3 2" xfId="26107"/>
    <cellStyle name="Normal 3 3 2 8 4" xfId="17459"/>
    <cellStyle name="Normal 3 3 2 9" xfId="3539"/>
    <cellStyle name="Normal 3 3 2 9 2" xfId="12241"/>
    <cellStyle name="Normal 3 3 2 9 2 2" xfId="27827"/>
    <cellStyle name="Normal 3 3 2 9 3" xfId="19179"/>
    <cellStyle name="Normal 3 3 3" xfId="52"/>
    <cellStyle name="Normal 3 3 3 10" xfId="7051"/>
    <cellStyle name="Normal 3 3 3 10 2" xfId="22681"/>
    <cellStyle name="Normal 3 3 3 11" xfId="8772"/>
    <cellStyle name="Normal 3 3 3 11 2" xfId="24401"/>
    <cellStyle name="Normal 3 3 3 12" xfId="15753"/>
    <cellStyle name="Normal 3 3 3 2" xfId="106"/>
    <cellStyle name="Normal 3 3 3 2 10" xfId="15806"/>
    <cellStyle name="Normal 3 3 3 2 2" xfId="220"/>
    <cellStyle name="Normal 3 3 3 2 2 2" xfId="469"/>
    <cellStyle name="Normal 3 3 3 2 2 2 2" xfId="901"/>
    <cellStyle name="Normal 3 3 3 2 2 2 2 2" xfId="1764"/>
    <cellStyle name="Normal 3 3 3 2 2 2 2 2 2" xfId="3494"/>
    <cellStyle name="Normal 3 3 3 2 2 2 2 2 2 2" xfId="6935"/>
    <cellStyle name="Normal 3 3 3 2 2 2 2 2 2 2 2" xfId="15637"/>
    <cellStyle name="Normal 3 3 3 2 2 2 2 2 2 2 2 2" xfId="31223"/>
    <cellStyle name="Normal 3 3 3 2 2 2 2 2 2 2 3" xfId="22575"/>
    <cellStyle name="Normal 3 3 3 2 2 2 2 2 2 3" xfId="12196"/>
    <cellStyle name="Normal 3 3 3 2 2 2 2 2 2 3 2" xfId="27784"/>
    <cellStyle name="Normal 3 3 3 2 2 2 2 2 2 4" xfId="19136"/>
    <cellStyle name="Normal 3 3 3 2 2 2 2 2 3" xfId="5216"/>
    <cellStyle name="Normal 3 3 3 2 2 2 2 2 3 2" xfId="13918"/>
    <cellStyle name="Normal 3 3 3 2 2 2 2 2 3 2 2" xfId="29504"/>
    <cellStyle name="Normal 3 3 3 2 2 2 2 2 3 3" xfId="20856"/>
    <cellStyle name="Normal 3 3 3 2 2 2 2 2 4" xfId="8715"/>
    <cellStyle name="Normal 3 3 3 2 2 2 2 2 4 2" xfId="24345"/>
    <cellStyle name="Normal 3 3 3 2 2 2 2 2 5" xfId="10466"/>
    <cellStyle name="Normal 3 3 3 2 2 2 2 2 5 2" xfId="26065"/>
    <cellStyle name="Normal 3 3 3 2 2 2 2 2 6" xfId="17417"/>
    <cellStyle name="Normal 3 3 3 2 2 2 2 3" xfId="2634"/>
    <cellStyle name="Normal 3 3 3 2 2 2 2 3 2" xfId="6075"/>
    <cellStyle name="Normal 3 3 3 2 2 2 2 3 2 2" xfId="14777"/>
    <cellStyle name="Normal 3 3 3 2 2 2 2 3 2 2 2" xfId="30363"/>
    <cellStyle name="Normal 3 3 3 2 2 2 2 3 2 3" xfId="21715"/>
    <cellStyle name="Normal 3 3 3 2 2 2 2 3 3" xfId="11336"/>
    <cellStyle name="Normal 3 3 3 2 2 2 2 3 3 2" xfId="26924"/>
    <cellStyle name="Normal 3 3 3 2 2 2 2 3 4" xfId="18276"/>
    <cellStyle name="Normal 3 3 3 2 2 2 2 4" xfId="4356"/>
    <cellStyle name="Normal 3 3 3 2 2 2 2 4 2" xfId="13058"/>
    <cellStyle name="Normal 3 3 3 2 2 2 2 4 2 2" xfId="28644"/>
    <cellStyle name="Normal 3 3 3 2 2 2 2 4 3" xfId="19996"/>
    <cellStyle name="Normal 3 3 3 2 2 2 2 5" xfId="7855"/>
    <cellStyle name="Normal 3 3 3 2 2 2 2 5 2" xfId="23485"/>
    <cellStyle name="Normal 3 3 3 2 2 2 2 6" xfId="9603"/>
    <cellStyle name="Normal 3 3 3 2 2 2 2 6 2" xfId="25205"/>
    <cellStyle name="Normal 3 3 3 2 2 2 2 7" xfId="16557"/>
    <cellStyle name="Normal 3 3 3 2 2 2 3" xfId="1334"/>
    <cellStyle name="Normal 3 3 3 2 2 2 3 2" xfId="3064"/>
    <cellStyle name="Normal 3 3 3 2 2 2 3 2 2" xfId="6505"/>
    <cellStyle name="Normal 3 3 3 2 2 2 3 2 2 2" xfId="15207"/>
    <cellStyle name="Normal 3 3 3 2 2 2 3 2 2 2 2" xfId="30793"/>
    <cellStyle name="Normal 3 3 3 2 2 2 3 2 2 3" xfId="22145"/>
    <cellStyle name="Normal 3 3 3 2 2 2 3 2 3" xfId="11766"/>
    <cellStyle name="Normal 3 3 3 2 2 2 3 2 3 2" xfId="27354"/>
    <cellStyle name="Normal 3 3 3 2 2 2 3 2 4" xfId="18706"/>
    <cellStyle name="Normal 3 3 3 2 2 2 3 3" xfId="4786"/>
    <cellStyle name="Normal 3 3 3 2 2 2 3 3 2" xfId="13488"/>
    <cellStyle name="Normal 3 3 3 2 2 2 3 3 2 2" xfId="29074"/>
    <cellStyle name="Normal 3 3 3 2 2 2 3 3 3" xfId="20426"/>
    <cellStyle name="Normal 3 3 3 2 2 2 3 4" xfId="8285"/>
    <cellStyle name="Normal 3 3 3 2 2 2 3 4 2" xfId="23915"/>
    <cellStyle name="Normal 3 3 3 2 2 2 3 5" xfId="10036"/>
    <cellStyle name="Normal 3 3 3 2 2 2 3 5 2" xfId="25635"/>
    <cellStyle name="Normal 3 3 3 2 2 2 3 6" xfId="16987"/>
    <cellStyle name="Normal 3 3 3 2 2 2 4" xfId="2204"/>
    <cellStyle name="Normal 3 3 3 2 2 2 4 2" xfId="5645"/>
    <cellStyle name="Normal 3 3 3 2 2 2 4 2 2" xfId="14347"/>
    <cellStyle name="Normal 3 3 3 2 2 2 4 2 2 2" xfId="29933"/>
    <cellStyle name="Normal 3 3 3 2 2 2 4 2 3" xfId="21285"/>
    <cellStyle name="Normal 3 3 3 2 2 2 4 3" xfId="10906"/>
    <cellStyle name="Normal 3 3 3 2 2 2 4 3 2" xfId="26494"/>
    <cellStyle name="Normal 3 3 3 2 2 2 4 4" xfId="17846"/>
    <cellStyle name="Normal 3 3 3 2 2 2 5" xfId="3926"/>
    <cellStyle name="Normal 3 3 3 2 2 2 5 2" xfId="12628"/>
    <cellStyle name="Normal 3 3 3 2 2 2 5 2 2" xfId="28214"/>
    <cellStyle name="Normal 3 3 3 2 2 2 5 3" xfId="19566"/>
    <cellStyle name="Normal 3 3 3 2 2 2 6" xfId="7425"/>
    <cellStyle name="Normal 3 3 3 2 2 2 6 2" xfId="23055"/>
    <cellStyle name="Normal 3 3 3 2 2 2 7" xfId="9171"/>
    <cellStyle name="Normal 3 3 3 2 2 2 7 2" xfId="24775"/>
    <cellStyle name="Normal 3 3 3 2 2 2 8" xfId="16127"/>
    <cellStyle name="Normal 3 3 3 2 2 3" xfId="685"/>
    <cellStyle name="Normal 3 3 3 2 2 3 2" xfId="1549"/>
    <cellStyle name="Normal 3 3 3 2 2 3 2 2" xfId="3279"/>
    <cellStyle name="Normal 3 3 3 2 2 3 2 2 2" xfId="6720"/>
    <cellStyle name="Normal 3 3 3 2 2 3 2 2 2 2" xfId="15422"/>
    <cellStyle name="Normal 3 3 3 2 2 3 2 2 2 2 2" xfId="31008"/>
    <cellStyle name="Normal 3 3 3 2 2 3 2 2 2 3" xfId="22360"/>
    <cellStyle name="Normal 3 3 3 2 2 3 2 2 3" xfId="11981"/>
    <cellStyle name="Normal 3 3 3 2 2 3 2 2 3 2" xfId="27569"/>
    <cellStyle name="Normal 3 3 3 2 2 3 2 2 4" xfId="18921"/>
    <cellStyle name="Normal 3 3 3 2 2 3 2 3" xfId="5001"/>
    <cellStyle name="Normal 3 3 3 2 2 3 2 3 2" xfId="13703"/>
    <cellStyle name="Normal 3 3 3 2 2 3 2 3 2 2" xfId="29289"/>
    <cellStyle name="Normal 3 3 3 2 2 3 2 3 3" xfId="20641"/>
    <cellStyle name="Normal 3 3 3 2 2 3 2 4" xfId="8500"/>
    <cellStyle name="Normal 3 3 3 2 2 3 2 4 2" xfId="24130"/>
    <cellStyle name="Normal 3 3 3 2 2 3 2 5" xfId="10251"/>
    <cellStyle name="Normal 3 3 3 2 2 3 2 5 2" xfId="25850"/>
    <cellStyle name="Normal 3 3 3 2 2 3 2 6" xfId="17202"/>
    <cellStyle name="Normal 3 3 3 2 2 3 3" xfId="2419"/>
    <cellStyle name="Normal 3 3 3 2 2 3 3 2" xfId="5860"/>
    <cellStyle name="Normal 3 3 3 2 2 3 3 2 2" xfId="14562"/>
    <cellStyle name="Normal 3 3 3 2 2 3 3 2 2 2" xfId="30148"/>
    <cellStyle name="Normal 3 3 3 2 2 3 3 2 3" xfId="21500"/>
    <cellStyle name="Normal 3 3 3 2 2 3 3 3" xfId="11121"/>
    <cellStyle name="Normal 3 3 3 2 2 3 3 3 2" xfId="26709"/>
    <cellStyle name="Normal 3 3 3 2 2 3 3 4" xfId="18061"/>
    <cellStyle name="Normal 3 3 3 2 2 3 4" xfId="4141"/>
    <cellStyle name="Normal 3 3 3 2 2 3 4 2" xfId="12843"/>
    <cellStyle name="Normal 3 3 3 2 2 3 4 2 2" xfId="28429"/>
    <cellStyle name="Normal 3 3 3 2 2 3 4 3" xfId="19781"/>
    <cellStyle name="Normal 3 3 3 2 2 3 5" xfId="7640"/>
    <cellStyle name="Normal 3 3 3 2 2 3 5 2" xfId="23270"/>
    <cellStyle name="Normal 3 3 3 2 2 3 6" xfId="9387"/>
    <cellStyle name="Normal 3 3 3 2 2 3 6 2" xfId="24990"/>
    <cellStyle name="Normal 3 3 3 2 2 3 7" xfId="16342"/>
    <cellStyle name="Normal 3 3 3 2 2 4" xfId="1119"/>
    <cellStyle name="Normal 3 3 3 2 2 4 2" xfId="2849"/>
    <cellStyle name="Normal 3 3 3 2 2 4 2 2" xfId="6290"/>
    <cellStyle name="Normal 3 3 3 2 2 4 2 2 2" xfId="14992"/>
    <cellStyle name="Normal 3 3 3 2 2 4 2 2 2 2" xfId="30578"/>
    <cellStyle name="Normal 3 3 3 2 2 4 2 2 3" xfId="21930"/>
    <cellStyle name="Normal 3 3 3 2 2 4 2 3" xfId="11551"/>
    <cellStyle name="Normal 3 3 3 2 2 4 2 3 2" xfId="27139"/>
    <cellStyle name="Normal 3 3 3 2 2 4 2 4" xfId="18491"/>
    <cellStyle name="Normal 3 3 3 2 2 4 3" xfId="4571"/>
    <cellStyle name="Normal 3 3 3 2 2 4 3 2" xfId="13273"/>
    <cellStyle name="Normal 3 3 3 2 2 4 3 2 2" xfId="28859"/>
    <cellStyle name="Normal 3 3 3 2 2 4 3 3" xfId="20211"/>
    <cellStyle name="Normal 3 3 3 2 2 4 4" xfId="8070"/>
    <cellStyle name="Normal 3 3 3 2 2 4 4 2" xfId="23700"/>
    <cellStyle name="Normal 3 3 3 2 2 4 5" xfId="9821"/>
    <cellStyle name="Normal 3 3 3 2 2 4 5 2" xfId="25420"/>
    <cellStyle name="Normal 3 3 3 2 2 4 6" xfId="16772"/>
    <cellStyle name="Normal 3 3 3 2 2 5" xfId="1988"/>
    <cellStyle name="Normal 3 3 3 2 2 5 2" xfId="5430"/>
    <cellStyle name="Normal 3 3 3 2 2 5 2 2" xfId="14132"/>
    <cellStyle name="Normal 3 3 3 2 2 5 2 2 2" xfId="29718"/>
    <cellStyle name="Normal 3 3 3 2 2 5 2 3" xfId="21070"/>
    <cellStyle name="Normal 3 3 3 2 2 5 3" xfId="10690"/>
    <cellStyle name="Normal 3 3 3 2 2 5 3 2" xfId="26279"/>
    <cellStyle name="Normal 3 3 3 2 2 5 4" xfId="17631"/>
    <cellStyle name="Normal 3 3 3 2 2 6" xfId="3711"/>
    <cellStyle name="Normal 3 3 3 2 2 6 2" xfId="12413"/>
    <cellStyle name="Normal 3 3 3 2 2 6 2 2" xfId="27999"/>
    <cellStyle name="Normal 3 3 3 2 2 6 3" xfId="19351"/>
    <cellStyle name="Normal 3 3 3 2 2 7" xfId="7210"/>
    <cellStyle name="Normal 3 3 3 2 2 7 2" xfId="22840"/>
    <cellStyle name="Normal 3 3 3 2 2 8" xfId="8937"/>
    <cellStyle name="Normal 3 3 3 2 2 8 2" xfId="24560"/>
    <cellStyle name="Normal 3 3 3 2 2 9" xfId="15912"/>
    <cellStyle name="Normal 3 3 3 2 3" xfId="363"/>
    <cellStyle name="Normal 3 3 3 2 3 2" xfId="795"/>
    <cellStyle name="Normal 3 3 3 2 3 2 2" xfId="1658"/>
    <cellStyle name="Normal 3 3 3 2 3 2 2 2" xfId="3388"/>
    <cellStyle name="Normal 3 3 3 2 3 2 2 2 2" xfId="6829"/>
    <cellStyle name="Normal 3 3 3 2 3 2 2 2 2 2" xfId="15531"/>
    <cellStyle name="Normal 3 3 3 2 3 2 2 2 2 2 2" xfId="31117"/>
    <cellStyle name="Normal 3 3 3 2 3 2 2 2 2 3" xfId="22469"/>
    <cellStyle name="Normal 3 3 3 2 3 2 2 2 3" xfId="12090"/>
    <cellStyle name="Normal 3 3 3 2 3 2 2 2 3 2" xfId="27678"/>
    <cellStyle name="Normal 3 3 3 2 3 2 2 2 4" xfId="19030"/>
    <cellStyle name="Normal 3 3 3 2 3 2 2 3" xfId="5110"/>
    <cellStyle name="Normal 3 3 3 2 3 2 2 3 2" xfId="13812"/>
    <cellStyle name="Normal 3 3 3 2 3 2 2 3 2 2" xfId="29398"/>
    <cellStyle name="Normal 3 3 3 2 3 2 2 3 3" xfId="20750"/>
    <cellStyle name="Normal 3 3 3 2 3 2 2 4" xfId="8609"/>
    <cellStyle name="Normal 3 3 3 2 3 2 2 4 2" xfId="24239"/>
    <cellStyle name="Normal 3 3 3 2 3 2 2 5" xfId="10360"/>
    <cellStyle name="Normal 3 3 3 2 3 2 2 5 2" xfId="25959"/>
    <cellStyle name="Normal 3 3 3 2 3 2 2 6" xfId="17311"/>
    <cellStyle name="Normal 3 3 3 2 3 2 3" xfId="2528"/>
    <cellStyle name="Normal 3 3 3 2 3 2 3 2" xfId="5969"/>
    <cellStyle name="Normal 3 3 3 2 3 2 3 2 2" xfId="14671"/>
    <cellStyle name="Normal 3 3 3 2 3 2 3 2 2 2" xfId="30257"/>
    <cellStyle name="Normal 3 3 3 2 3 2 3 2 3" xfId="21609"/>
    <cellStyle name="Normal 3 3 3 2 3 2 3 3" xfId="11230"/>
    <cellStyle name="Normal 3 3 3 2 3 2 3 3 2" xfId="26818"/>
    <cellStyle name="Normal 3 3 3 2 3 2 3 4" xfId="18170"/>
    <cellStyle name="Normal 3 3 3 2 3 2 4" xfId="4250"/>
    <cellStyle name="Normal 3 3 3 2 3 2 4 2" xfId="12952"/>
    <cellStyle name="Normal 3 3 3 2 3 2 4 2 2" xfId="28538"/>
    <cellStyle name="Normal 3 3 3 2 3 2 4 3" xfId="19890"/>
    <cellStyle name="Normal 3 3 3 2 3 2 5" xfId="7749"/>
    <cellStyle name="Normal 3 3 3 2 3 2 5 2" xfId="23379"/>
    <cellStyle name="Normal 3 3 3 2 3 2 6" xfId="9497"/>
    <cellStyle name="Normal 3 3 3 2 3 2 6 2" xfId="25099"/>
    <cellStyle name="Normal 3 3 3 2 3 2 7" xfId="16451"/>
    <cellStyle name="Normal 3 3 3 2 3 3" xfId="1228"/>
    <cellStyle name="Normal 3 3 3 2 3 3 2" xfId="2958"/>
    <cellStyle name="Normal 3 3 3 2 3 3 2 2" xfId="6399"/>
    <cellStyle name="Normal 3 3 3 2 3 3 2 2 2" xfId="15101"/>
    <cellStyle name="Normal 3 3 3 2 3 3 2 2 2 2" xfId="30687"/>
    <cellStyle name="Normal 3 3 3 2 3 3 2 2 3" xfId="22039"/>
    <cellStyle name="Normal 3 3 3 2 3 3 2 3" xfId="11660"/>
    <cellStyle name="Normal 3 3 3 2 3 3 2 3 2" xfId="27248"/>
    <cellStyle name="Normal 3 3 3 2 3 3 2 4" xfId="18600"/>
    <cellStyle name="Normal 3 3 3 2 3 3 3" xfId="4680"/>
    <cellStyle name="Normal 3 3 3 2 3 3 3 2" xfId="13382"/>
    <cellStyle name="Normal 3 3 3 2 3 3 3 2 2" xfId="28968"/>
    <cellStyle name="Normal 3 3 3 2 3 3 3 3" xfId="20320"/>
    <cellStyle name="Normal 3 3 3 2 3 3 4" xfId="8179"/>
    <cellStyle name="Normal 3 3 3 2 3 3 4 2" xfId="23809"/>
    <cellStyle name="Normal 3 3 3 2 3 3 5" xfId="9930"/>
    <cellStyle name="Normal 3 3 3 2 3 3 5 2" xfId="25529"/>
    <cellStyle name="Normal 3 3 3 2 3 3 6" xfId="16881"/>
    <cellStyle name="Normal 3 3 3 2 3 4" xfId="2098"/>
    <cellStyle name="Normal 3 3 3 2 3 4 2" xfId="5539"/>
    <cellStyle name="Normal 3 3 3 2 3 4 2 2" xfId="14241"/>
    <cellStyle name="Normal 3 3 3 2 3 4 2 2 2" xfId="29827"/>
    <cellStyle name="Normal 3 3 3 2 3 4 2 3" xfId="21179"/>
    <cellStyle name="Normal 3 3 3 2 3 4 3" xfId="10800"/>
    <cellStyle name="Normal 3 3 3 2 3 4 3 2" xfId="26388"/>
    <cellStyle name="Normal 3 3 3 2 3 4 4" xfId="17740"/>
    <cellStyle name="Normal 3 3 3 2 3 5" xfId="3820"/>
    <cellStyle name="Normal 3 3 3 2 3 5 2" xfId="12522"/>
    <cellStyle name="Normal 3 3 3 2 3 5 2 2" xfId="28108"/>
    <cellStyle name="Normal 3 3 3 2 3 5 3" xfId="19460"/>
    <cellStyle name="Normal 3 3 3 2 3 6" xfId="7319"/>
    <cellStyle name="Normal 3 3 3 2 3 6 2" xfId="22949"/>
    <cellStyle name="Normal 3 3 3 2 3 7" xfId="9065"/>
    <cellStyle name="Normal 3 3 3 2 3 7 2" xfId="24669"/>
    <cellStyle name="Normal 3 3 3 2 3 8" xfId="16021"/>
    <cellStyle name="Normal 3 3 3 2 4" xfId="579"/>
    <cellStyle name="Normal 3 3 3 2 4 2" xfId="1443"/>
    <cellStyle name="Normal 3 3 3 2 4 2 2" xfId="3173"/>
    <cellStyle name="Normal 3 3 3 2 4 2 2 2" xfId="6614"/>
    <cellStyle name="Normal 3 3 3 2 4 2 2 2 2" xfId="15316"/>
    <cellStyle name="Normal 3 3 3 2 4 2 2 2 2 2" xfId="30902"/>
    <cellStyle name="Normal 3 3 3 2 4 2 2 2 3" xfId="22254"/>
    <cellStyle name="Normal 3 3 3 2 4 2 2 3" xfId="11875"/>
    <cellStyle name="Normal 3 3 3 2 4 2 2 3 2" xfId="27463"/>
    <cellStyle name="Normal 3 3 3 2 4 2 2 4" xfId="18815"/>
    <cellStyle name="Normal 3 3 3 2 4 2 3" xfId="4895"/>
    <cellStyle name="Normal 3 3 3 2 4 2 3 2" xfId="13597"/>
    <cellStyle name="Normal 3 3 3 2 4 2 3 2 2" xfId="29183"/>
    <cellStyle name="Normal 3 3 3 2 4 2 3 3" xfId="20535"/>
    <cellStyle name="Normal 3 3 3 2 4 2 4" xfId="8394"/>
    <cellStyle name="Normal 3 3 3 2 4 2 4 2" xfId="24024"/>
    <cellStyle name="Normal 3 3 3 2 4 2 5" xfId="10145"/>
    <cellStyle name="Normal 3 3 3 2 4 2 5 2" xfId="25744"/>
    <cellStyle name="Normal 3 3 3 2 4 2 6" xfId="17096"/>
    <cellStyle name="Normal 3 3 3 2 4 3" xfId="2313"/>
    <cellStyle name="Normal 3 3 3 2 4 3 2" xfId="5754"/>
    <cellStyle name="Normal 3 3 3 2 4 3 2 2" xfId="14456"/>
    <cellStyle name="Normal 3 3 3 2 4 3 2 2 2" xfId="30042"/>
    <cellStyle name="Normal 3 3 3 2 4 3 2 3" xfId="21394"/>
    <cellStyle name="Normal 3 3 3 2 4 3 3" xfId="11015"/>
    <cellStyle name="Normal 3 3 3 2 4 3 3 2" xfId="26603"/>
    <cellStyle name="Normal 3 3 3 2 4 3 4" xfId="17955"/>
    <cellStyle name="Normal 3 3 3 2 4 4" xfId="4035"/>
    <cellStyle name="Normal 3 3 3 2 4 4 2" xfId="12737"/>
    <cellStyle name="Normal 3 3 3 2 4 4 2 2" xfId="28323"/>
    <cellStyle name="Normal 3 3 3 2 4 4 3" xfId="19675"/>
    <cellStyle name="Normal 3 3 3 2 4 5" xfId="7534"/>
    <cellStyle name="Normal 3 3 3 2 4 5 2" xfId="23164"/>
    <cellStyle name="Normal 3 3 3 2 4 6" xfId="9281"/>
    <cellStyle name="Normal 3 3 3 2 4 6 2" xfId="24884"/>
    <cellStyle name="Normal 3 3 3 2 4 7" xfId="16236"/>
    <cellStyle name="Normal 3 3 3 2 5" xfId="1013"/>
    <cellStyle name="Normal 3 3 3 2 5 2" xfId="2743"/>
    <cellStyle name="Normal 3 3 3 2 5 2 2" xfId="6184"/>
    <cellStyle name="Normal 3 3 3 2 5 2 2 2" xfId="14886"/>
    <cellStyle name="Normal 3 3 3 2 5 2 2 2 2" xfId="30472"/>
    <cellStyle name="Normal 3 3 3 2 5 2 2 3" xfId="21824"/>
    <cellStyle name="Normal 3 3 3 2 5 2 3" xfId="11445"/>
    <cellStyle name="Normal 3 3 3 2 5 2 3 2" xfId="27033"/>
    <cellStyle name="Normal 3 3 3 2 5 2 4" xfId="18385"/>
    <cellStyle name="Normal 3 3 3 2 5 3" xfId="4465"/>
    <cellStyle name="Normal 3 3 3 2 5 3 2" xfId="13167"/>
    <cellStyle name="Normal 3 3 3 2 5 3 2 2" xfId="28753"/>
    <cellStyle name="Normal 3 3 3 2 5 3 3" xfId="20105"/>
    <cellStyle name="Normal 3 3 3 2 5 4" xfId="7964"/>
    <cellStyle name="Normal 3 3 3 2 5 4 2" xfId="23594"/>
    <cellStyle name="Normal 3 3 3 2 5 5" xfId="9715"/>
    <cellStyle name="Normal 3 3 3 2 5 5 2" xfId="25314"/>
    <cellStyle name="Normal 3 3 3 2 5 6" xfId="16666"/>
    <cellStyle name="Normal 3 3 3 2 6" xfId="1882"/>
    <cellStyle name="Normal 3 3 3 2 6 2" xfId="5324"/>
    <cellStyle name="Normal 3 3 3 2 6 2 2" xfId="14026"/>
    <cellStyle name="Normal 3 3 3 2 6 2 2 2" xfId="29612"/>
    <cellStyle name="Normal 3 3 3 2 6 2 3" xfId="20964"/>
    <cellStyle name="Normal 3 3 3 2 6 3" xfId="10584"/>
    <cellStyle name="Normal 3 3 3 2 6 3 2" xfId="26173"/>
    <cellStyle name="Normal 3 3 3 2 6 4" xfId="17525"/>
    <cellStyle name="Normal 3 3 3 2 7" xfId="3605"/>
    <cellStyle name="Normal 3 3 3 2 7 2" xfId="12307"/>
    <cellStyle name="Normal 3 3 3 2 7 2 2" xfId="27893"/>
    <cellStyle name="Normal 3 3 3 2 7 3" xfId="19245"/>
    <cellStyle name="Normal 3 3 3 2 8" xfId="7104"/>
    <cellStyle name="Normal 3 3 3 2 8 2" xfId="22734"/>
    <cellStyle name="Normal 3 3 3 2 9" xfId="8826"/>
    <cellStyle name="Normal 3 3 3 2 9 2" xfId="24454"/>
    <cellStyle name="Normal 3 3 3 3" xfId="167"/>
    <cellStyle name="Normal 3 3 3 3 2" xfId="416"/>
    <cellStyle name="Normal 3 3 3 3 2 2" xfId="848"/>
    <cellStyle name="Normal 3 3 3 3 2 2 2" xfId="1711"/>
    <cellStyle name="Normal 3 3 3 3 2 2 2 2" xfId="3441"/>
    <cellStyle name="Normal 3 3 3 3 2 2 2 2 2" xfId="6882"/>
    <cellStyle name="Normal 3 3 3 3 2 2 2 2 2 2" xfId="15584"/>
    <cellStyle name="Normal 3 3 3 3 2 2 2 2 2 2 2" xfId="31170"/>
    <cellStyle name="Normal 3 3 3 3 2 2 2 2 2 3" xfId="22522"/>
    <cellStyle name="Normal 3 3 3 3 2 2 2 2 3" xfId="12143"/>
    <cellStyle name="Normal 3 3 3 3 2 2 2 2 3 2" xfId="27731"/>
    <cellStyle name="Normal 3 3 3 3 2 2 2 2 4" xfId="19083"/>
    <cellStyle name="Normal 3 3 3 3 2 2 2 3" xfId="5163"/>
    <cellStyle name="Normal 3 3 3 3 2 2 2 3 2" xfId="13865"/>
    <cellStyle name="Normal 3 3 3 3 2 2 2 3 2 2" xfId="29451"/>
    <cellStyle name="Normal 3 3 3 3 2 2 2 3 3" xfId="20803"/>
    <cellStyle name="Normal 3 3 3 3 2 2 2 4" xfId="8662"/>
    <cellStyle name="Normal 3 3 3 3 2 2 2 4 2" xfId="24292"/>
    <cellStyle name="Normal 3 3 3 3 2 2 2 5" xfId="10413"/>
    <cellStyle name="Normal 3 3 3 3 2 2 2 5 2" xfId="26012"/>
    <cellStyle name="Normal 3 3 3 3 2 2 2 6" xfId="17364"/>
    <cellStyle name="Normal 3 3 3 3 2 2 3" xfId="2581"/>
    <cellStyle name="Normal 3 3 3 3 2 2 3 2" xfId="6022"/>
    <cellStyle name="Normal 3 3 3 3 2 2 3 2 2" xfId="14724"/>
    <cellStyle name="Normal 3 3 3 3 2 2 3 2 2 2" xfId="30310"/>
    <cellStyle name="Normal 3 3 3 3 2 2 3 2 3" xfId="21662"/>
    <cellStyle name="Normal 3 3 3 3 2 2 3 3" xfId="11283"/>
    <cellStyle name="Normal 3 3 3 3 2 2 3 3 2" xfId="26871"/>
    <cellStyle name="Normal 3 3 3 3 2 2 3 4" xfId="18223"/>
    <cellStyle name="Normal 3 3 3 3 2 2 4" xfId="4303"/>
    <cellStyle name="Normal 3 3 3 3 2 2 4 2" xfId="13005"/>
    <cellStyle name="Normal 3 3 3 3 2 2 4 2 2" xfId="28591"/>
    <cellStyle name="Normal 3 3 3 3 2 2 4 3" xfId="19943"/>
    <cellStyle name="Normal 3 3 3 3 2 2 5" xfId="7802"/>
    <cellStyle name="Normal 3 3 3 3 2 2 5 2" xfId="23432"/>
    <cellStyle name="Normal 3 3 3 3 2 2 6" xfId="9550"/>
    <cellStyle name="Normal 3 3 3 3 2 2 6 2" xfId="25152"/>
    <cellStyle name="Normal 3 3 3 3 2 2 7" xfId="16504"/>
    <cellStyle name="Normal 3 3 3 3 2 3" xfId="1281"/>
    <cellStyle name="Normal 3 3 3 3 2 3 2" xfId="3011"/>
    <cellStyle name="Normal 3 3 3 3 2 3 2 2" xfId="6452"/>
    <cellStyle name="Normal 3 3 3 3 2 3 2 2 2" xfId="15154"/>
    <cellStyle name="Normal 3 3 3 3 2 3 2 2 2 2" xfId="30740"/>
    <cellStyle name="Normal 3 3 3 3 2 3 2 2 3" xfId="22092"/>
    <cellStyle name="Normal 3 3 3 3 2 3 2 3" xfId="11713"/>
    <cellStyle name="Normal 3 3 3 3 2 3 2 3 2" xfId="27301"/>
    <cellStyle name="Normal 3 3 3 3 2 3 2 4" xfId="18653"/>
    <cellStyle name="Normal 3 3 3 3 2 3 3" xfId="4733"/>
    <cellStyle name="Normal 3 3 3 3 2 3 3 2" xfId="13435"/>
    <cellStyle name="Normal 3 3 3 3 2 3 3 2 2" xfId="29021"/>
    <cellStyle name="Normal 3 3 3 3 2 3 3 3" xfId="20373"/>
    <cellStyle name="Normal 3 3 3 3 2 3 4" xfId="8232"/>
    <cellStyle name="Normal 3 3 3 3 2 3 4 2" xfId="23862"/>
    <cellStyle name="Normal 3 3 3 3 2 3 5" xfId="9983"/>
    <cellStyle name="Normal 3 3 3 3 2 3 5 2" xfId="25582"/>
    <cellStyle name="Normal 3 3 3 3 2 3 6" xfId="16934"/>
    <cellStyle name="Normal 3 3 3 3 2 4" xfId="2151"/>
    <cellStyle name="Normal 3 3 3 3 2 4 2" xfId="5592"/>
    <cellStyle name="Normal 3 3 3 3 2 4 2 2" xfId="14294"/>
    <cellStyle name="Normal 3 3 3 3 2 4 2 2 2" xfId="29880"/>
    <cellStyle name="Normal 3 3 3 3 2 4 2 3" xfId="21232"/>
    <cellStyle name="Normal 3 3 3 3 2 4 3" xfId="10853"/>
    <cellStyle name="Normal 3 3 3 3 2 4 3 2" xfId="26441"/>
    <cellStyle name="Normal 3 3 3 3 2 4 4" xfId="17793"/>
    <cellStyle name="Normal 3 3 3 3 2 5" xfId="3873"/>
    <cellStyle name="Normal 3 3 3 3 2 5 2" xfId="12575"/>
    <cellStyle name="Normal 3 3 3 3 2 5 2 2" xfId="28161"/>
    <cellStyle name="Normal 3 3 3 3 2 5 3" xfId="19513"/>
    <cellStyle name="Normal 3 3 3 3 2 6" xfId="7372"/>
    <cellStyle name="Normal 3 3 3 3 2 6 2" xfId="23002"/>
    <cellStyle name="Normal 3 3 3 3 2 7" xfId="9118"/>
    <cellStyle name="Normal 3 3 3 3 2 7 2" xfId="24722"/>
    <cellStyle name="Normal 3 3 3 3 2 8" xfId="16074"/>
    <cellStyle name="Normal 3 3 3 3 3" xfId="632"/>
    <cellStyle name="Normal 3 3 3 3 3 2" xfId="1496"/>
    <cellStyle name="Normal 3 3 3 3 3 2 2" xfId="3226"/>
    <cellStyle name="Normal 3 3 3 3 3 2 2 2" xfId="6667"/>
    <cellStyle name="Normal 3 3 3 3 3 2 2 2 2" xfId="15369"/>
    <cellStyle name="Normal 3 3 3 3 3 2 2 2 2 2" xfId="30955"/>
    <cellStyle name="Normal 3 3 3 3 3 2 2 2 3" xfId="22307"/>
    <cellStyle name="Normal 3 3 3 3 3 2 2 3" xfId="11928"/>
    <cellStyle name="Normal 3 3 3 3 3 2 2 3 2" xfId="27516"/>
    <cellStyle name="Normal 3 3 3 3 3 2 2 4" xfId="18868"/>
    <cellStyle name="Normal 3 3 3 3 3 2 3" xfId="4948"/>
    <cellStyle name="Normal 3 3 3 3 3 2 3 2" xfId="13650"/>
    <cellStyle name="Normal 3 3 3 3 3 2 3 2 2" xfId="29236"/>
    <cellStyle name="Normal 3 3 3 3 3 2 3 3" xfId="20588"/>
    <cellStyle name="Normal 3 3 3 3 3 2 4" xfId="8447"/>
    <cellStyle name="Normal 3 3 3 3 3 2 4 2" xfId="24077"/>
    <cellStyle name="Normal 3 3 3 3 3 2 5" xfId="10198"/>
    <cellStyle name="Normal 3 3 3 3 3 2 5 2" xfId="25797"/>
    <cellStyle name="Normal 3 3 3 3 3 2 6" xfId="17149"/>
    <cellStyle name="Normal 3 3 3 3 3 3" xfId="2366"/>
    <cellStyle name="Normal 3 3 3 3 3 3 2" xfId="5807"/>
    <cellStyle name="Normal 3 3 3 3 3 3 2 2" xfId="14509"/>
    <cellStyle name="Normal 3 3 3 3 3 3 2 2 2" xfId="30095"/>
    <cellStyle name="Normal 3 3 3 3 3 3 2 3" xfId="21447"/>
    <cellStyle name="Normal 3 3 3 3 3 3 3" xfId="11068"/>
    <cellStyle name="Normal 3 3 3 3 3 3 3 2" xfId="26656"/>
    <cellStyle name="Normal 3 3 3 3 3 3 4" xfId="18008"/>
    <cellStyle name="Normal 3 3 3 3 3 4" xfId="4088"/>
    <cellStyle name="Normal 3 3 3 3 3 4 2" xfId="12790"/>
    <cellStyle name="Normal 3 3 3 3 3 4 2 2" xfId="28376"/>
    <cellStyle name="Normal 3 3 3 3 3 4 3" xfId="19728"/>
    <cellStyle name="Normal 3 3 3 3 3 5" xfId="7587"/>
    <cellStyle name="Normal 3 3 3 3 3 5 2" xfId="23217"/>
    <cellStyle name="Normal 3 3 3 3 3 6" xfId="9334"/>
    <cellStyle name="Normal 3 3 3 3 3 6 2" xfId="24937"/>
    <cellStyle name="Normal 3 3 3 3 3 7" xfId="16289"/>
    <cellStyle name="Normal 3 3 3 3 4" xfId="1066"/>
    <cellStyle name="Normal 3 3 3 3 4 2" xfId="2796"/>
    <cellStyle name="Normal 3 3 3 3 4 2 2" xfId="6237"/>
    <cellStyle name="Normal 3 3 3 3 4 2 2 2" xfId="14939"/>
    <cellStyle name="Normal 3 3 3 3 4 2 2 2 2" xfId="30525"/>
    <cellStyle name="Normal 3 3 3 3 4 2 2 3" xfId="21877"/>
    <cellStyle name="Normal 3 3 3 3 4 2 3" xfId="11498"/>
    <cellStyle name="Normal 3 3 3 3 4 2 3 2" xfId="27086"/>
    <cellStyle name="Normal 3 3 3 3 4 2 4" xfId="18438"/>
    <cellStyle name="Normal 3 3 3 3 4 3" xfId="4518"/>
    <cellStyle name="Normal 3 3 3 3 4 3 2" xfId="13220"/>
    <cellStyle name="Normal 3 3 3 3 4 3 2 2" xfId="28806"/>
    <cellStyle name="Normal 3 3 3 3 4 3 3" xfId="20158"/>
    <cellStyle name="Normal 3 3 3 3 4 4" xfId="8017"/>
    <cellStyle name="Normal 3 3 3 3 4 4 2" xfId="23647"/>
    <cellStyle name="Normal 3 3 3 3 4 5" xfId="9768"/>
    <cellStyle name="Normal 3 3 3 3 4 5 2" xfId="25367"/>
    <cellStyle name="Normal 3 3 3 3 4 6" xfId="16719"/>
    <cellStyle name="Normal 3 3 3 3 5" xfId="1935"/>
    <cellStyle name="Normal 3 3 3 3 5 2" xfId="5377"/>
    <cellStyle name="Normal 3 3 3 3 5 2 2" xfId="14079"/>
    <cellStyle name="Normal 3 3 3 3 5 2 2 2" xfId="29665"/>
    <cellStyle name="Normal 3 3 3 3 5 2 3" xfId="21017"/>
    <cellStyle name="Normal 3 3 3 3 5 3" xfId="10637"/>
    <cellStyle name="Normal 3 3 3 3 5 3 2" xfId="26226"/>
    <cellStyle name="Normal 3 3 3 3 5 4" xfId="17578"/>
    <cellStyle name="Normal 3 3 3 3 6" xfId="3658"/>
    <cellStyle name="Normal 3 3 3 3 6 2" xfId="12360"/>
    <cellStyle name="Normal 3 3 3 3 6 2 2" xfId="27946"/>
    <cellStyle name="Normal 3 3 3 3 6 3" xfId="19298"/>
    <cellStyle name="Normal 3 3 3 3 7" xfId="7157"/>
    <cellStyle name="Normal 3 3 3 3 7 2" xfId="22787"/>
    <cellStyle name="Normal 3 3 3 3 8" xfId="8884"/>
    <cellStyle name="Normal 3 3 3 3 8 2" xfId="24507"/>
    <cellStyle name="Normal 3 3 3 3 9" xfId="15859"/>
    <cellStyle name="Normal 3 3 3 4" xfId="310"/>
    <cellStyle name="Normal 3 3 3 4 2" xfId="742"/>
    <cellStyle name="Normal 3 3 3 4 2 2" xfId="1605"/>
    <cellStyle name="Normal 3 3 3 4 2 2 2" xfId="3335"/>
    <cellStyle name="Normal 3 3 3 4 2 2 2 2" xfId="6776"/>
    <cellStyle name="Normal 3 3 3 4 2 2 2 2 2" xfId="15478"/>
    <cellStyle name="Normal 3 3 3 4 2 2 2 2 2 2" xfId="31064"/>
    <cellStyle name="Normal 3 3 3 4 2 2 2 2 3" xfId="22416"/>
    <cellStyle name="Normal 3 3 3 4 2 2 2 3" xfId="12037"/>
    <cellStyle name="Normal 3 3 3 4 2 2 2 3 2" xfId="27625"/>
    <cellStyle name="Normal 3 3 3 4 2 2 2 4" xfId="18977"/>
    <cellStyle name="Normal 3 3 3 4 2 2 3" xfId="5057"/>
    <cellStyle name="Normal 3 3 3 4 2 2 3 2" xfId="13759"/>
    <cellStyle name="Normal 3 3 3 4 2 2 3 2 2" xfId="29345"/>
    <cellStyle name="Normal 3 3 3 4 2 2 3 3" xfId="20697"/>
    <cellStyle name="Normal 3 3 3 4 2 2 4" xfId="8556"/>
    <cellStyle name="Normal 3 3 3 4 2 2 4 2" xfId="24186"/>
    <cellStyle name="Normal 3 3 3 4 2 2 5" xfId="10307"/>
    <cellStyle name="Normal 3 3 3 4 2 2 5 2" xfId="25906"/>
    <cellStyle name="Normal 3 3 3 4 2 2 6" xfId="17258"/>
    <cellStyle name="Normal 3 3 3 4 2 3" xfId="2475"/>
    <cellStyle name="Normal 3 3 3 4 2 3 2" xfId="5916"/>
    <cellStyle name="Normal 3 3 3 4 2 3 2 2" xfId="14618"/>
    <cellStyle name="Normal 3 3 3 4 2 3 2 2 2" xfId="30204"/>
    <cellStyle name="Normal 3 3 3 4 2 3 2 3" xfId="21556"/>
    <cellStyle name="Normal 3 3 3 4 2 3 3" xfId="11177"/>
    <cellStyle name="Normal 3 3 3 4 2 3 3 2" xfId="26765"/>
    <cellStyle name="Normal 3 3 3 4 2 3 4" xfId="18117"/>
    <cellStyle name="Normal 3 3 3 4 2 4" xfId="4197"/>
    <cellStyle name="Normal 3 3 3 4 2 4 2" xfId="12899"/>
    <cellStyle name="Normal 3 3 3 4 2 4 2 2" xfId="28485"/>
    <cellStyle name="Normal 3 3 3 4 2 4 3" xfId="19837"/>
    <cellStyle name="Normal 3 3 3 4 2 5" xfId="7696"/>
    <cellStyle name="Normal 3 3 3 4 2 5 2" xfId="23326"/>
    <cellStyle name="Normal 3 3 3 4 2 6" xfId="9444"/>
    <cellStyle name="Normal 3 3 3 4 2 6 2" xfId="25046"/>
    <cellStyle name="Normal 3 3 3 4 2 7" xfId="16398"/>
    <cellStyle name="Normal 3 3 3 4 3" xfId="1175"/>
    <cellStyle name="Normal 3 3 3 4 3 2" xfId="2905"/>
    <cellStyle name="Normal 3 3 3 4 3 2 2" xfId="6346"/>
    <cellStyle name="Normal 3 3 3 4 3 2 2 2" xfId="15048"/>
    <cellStyle name="Normal 3 3 3 4 3 2 2 2 2" xfId="30634"/>
    <cellStyle name="Normal 3 3 3 4 3 2 2 3" xfId="21986"/>
    <cellStyle name="Normal 3 3 3 4 3 2 3" xfId="11607"/>
    <cellStyle name="Normal 3 3 3 4 3 2 3 2" xfId="27195"/>
    <cellStyle name="Normal 3 3 3 4 3 2 4" xfId="18547"/>
    <cellStyle name="Normal 3 3 3 4 3 3" xfId="4627"/>
    <cellStyle name="Normal 3 3 3 4 3 3 2" xfId="13329"/>
    <cellStyle name="Normal 3 3 3 4 3 3 2 2" xfId="28915"/>
    <cellStyle name="Normal 3 3 3 4 3 3 3" xfId="20267"/>
    <cellStyle name="Normal 3 3 3 4 3 4" xfId="8126"/>
    <cellStyle name="Normal 3 3 3 4 3 4 2" xfId="23756"/>
    <cellStyle name="Normal 3 3 3 4 3 5" xfId="9877"/>
    <cellStyle name="Normal 3 3 3 4 3 5 2" xfId="25476"/>
    <cellStyle name="Normal 3 3 3 4 3 6" xfId="16828"/>
    <cellStyle name="Normal 3 3 3 4 4" xfId="2045"/>
    <cellStyle name="Normal 3 3 3 4 4 2" xfId="5486"/>
    <cellStyle name="Normal 3 3 3 4 4 2 2" xfId="14188"/>
    <cellStyle name="Normal 3 3 3 4 4 2 2 2" xfId="29774"/>
    <cellStyle name="Normal 3 3 3 4 4 2 3" xfId="21126"/>
    <cellStyle name="Normal 3 3 3 4 4 3" xfId="10747"/>
    <cellStyle name="Normal 3 3 3 4 4 3 2" xfId="26335"/>
    <cellStyle name="Normal 3 3 3 4 4 4" xfId="17687"/>
    <cellStyle name="Normal 3 3 3 4 5" xfId="3767"/>
    <cellStyle name="Normal 3 3 3 4 5 2" xfId="12469"/>
    <cellStyle name="Normal 3 3 3 4 5 2 2" xfId="28055"/>
    <cellStyle name="Normal 3 3 3 4 5 3" xfId="19407"/>
    <cellStyle name="Normal 3 3 3 4 6" xfId="7266"/>
    <cellStyle name="Normal 3 3 3 4 6 2" xfId="22896"/>
    <cellStyle name="Normal 3 3 3 4 7" xfId="9012"/>
    <cellStyle name="Normal 3 3 3 4 7 2" xfId="24616"/>
    <cellStyle name="Normal 3 3 3 4 8" xfId="15968"/>
    <cellStyle name="Normal 3 3 3 5" xfId="526"/>
    <cellStyle name="Normal 3 3 3 5 2" xfId="1390"/>
    <cellStyle name="Normal 3 3 3 5 2 2" xfId="3120"/>
    <cellStyle name="Normal 3 3 3 5 2 2 2" xfId="6561"/>
    <cellStyle name="Normal 3 3 3 5 2 2 2 2" xfId="15263"/>
    <cellStyle name="Normal 3 3 3 5 2 2 2 2 2" xfId="30849"/>
    <cellStyle name="Normal 3 3 3 5 2 2 2 3" xfId="22201"/>
    <cellStyle name="Normal 3 3 3 5 2 2 3" xfId="11822"/>
    <cellStyle name="Normal 3 3 3 5 2 2 3 2" xfId="27410"/>
    <cellStyle name="Normal 3 3 3 5 2 2 4" xfId="18762"/>
    <cellStyle name="Normal 3 3 3 5 2 3" xfId="4842"/>
    <cellStyle name="Normal 3 3 3 5 2 3 2" xfId="13544"/>
    <cellStyle name="Normal 3 3 3 5 2 3 2 2" xfId="29130"/>
    <cellStyle name="Normal 3 3 3 5 2 3 3" xfId="20482"/>
    <cellStyle name="Normal 3 3 3 5 2 4" xfId="8341"/>
    <cellStyle name="Normal 3 3 3 5 2 4 2" xfId="23971"/>
    <cellStyle name="Normal 3 3 3 5 2 5" xfId="10092"/>
    <cellStyle name="Normal 3 3 3 5 2 5 2" xfId="25691"/>
    <cellStyle name="Normal 3 3 3 5 2 6" xfId="17043"/>
    <cellStyle name="Normal 3 3 3 5 3" xfId="2260"/>
    <cellStyle name="Normal 3 3 3 5 3 2" xfId="5701"/>
    <cellStyle name="Normal 3 3 3 5 3 2 2" xfId="14403"/>
    <cellStyle name="Normal 3 3 3 5 3 2 2 2" xfId="29989"/>
    <cellStyle name="Normal 3 3 3 5 3 2 3" xfId="21341"/>
    <cellStyle name="Normal 3 3 3 5 3 3" xfId="10962"/>
    <cellStyle name="Normal 3 3 3 5 3 3 2" xfId="26550"/>
    <cellStyle name="Normal 3 3 3 5 3 4" xfId="17902"/>
    <cellStyle name="Normal 3 3 3 5 4" xfId="3982"/>
    <cellStyle name="Normal 3 3 3 5 4 2" xfId="12684"/>
    <cellStyle name="Normal 3 3 3 5 4 2 2" xfId="28270"/>
    <cellStyle name="Normal 3 3 3 5 4 3" xfId="19622"/>
    <cellStyle name="Normal 3 3 3 5 5" xfId="7481"/>
    <cellStyle name="Normal 3 3 3 5 5 2" xfId="23111"/>
    <cellStyle name="Normal 3 3 3 5 6" xfId="9228"/>
    <cellStyle name="Normal 3 3 3 5 6 2" xfId="24831"/>
    <cellStyle name="Normal 3 3 3 5 7" xfId="16183"/>
    <cellStyle name="Normal 3 3 3 6" xfId="960"/>
    <cellStyle name="Normal 3 3 3 6 2" xfId="2690"/>
    <cellStyle name="Normal 3 3 3 6 2 2" xfId="6131"/>
    <cellStyle name="Normal 3 3 3 6 2 2 2" xfId="14833"/>
    <cellStyle name="Normal 3 3 3 6 2 2 2 2" xfId="30419"/>
    <cellStyle name="Normal 3 3 3 6 2 2 3" xfId="21771"/>
    <cellStyle name="Normal 3 3 3 6 2 3" xfId="11392"/>
    <cellStyle name="Normal 3 3 3 6 2 3 2" xfId="26980"/>
    <cellStyle name="Normal 3 3 3 6 2 4" xfId="18332"/>
    <cellStyle name="Normal 3 3 3 6 3" xfId="4412"/>
    <cellStyle name="Normal 3 3 3 6 3 2" xfId="13114"/>
    <cellStyle name="Normal 3 3 3 6 3 2 2" xfId="28700"/>
    <cellStyle name="Normal 3 3 3 6 3 3" xfId="20052"/>
    <cellStyle name="Normal 3 3 3 6 4" xfId="7911"/>
    <cellStyle name="Normal 3 3 3 6 4 2" xfId="23541"/>
    <cellStyle name="Normal 3 3 3 6 5" xfId="9662"/>
    <cellStyle name="Normal 3 3 3 6 5 2" xfId="25261"/>
    <cellStyle name="Normal 3 3 3 6 6" xfId="16613"/>
    <cellStyle name="Normal 3 3 3 7" xfId="1829"/>
    <cellStyle name="Normal 3 3 3 7 2" xfId="5271"/>
    <cellStyle name="Normal 3 3 3 7 2 2" xfId="13973"/>
    <cellStyle name="Normal 3 3 3 7 2 2 2" xfId="29559"/>
    <cellStyle name="Normal 3 3 3 7 2 3" xfId="20911"/>
    <cellStyle name="Normal 3 3 3 7 3" xfId="10531"/>
    <cellStyle name="Normal 3 3 3 7 3 2" xfId="26120"/>
    <cellStyle name="Normal 3 3 3 7 4" xfId="17472"/>
    <cellStyle name="Normal 3 3 3 8" xfId="3552"/>
    <cellStyle name="Normal 3 3 3 8 2" xfId="12254"/>
    <cellStyle name="Normal 3 3 3 8 2 2" xfId="27840"/>
    <cellStyle name="Normal 3 3 3 8 3" xfId="19192"/>
    <cellStyle name="Normal 3 3 3 9" xfId="6997"/>
    <cellStyle name="Normal 3 3 3 9 2" xfId="15698"/>
    <cellStyle name="Normal 3 3 3 9 2 2" xfId="31279"/>
    <cellStyle name="Normal 3 3 3 9 3" xfId="22631"/>
    <cellStyle name="Normal 3 3 4" xfId="80"/>
    <cellStyle name="Normal 3 3 4 10" xfId="15780"/>
    <cellStyle name="Normal 3 3 4 2" xfId="194"/>
    <cellStyle name="Normal 3 3 4 2 2" xfId="443"/>
    <cellStyle name="Normal 3 3 4 2 2 2" xfId="875"/>
    <cellStyle name="Normal 3 3 4 2 2 2 2" xfId="1738"/>
    <cellStyle name="Normal 3 3 4 2 2 2 2 2" xfId="3468"/>
    <cellStyle name="Normal 3 3 4 2 2 2 2 2 2" xfId="6909"/>
    <cellStyle name="Normal 3 3 4 2 2 2 2 2 2 2" xfId="15611"/>
    <cellStyle name="Normal 3 3 4 2 2 2 2 2 2 2 2" xfId="31197"/>
    <cellStyle name="Normal 3 3 4 2 2 2 2 2 2 3" xfId="22549"/>
    <cellStyle name="Normal 3 3 4 2 2 2 2 2 3" xfId="12170"/>
    <cellStyle name="Normal 3 3 4 2 2 2 2 2 3 2" xfId="27758"/>
    <cellStyle name="Normal 3 3 4 2 2 2 2 2 4" xfId="19110"/>
    <cellStyle name="Normal 3 3 4 2 2 2 2 3" xfId="5190"/>
    <cellStyle name="Normal 3 3 4 2 2 2 2 3 2" xfId="13892"/>
    <cellStyle name="Normal 3 3 4 2 2 2 2 3 2 2" xfId="29478"/>
    <cellStyle name="Normal 3 3 4 2 2 2 2 3 3" xfId="20830"/>
    <cellStyle name="Normal 3 3 4 2 2 2 2 4" xfId="8689"/>
    <cellStyle name="Normal 3 3 4 2 2 2 2 4 2" xfId="24319"/>
    <cellStyle name="Normal 3 3 4 2 2 2 2 5" xfId="10440"/>
    <cellStyle name="Normal 3 3 4 2 2 2 2 5 2" xfId="26039"/>
    <cellStyle name="Normal 3 3 4 2 2 2 2 6" xfId="17391"/>
    <cellStyle name="Normal 3 3 4 2 2 2 3" xfId="2608"/>
    <cellStyle name="Normal 3 3 4 2 2 2 3 2" xfId="6049"/>
    <cellStyle name="Normal 3 3 4 2 2 2 3 2 2" xfId="14751"/>
    <cellStyle name="Normal 3 3 4 2 2 2 3 2 2 2" xfId="30337"/>
    <cellStyle name="Normal 3 3 4 2 2 2 3 2 3" xfId="21689"/>
    <cellStyle name="Normal 3 3 4 2 2 2 3 3" xfId="11310"/>
    <cellStyle name="Normal 3 3 4 2 2 2 3 3 2" xfId="26898"/>
    <cellStyle name="Normal 3 3 4 2 2 2 3 4" xfId="18250"/>
    <cellStyle name="Normal 3 3 4 2 2 2 4" xfId="4330"/>
    <cellStyle name="Normal 3 3 4 2 2 2 4 2" xfId="13032"/>
    <cellStyle name="Normal 3 3 4 2 2 2 4 2 2" xfId="28618"/>
    <cellStyle name="Normal 3 3 4 2 2 2 4 3" xfId="19970"/>
    <cellStyle name="Normal 3 3 4 2 2 2 5" xfId="7829"/>
    <cellStyle name="Normal 3 3 4 2 2 2 5 2" xfId="23459"/>
    <cellStyle name="Normal 3 3 4 2 2 2 6" xfId="9577"/>
    <cellStyle name="Normal 3 3 4 2 2 2 6 2" xfId="25179"/>
    <cellStyle name="Normal 3 3 4 2 2 2 7" xfId="16531"/>
    <cellStyle name="Normal 3 3 4 2 2 3" xfId="1308"/>
    <cellStyle name="Normal 3 3 4 2 2 3 2" xfId="3038"/>
    <cellStyle name="Normal 3 3 4 2 2 3 2 2" xfId="6479"/>
    <cellStyle name="Normal 3 3 4 2 2 3 2 2 2" xfId="15181"/>
    <cellStyle name="Normal 3 3 4 2 2 3 2 2 2 2" xfId="30767"/>
    <cellStyle name="Normal 3 3 4 2 2 3 2 2 3" xfId="22119"/>
    <cellStyle name="Normal 3 3 4 2 2 3 2 3" xfId="11740"/>
    <cellStyle name="Normal 3 3 4 2 2 3 2 3 2" xfId="27328"/>
    <cellStyle name="Normal 3 3 4 2 2 3 2 4" xfId="18680"/>
    <cellStyle name="Normal 3 3 4 2 2 3 3" xfId="4760"/>
    <cellStyle name="Normal 3 3 4 2 2 3 3 2" xfId="13462"/>
    <cellStyle name="Normal 3 3 4 2 2 3 3 2 2" xfId="29048"/>
    <cellStyle name="Normal 3 3 4 2 2 3 3 3" xfId="20400"/>
    <cellStyle name="Normal 3 3 4 2 2 3 4" xfId="8259"/>
    <cellStyle name="Normal 3 3 4 2 2 3 4 2" xfId="23889"/>
    <cellStyle name="Normal 3 3 4 2 2 3 5" xfId="10010"/>
    <cellStyle name="Normal 3 3 4 2 2 3 5 2" xfId="25609"/>
    <cellStyle name="Normal 3 3 4 2 2 3 6" xfId="16961"/>
    <cellStyle name="Normal 3 3 4 2 2 4" xfId="2178"/>
    <cellStyle name="Normal 3 3 4 2 2 4 2" xfId="5619"/>
    <cellStyle name="Normal 3 3 4 2 2 4 2 2" xfId="14321"/>
    <cellStyle name="Normal 3 3 4 2 2 4 2 2 2" xfId="29907"/>
    <cellStyle name="Normal 3 3 4 2 2 4 2 3" xfId="21259"/>
    <cellStyle name="Normal 3 3 4 2 2 4 3" xfId="10880"/>
    <cellStyle name="Normal 3 3 4 2 2 4 3 2" xfId="26468"/>
    <cellStyle name="Normal 3 3 4 2 2 4 4" xfId="17820"/>
    <cellStyle name="Normal 3 3 4 2 2 5" xfId="3900"/>
    <cellStyle name="Normal 3 3 4 2 2 5 2" xfId="12602"/>
    <cellStyle name="Normal 3 3 4 2 2 5 2 2" xfId="28188"/>
    <cellStyle name="Normal 3 3 4 2 2 5 3" xfId="19540"/>
    <cellStyle name="Normal 3 3 4 2 2 6" xfId="7399"/>
    <cellStyle name="Normal 3 3 4 2 2 6 2" xfId="23029"/>
    <cellStyle name="Normal 3 3 4 2 2 7" xfId="9145"/>
    <cellStyle name="Normal 3 3 4 2 2 7 2" xfId="24749"/>
    <cellStyle name="Normal 3 3 4 2 2 8" xfId="16101"/>
    <cellStyle name="Normal 3 3 4 2 3" xfId="659"/>
    <cellStyle name="Normal 3 3 4 2 3 2" xfId="1523"/>
    <cellStyle name="Normal 3 3 4 2 3 2 2" xfId="3253"/>
    <cellStyle name="Normal 3 3 4 2 3 2 2 2" xfId="6694"/>
    <cellStyle name="Normal 3 3 4 2 3 2 2 2 2" xfId="15396"/>
    <cellStyle name="Normal 3 3 4 2 3 2 2 2 2 2" xfId="30982"/>
    <cellStyle name="Normal 3 3 4 2 3 2 2 2 3" xfId="22334"/>
    <cellStyle name="Normal 3 3 4 2 3 2 2 3" xfId="11955"/>
    <cellStyle name="Normal 3 3 4 2 3 2 2 3 2" xfId="27543"/>
    <cellStyle name="Normal 3 3 4 2 3 2 2 4" xfId="18895"/>
    <cellStyle name="Normal 3 3 4 2 3 2 3" xfId="4975"/>
    <cellStyle name="Normal 3 3 4 2 3 2 3 2" xfId="13677"/>
    <cellStyle name="Normal 3 3 4 2 3 2 3 2 2" xfId="29263"/>
    <cellStyle name="Normal 3 3 4 2 3 2 3 3" xfId="20615"/>
    <cellStyle name="Normal 3 3 4 2 3 2 4" xfId="8474"/>
    <cellStyle name="Normal 3 3 4 2 3 2 4 2" xfId="24104"/>
    <cellStyle name="Normal 3 3 4 2 3 2 5" xfId="10225"/>
    <cellStyle name="Normal 3 3 4 2 3 2 5 2" xfId="25824"/>
    <cellStyle name="Normal 3 3 4 2 3 2 6" xfId="17176"/>
    <cellStyle name="Normal 3 3 4 2 3 3" xfId="2393"/>
    <cellStyle name="Normal 3 3 4 2 3 3 2" xfId="5834"/>
    <cellStyle name="Normal 3 3 4 2 3 3 2 2" xfId="14536"/>
    <cellStyle name="Normal 3 3 4 2 3 3 2 2 2" xfId="30122"/>
    <cellStyle name="Normal 3 3 4 2 3 3 2 3" xfId="21474"/>
    <cellStyle name="Normal 3 3 4 2 3 3 3" xfId="11095"/>
    <cellStyle name="Normal 3 3 4 2 3 3 3 2" xfId="26683"/>
    <cellStyle name="Normal 3 3 4 2 3 3 4" xfId="18035"/>
    <cellStyle name="Normal 3 3 4 2 3 4" xfId="4115"/>
    <cellStyle name="Normal 3 3 4 2 3 4 2" xfId="12817"/>
    <cellStyle name="Normal 3 3 4 2 3 4 2 2" xfId="28403"/>
    <cellStyle name="Normal 3 3 4 2 3 4 3" xfId="19755"/>
    <cellStyle name="Normal 3 3 4 2 3 5" xfId="7614"/>
    <cellStyle name="Normal 3 3 4 2 3 5 2" xfId="23244"/>
    <cellStyle name="Normal 3 3 4 2 3 6" xfId="9361"/>
    <cellStyle name="Normal 3 3 4 2 3 6 2" xfId="24964"/>
    <cellStyle name="Normal 3 3 4 2 3 7" xfId="16316"/>
    <cellStyle name="Normal 3 3 4 2 4" xfId="1093"/>
    <cellStyle name="Normal 3 3 4 2 4 2" xfId="2823"/>
    <cellStyle name="Normal 3 3 4 2 4 2 2" xfId="6264"/>
    <cellStyle name="Normal 3 3 4 2 4 2 2 2" xfId="14966"/>
    <cellStyle name="Normal 3 3 4 2 4 2 2 2 2" xfId="30552"/>
    <cellStyle name="Normal 3 3 4 2 4 2 2 3" xfId="21904"/>
    <cellStyle name="Normal 3 3 4 2 4 2 3" xfId="11525"/>
    <cellStyle name="Normal 3 3 4 2 4 2 3 2" xfId="27113"/>
    <cellStyle name="Normal 3 3 4 2 4 2 4" xfId="18465"/>
    <cellStyle name="Normal 3 3 4 2 4 3" xfId="4545"/>
    <cellStyle name="Normal 3 3 4 2 4 3 2" xfId="13247"/>
    <cellStyle name="Normal 3 3 4 2 4 3 2 2" xfId="28833"/>
    <cellStyle name="Normal 3 3 4 2 4 3 3" xfId="20185"/>
    <cellStyle name="Normal 3 3 4 2 4 4" xfId="8044"/>
    <cellStyle name="Normal 3 3 4 2 4 4 2" xfId="23674"/>
    <cellStyle name="Normal 3 3 4 2 4 5" xfId="9795"/>
    <cellStyle name="Normal 3 3 4 2 4 5 2" xfId="25394"/>
    <cellStyle name="Normal 3 3 4 2 4 6" xfId="16746"/>
    <cellStyle name="Normal 3 3 4 2 5" xfId="1962"/>
    <cellStyle name="Normal 3 3 4 2 5 2" xfId="5404"/>
    <cellStyle name="Normal 3 3 4 2 5 2 2" xfId="14106"/>
    <cellStyle name="Normal 3 3 4 2 5 2 2 2" xfId="29692"/>
    <cellStyle name="Normal 3 3 4 2 5 2 3" xfId="21044"/>
    <cellStyle name="Normal 3 3 4 2 5 3" xfId="10664"/>
    <cellStyle name="Normal 3 3 4 2 5 3 2" xfId="26253"/>
    <cellStyle name="Normal 3 3 4 2 5 4" xfId="17605"/>
    <cellStyle name="Normal 3 3 4 2 6" xfId="3685"/>
    <cellStyle name="Normal 3 3 4 2 6 2" xfId="12387"/>
    <cellStyle name="Normal 3 3 4 2 6 2 2" xfId="27973"/>
    <cellStyle name="Normal 3 3 4 2 6 3" xfId="19325"/>
    <cellStyle name="Normal 3 3 4 2 7" xfId="7184"/>
    <cellStyle name="Normal 3 3 4 2 7 2" xfId="22814"/>
    <cellStyle name="Normal 3 3 4 2 8" xfId="8911"/>
    <cellStyle name="Normal 3 3 4 2 8 2" xfId="24534"/>
    <cellStyle name="Normal 3 3 4 2 9" xfId="15886"/>
    <cellStyle name="Normal 3 3 4 3" xfId="337"/>
    <cellStyle name="Normal 3 3 4 3 2" xfId="769"/>
    <cellStyle name="Normal 3 3 4 3 2 2" xfId="1632"/>
    <cellStyle name="Normal 3 3 4 3 2 2 2" xfId="3362"/>
    <cellStyle name="Normal 3 3 4 3 2 2 2 2" xfId="6803"/>
    <cellStyle name="Normal 3 3 4 3 2 2 2 2 2" xfId="15505"/>
    <cellStyle name="Normal 3 3 4 3 2 2 2 2 2 2" xfId="31091"/>
    <cellStyle name="Normal 3 3 4 3 2 2 2 2 3" xfId="22443"/>
    <cellStyle name="Normal 3 3 4 3 2 2 2 3" xfId="12064"/>
    <cellStyle name="Normal 3 3 4 3 2 2 2 3 2" xfId="27652"/>
    <cellStyle name="Normal 3 3 4 3 2 2 2 4" xfId="19004"/>
    <cellStyle name="Normal 3 3 4 3 2 2 3" xfId="5084"/>
    <cellStyle name="Normal 3 3 4 3 2 2 3 2" xfId="13786"/>
    <cellStyle name="Normal 3 3 4 3 2 2 3 2 2" xfId="29372"/>
    <cellStyle name="Normal 3 3 4 3 2 2 3 3" xfId="20724"/>
    <cellStyle name="Normal 3 3 4 3 2 2 4" xfId="8583"/>
    <cellStyle name="Normal 3 3 4 3 2 2 4 2" xfId="24213"/>
    <cellStyle name="Normal 3 3 4 3 2 2 5" xfId="10334"/>
    <cellStyle name="Normal 3 3 4 3 2 2 5 2" xfId="25933"/>
    <cellStyle name="Normal 3 3 4 3 2 2 6" xfId="17285"/>
    <cellStyle name="Normal 3 3 4 3 2 3" xfId="2502"/>
    <cellStyle name="Normal 3 3 4 3 2 3 2" xfId="5943"/>
    <cellStyle name="Normal 3 3 4 3 2 3 2 2" xfId="14645"/>
    <cellStyle name="Normal 3 3 4 3 2 3 2 2 2" xfId="30231"/>
    <cellStyle name="Normal 3 3 4 3 2 3 2 3" xfId="21583"/>
    <cellStyle name="Normal 3 3 4 3 2 3 3" xfId="11204"/>
    <cellStyle name="Normal 3 3 4 3 2 3 3 2" xfId="26792"/>
    <cellStyle name="Normal 3 3 4 3 2 3 4" xfId="18144"/>
    <cellStyle name="Normal 3 3 4 3 2 4" xfId="4224"/>
    <cellStyle name="Normal 3 3 4 3 2 4 2" xfId="12926"/>
    <cellStyle name="Normal 3 3 4 3 2 4 2 2" xfId="28512"/>
    <cellStyle name="Normal 3 3 4 3 2 4 3" xfId="19864"/>
    <cellStyle name="Normal 3 3 4 3 2 5" xfId="7723"/>
    <cellStyle name="Normal 3 3 4 3 2 5 2" xfId="23353"/>
    <cellStyle name="Normal 3 3 4 3 2 6" xfId="9471"/>
    <cellStyle name="Normal 3 3 4 3 2 6 2" xfId="25073"/>
    <cellStyle name="Normal 3 3 4 3 2 7" xfId="16425"/>
    <cellStyle name="Normal 3 3 4 3 3" xfId="1202"/>
    <cellStyle name="Normal 3 3 4 3 3 2" xfId="2932"/>
    <cellStyle name="Normal 3 3 4 3 3 2 2" xfId="6373"/>
    <cellStyle name="Normal 3 3 4 3 3 2 2 2" xfId="15075"/>
    <cellStyle name="Normal 3 3 4 3 3 2 2 2 2" xfId="30661"/>
    <cellStyle name="Normal 3 3 4 3 3 2 2 3" xfId="22013"/>
    <cellStyle name="Normal 3 3 4 3 3 2 3" xfId="11634"/>
    <cellStyle name="Normal 3 3 4 3 3 2 3 2" xfId="27222"/>
    <cellStyle name="Normal 3 3 4 3 3 2 4" xfId="18574"/>
    <cellStyle name="Normal 3 3 4 3 3 3" xfId="4654"/>
    <cellStyle name="Normal 3 3 4 3 3 3 2" xfId="13356"/>
    <cellStyle name="Normal 3 3 4 3 3 3 2 2" xfId="28942"/>
    <cellStyle name="Normal 3 3 4 3 3 3 3" xfId="20294"/>
    <cellStyle name="Normal 3 3 4 3 3 4" xfId="8153"/>
    <cellStyle name="Normal 3 3 4 3 3 4 2" xfId="23783"/>
    <cellStyle name="Normal 3 3 4 3 3 5" xfId="9904"/>
    <cellStyle name="Normal 3 3 4 3 3 5 2" xfId="25503"/>
    <cellStyle name="Normal 3 3 4 3 3 6" xfId="16855"/>
    <cellStyle name="Normal 3 3 4 3 4" xfId="2072"/>
    <cellStyle name="Normal 3 3 4 3 4 2" xfId="5513"/>
    <cellStyle name="Normal 3 3 4 3 4 2 2" xfId="14215"/>
    <cellStyle name="Normal 3 3 4 3 4 2 2 2" xfId="29801"/>
    <cellStyle name="Normal 3 3 4 3 4 2 3" xfId="21153"/>
    <cellStyle name="Normal 3 3 4 3 4 3" xfId="10774"/>
    <cellStyle name="Normal 3 3 4 3 4 3 2" xfId="26362"/>
    <cellStyle name="Normal 3 3 4 3 4 4" xfId="17714"/>
    <cellStyle name="Normal 3 3 4 3 5" xfId="3794"/>
    <cellStyle name="Normal 3 3 4 3 5 2" xfId="12496"/>
    <cellStyle name="Normal 3 3 4 3 5 2 2" xfId="28082"/>
    <cellStyle name="Normal 3 3 4 3 5 3" xfId="19434"/>
    <cellStyle name="Normal 3 3 4 3 6" xfId="7293"/>
    <cellStyle name="Normal 3 3 4 3 6 2" xfId="22923"/>
    <cellStyle name="Normal 3 3 4 3 7" xfId="9039"/>
    <cellStyle name="Normal 3 3 4 3 7 2" xfId="24643"/>
    <cellStyle name="Normal 3 3 4 3 8" xfId="15995"/>
    <cellStyle name="Normal 3 3 4 4" xfId="553"/>
    <cellStyle name="Normal 3 3 4 4 2" xfId="1417"/>
    <cellStyle name="Normal 3 3 4 4 2 2" xfId="3147"/>
    <cellStyle name="Normal 3 3 4 4 2 2 2" xfId="6588"/>
    <cellStyle name="Normal 3 3 4 4 2 2 2 2" xfId="15290"/>
    <cellStyle name="Normal 3 3 4 4 2 2 2 2 2" xfId="30876"/>
    <cellStyle name="Normal 3 3 4 4 2 2 2 3" xfId="22228"/>
    <cellStyle name="Normal 3 3 4 4 2 2 3" xfId="11849"/>
    <cellStyle name="Normal 3 3 4 4 2 2 3 2" xfId="27437"/>
    <cellStyle name="Normal 3 3 4 4 2 2 4" xfId="18789"/>
    <cellStyle name="Normal 3 3 4 4 2 3" xfId="4869"/>
    <cellStyle name="Normal 3 3 4 4 2 3 2" xfId="13571"/>
    <cellStyle name="Normal 3 3 4 4 2 3 2 2" xfId="29157"/>
    <cellStyle name="Normal 3 3 4 4 2 3 3" xfId="20509"/>
    <cellStyle name="Normal 3 3 4 4 2 4" xfId="8368"/>
    <cellStyle name="Normal 3 3 4 4 2 4 2" xfId="23998"/>
    <cellStyle name="Normal 3 3 4 4 2 5" xfId="10119"/>
    <cellStyle name="Normal 3 3 4 4 2 5 2" xfId="25718"/>
    <cellStyle name="Normal 3 3 4 4 2 6" xfId="17070"/>
    <cellStyle name="Normal 3 3 4 4 3" xfId="2287"/>
    <cellStyle name="Normal 3 3 4 4 3 2" xfId="5728"/>
    <cellStyle name="Normal 3 3 4 4 3 2 2" xfId="14430"/>
    <cellStyle name="Normal 3 3 4 4 3 2 2 2" xfId="30016"/>
    <cellStyle name="Normal 3 3 4 4 3 2 3" xfId="21368"/>
    <cellStyle name="Normal 3 3 4 4 3 3" xfId="10989"/>
    <cellStyle name="Normal 3 3 4 4 3 3 2" xfId="26577"/>
    <cellStyle name="Normal 3 3 4 4 3 4" xfId="17929"/>
    <cellStyle name="Normal 3 3 4 4 4" xfId="4009"/>
    <cellStyle name="Normal 3 3 4 4 4 2" xfId="12711"/>
    <cellStyle name="Normal 3 3 4 4 4 2 2" xfId="28297"/>
    <cellStyle name="Normal 3 3 4 4 4 3" xfId="19649"/>
    <cellStyle name="Normal 3 3 4 4 5" xfId="7508"/>
    <cellStyle name="Normal 3 3 4 4 5 2" xfId="23138"/>
    <cellStyle name="Normal 3 3 4 4 6" xfId="9255"/>
    <cellStyle name="Normal 3 3 4 4 6 2" xfId="24858"/>
    <cellStyle name="Normal 3 3 4 4 7" xfId="16210"/>
    <cellStyle name="Normal 3 3 4 5" xfId="987"/>
    <cellStyle name="Normal 3 3 4 5 2" xfId="2717"/>
    <cellStyle name="Normal 3 3 4 5 2 2" xfId="6158"/>
    <cellStyle name="Normal 3 3 4 5 2 2 2" xfId="14860"/>
    <cellStyle name="Normal 3 3 4 5 2 2 2 2" xfId="30446"/>
    <cellStyle name="Normal 3 3 4 5 2 2 3" xfId="21798"/>
    <cellStyle name="Normal 3 3 4 5 2 3" xfId="11419"/>
    <cellStyle name="Normal 3 3 4 5 2 3 2" xfId="27007"/>
    <cellStyle name="Normal 3 3 4 5 2 4" xfId="18359"/>
    <cellStyle name="Normal 3 3 4 5 3" xfId="4439"/>
    <cellStyle name="Normal 3 3 4 5 3 2" xfId="13141"/>
    <cellStyle name="Normal 3 3 4 5 3 2 2" xfId="28727"/>
    <cellStyle name="Normal 3 3 4 5 3 3" xfId="20079"/>
    <cellStyle name="Normal 3 3 4 5 4" xfId="7938"/>
    <cellStyle name="Normal 3 3 4 5 4 2" xfId="23568"/>
    <cellStyle name="Normal 3 3 4 5 5" xfId="9689"/>
    <cellStyle name="Normal 3 3 4 5 5 2" xfId="25288"/>
    <cellStyle name="Normal 3 3 4 5 6" xfId="16640"/>
    <cellStyle name="Normal 3 3 4 6" xfId="1856"/>
    <cellStyle name="Normal 3 3 4 6 2" xfId="5298"/>
    <cellStyle name="Normal 3 3 4 6 2 2" xfId="14000"/>
    <cellStyle name="Normal 3 3 4 6 2 2 2" xfId="29586"/>
    <cellStyle name="Normal 3 3 4 6 2 3" xfId="20938"/>
    <cellStyle name="Normal 3 3 4 6 3" xfId="10558"/>
    <cellStyle name="Normal 3 3 4 6 3 2" xfId="26147"/>
    <cellStyle name="Normal 3 3 4 6 4" xfId="17499"/>
    <cellStyle name="Normal 3 3 4 7" xfId="3579"/>
    <cellStyle name="Normal 3 3 4 7 2" xfId="12281"/>
    <cellStyle name="Normal 3 3 4 7 2 2" xfId="27867"/>
    <cellStyle name="Normal 3 3 4 7 3" xfId="19219"/>
    <cellStyle name="Normal 3 3 4 8" xfId="7078"/>
    <cellStyle name="Normal 3 3 4 8 2" xfId="22708"/>
    <cellStyle name="Normal 3 3 4 9" xfId="8800"/>
    <cellStyle name="Normal 3 3 4 9 2" xfId="24428"/>
    <cellStyle name="Normal 3 3 5" xfId="138"/>
    <cellStyle name="Normal 3 3 5 2" xfId="390"/>
    <cellStyle name="Normal 3 3 5 2 2" xfId="822"/>
    <cellStyle name="Normal 3 3 5 2 2 2" xfId="1685"/>
    <cellStyle name="Normal 3 3 5 2 2 2 2" xfId="3415"/>
    <cellStyle name="Normal 3 3 5 2 2 2 2 2" xfId="6856"/>
    <cellStyle name="Normal 3 3 5 2 2 2 2 2 2" xfId="15558"/>
    <cellStyle name="Normal 3 3 5 2 2 2 2 2 2 2" xfId="31144"/>
    <cellStyle name="Normal 3 3 5 2 2 2 2 2 3" xfId="22496"/>
    <cellStyle name="Normal 3 3 5 2 2 2 2 3" xfId="12117"/>
    <cellStyle name="Normal 3 3 5 2 2 2 2 3 2" xfId="27705"/>
    <cellStyle name="Normal 3 3 5 2 2 2 2 4" xfId="19057"/>
    <cellStyle name="Normal 3 3 5 2 2 2 3" xfId="5137"/>
    <cellStyle name="Normal 3 3 5 2 2 2 3 2" xfId="13839"/>
    <cellStyle name="Normal 3 3 5 2 2 2 3 2 2" xfId="29425"/>
    <cellStyle name="Normal 3 3 5 2 2 2 3 3" xfId="20777"/>
    <cellStyle name="Normal 3 3 5 2 2 2 4" xfId="8636"/>
    <cellStyle name="Normal 3 3 5 2 2 2 4 2" xfId="24266"/>
    <cellStyle name="Normal 3 3 5 2 2 2 5" xfId="10387"/>
    <cellStyle name="Normal 3 3 5 2 2 2 5 2" xfId="25986"/>
    <cellStyle name="Normal 3 3 5 2 2 2 6" xfId="17338"/>
    <cellStyle name="Normal 3 3 5 2 2 3" xfId="2555"/>
    <cellStyle name="Normal 3 3 5 2 2 3 2" xfId="5996"/>
    <cellStyle name="Normal 3 3 5 2 2 3 2 2" xfId="14698"/>
    <cellStyle name="Normal 3 3 5 2 2 3 2 2 2" xfId="30284"/>
    <cellStyle name="Normal 3 3 5 2 2 3 2 3" xfId="21636"/>
    <cellStyle name="Normal 3 3 5 2 2 3 3" xfId="11257"/>
    <cellStyle name="Normal 3 3 5 2 2 3 3 2" xfId="26845"/>
    <cellStyle name="Normal 3 3 5 2 2 3 4" xfId="18197"/>
    <cellStyle name="Normal 3 3 5 2 2 4" xfId="4277"/>
    <cellStyle name="Normal 3 3 5 2 2 4 2" xfId="12979"/>
    <cellStyle name="Normal 3 3 5 2 2 4 2 2" xfId="28565"/>
    <cellStyle name="Normal 3 3 5 2 2 4 3" xfId="19917"/>
    <cellStyle name="Normal 3 3 5 2 2 5" xfId="7776"/>
    <cellStyle name="Normal 3 3 5 2 2 5 2" xfId="23406"/>
    <cellStyle name="Normal 3 3 5 2 2 6" xfId="9524"/>
    <cellStyle name="Normal 3 3 5 2 2 6 2" xfId="25126"/>
    <cellStyle name="Normal 3 3 5 2 2 7" xfId="16478"/>
    <cellStyle name="Normal 3 3 5 2 3" xfId="1255"/>
    <cellStyle name="Normal 3 3 5 2 3 2" xfId="2985"/>
    <cellStyle name="Normal 3 3 5 2 3 2 2" xfId="6426"/>
    <cellStyle name="Normal 3 3 5 2 3 2 2 2" xfId="15128"/>
    <cellStyle name="Normal 3 3 5 2 3 2 2 2 2" xfId="30714"/>
    <cellStyle name="Normal 3 3 5 2 3 2 2 3" xfId="22066"/>
    <cellStyle name="Normal 3 3 5 2 3 2 3" xfId="11687"/>
    <cellStyle name="Normal 3 3 5 2 3 2 3 2" xfId="27275"/>
    <cellStyle name="Normal 3 3 5 2 3 2 4" xfId="18627"/>
    <cellStyle name="Normal 3 3 5 2 3 3" xfId="4707"/>
    <cellStyle name="Normal 3 3 5 2 3 3 2" xfId="13409"/>
    <cellStyle name="Normal 3 3 5 2 3 3 2 2" xfId="28995"/>
    <cellStyle name="Normal 3 3 5 2 3 3 3" xfId="20347"/>
    <cellStyle name="Normal 3 3 5 2 3 4" xfId="8206"/>
    <cellStyle name="Normal 3 3 5 2 3 4 2" xfId="23836"/>
    <cellStyle name="Normal 3 3 5 2 3 5" xfId="9957"/>
    <cellStyle name="Normal 3 3 5 2 3 5 2" xfId="25556"/>
    <cellStyle name="Normal 3 3 5 2 3 6" xfId="16908"/>
    <cellStyle name="Normal 3 3 5 2 4" xfId="2125"/>
    <cellStyle name="Normal 3 3 5 2 4 2" xfId="5566"/>
    <cellStyle name="Normal 3 3 5 2 4 2 2" xfId="14268"/>
    <cellStyle name="Normal 3 3 5 2 4 2 2 2" xfId="29854"/>
    <cellStyle name="Normal 3 3 5 2 4 2 3" xfId="21206"/>
    <cellStyle name="Normal 3 3 5 2 4 3" xfId="10827"/>
    <cellStyle name="Normal 3 3 5 2 4 3 2" xfId="26415"/>
    <cellStyle name="Normal 3 3 5 2 4 4" xfId="17767"/>
    <cellStyle name="Normal 3 3 5 2 5" xfId="3847"/>
    <cellStyle name="Normal 3 3 5 2 5 2" xfId="12549"/>
    <cellStyle name="Normal 3 3 5 2 5 2 2" xfId="28135"/>
    <cellStyle name="Normal 3 3 5 2 5 3" xfId="19487"/>
    <cellStyle name="Normal 3 3 5 2 6" xfId="7346"/>
    <cellStyle name="Normal 3 3 5 2 6 2" xfId="22976"/>
    <cellStyle name="Normal 3 3 5 2 7" xfId="9092"/>
    <cellStyle name="Normal 3 3 5 2 7 2" xfId="24696"/>
    <cellStyle name="Normal 3 3 5 2 8" xfId="16048"/>
    <cellStyle name="Normal 3 3 5 3" xfId="606"/>
    <cellStyle name="Normal 3 3 5 3 2" xfId="1470"/>
    <cellStyle name="Normal 3 3 5 3 2 2" xfId="3200"/>
    <cellStyle name="Normal 3 3 5 3 2 2 2" xfId="6641"/>
    <cellStyle name="Normal 3 3 5 3 2 2 2 2" xfId="15343"/>
    <cellStyle name="Normal 3 3 5 3 2 2 2 2 2" xfId="30929"/>
    <cellStyle name="Normal 3 3 5 3 2 2 2 3" xfId="22281"/>
    <cellStyle name="Normal 3 3 5 3 2 2 3" xfId="11902"/>
    <cellStyle name="Normal 3 3 5 3 2 2 3 2" xfId="27490"/>
    <cellStyle name="Normal 3 3 5 3 2 2 4" xfId="18842"/>
    <cellStyle name="Normal 3 3 5 3 2 3" xfId="4922"/>
    <cellStyle name="Normal 3 3 5 3 2 3 2" xfId="13624"/>
    <cellStyle name="Normal 3 3 5 3 2 3 2 2" xfId="29210"/>
    <cellStyle name="Normal 3 3 5 3 2 3 3" xfId="20562"/>
    <cellStyle name="Normal 3 3 5 3 2 4" xfId="8421"/>
    <cellStyle name="Normal 3 3 5 3 2 4 2" xfId="24051"/>
    <cellStyle name="Normal 3 3 5 3 2 5" xfId="10172"/>
    <cellStyle name="Normal 3 3 5 3 2 5 2" xfId="25771"/>
    <cellStyle name="Normal 3 3 5 3 2 6" xfId="17123"/>
    <cellStyle name="Normal 3 3 5 3 3" xfId="2340"/>
    <cellStyle name="Normal 3 3 5 3 3 2" xfId="5781"/>
    <cellStyle name="Normal 3 3 5 3 3 2 2" xfId="14483"/>
    <cellStyle name="Normal 3 3 5 3 3 2 2 2" xfId="30069"/>
    <cellStyle name="Normal 3 3 5 3 3 2 3" xfId="21421"/>
    <cellStyle name="Normal 3 3 5 3 3 3" xfId="11042"/>
    <cellStyle name="Normal 3 3 5 3 3 3 2" xfId="26630"/>
    <cellStyle name="Normal 3 3 5 3 3 4" xfId="17982"/>
    <cellStyle name="Normal 3 3 5 3 4" xfId="4062"/>
    <cellStyle name="Normal 3 3 5 3 4 2" xfId="12764"/>
    <cellStyle name="Normal 3 3 5 3 4 2 2" xfId="28350"/>
    <cellStyle name="Normal 3 3 5 3 4 3" xfId="19702"/>
    <cellStyle name="Normal 3 3 5 3 5" xfId="7561"/>
    <cellStyle name="Normal 3 3 5 3 5 2" xfId="23191"/>
    <cellStyle name="Normal 3 3 5 3 6" xfId="9308"/>
    <cellStyle name="Normal 3 3 5 3 6 2" xfId="24911"/>
    <cellStyle name="Normal 3 3 5 3 7" xfId="16263"/>
    <cellStyle name="Normal 3 3 5 4" xfId="1040"/>
    <cellStyle name="Normal 3 3 5 4 2" xfId="2770"/>
    <cellStyle name="Normal 3 3 5 4 2 2" xfId="6211"/>
    <cellStyle name="Normal 3 3 5 4 2 2 2" xfId="14913"/>
    <cellStyle name="Normal 3 3 5 4 2 2 2 2" xfId="30499"/>
    <cellStyle name="Normal 3 3 5 4 2 2 3" xfId="21851"/>
    <cellStyle name="Normal 3 3 5 4 2 3" xfId="11472"/>
    <cellStyle name="Normal 3 3 5 4 2 3 2" xfId="27060"/>
    <cellStyle name="Normal 3 3 5 4 2 4" xfId="18412"/>
    <cellStyle name="Normal 3 3 5 4 3" xfId="4492"/>
    <cellStyle name="Normal 3 3 5 4 3 2" xfId="13194"/>
    <cellStyle name="Normal 3 3 5 4 3 2 2" xfId="28780"/>
    <cellStyle name="Normal 3 3 5 4 3 3" xfId="20132"/>
    <cellStyle name="Normal 3 3 5 4 4" xfId="7991"/>
    <cellStyle name="Normal 3 3 5 4 4 2" xfId="23621"/>
    <cellStyle name="Normal 3 3 5 4 5" xfId="9742"/>
    <cellStyle name="Normal 3 3 5 4 5 2" xfId="25341"/>
    <cellStyle name="Normal 3 3 5 4 6" xfId="16693"/>
    <cellStyle name="Normal 3 3 5 5" xfId="1909"/>
    <cellStyle name="Normal 3 3 5 5 2" xfId="5351"/>
    <cellStyle name="Normal 3 3 5 5 2 2" xfId="14053"/>
    <cellStyle name="Normal 3 3 5 5 2 2 2" xfId="29639"/>
    <cellStyle name="Normal 3 3 5 5 2 3" xfId="20991"/>
    <cellStyle name="Normal 3 3 5 5 3" xfId="10611"/>
    <cellStyle name="Normal 3 3 5 5 3 2" xfId="26200"/>
    <cellStyle name="Normal 3 3 5 5 4" xfId="17552"/>
    <cellStyle name="Normal 3 3 5 6" xfId="3632"/>
    <cellStyle name="Normal 3 3 5 6 2" xfId="12334"/>
    <cellStyle name="Normal 3 3 5 6 2 2" xfId="27920"/>
    <cellStyle name="Normal 3 3 5 6 3" xfId="19272"/>
    <cellStyle name="Normal 3 3 5 7" xfId="7131"/>
    <cellStyle name="Normal 3 3 5 7 2" xfId="22761"/>
    <cellStyle name="Normal 3 3 5 8" xfId="8858"/>
    <cellStyle name="Normal 3 3 5 8 2" xfId="24481"/>
    <cellStyle name="Normal 3 3 5 9" xfId="15833"/>
    <cellStyle name="Normal 3 3 6" xfId="284"/>
    <cellStyle name="Normal 3 3 6 2" xfId="716"/>
    <cellStyle name="Normal 3 3 6 2 2" xfId="1579"/>
    <cellStyle name="Normal 3 3 6 2 2 2" xfId="3309"/>
    <cellStyle name="Normal 3 3 6 2 2 2 2" xfId="6750"/>
    <cellStyle name="Normal 3 3 6 2 2 2 2 2" xfId="15452"/>
    <cellStyle name="Normal 3 3 6 2 2 2 2 2 2" xfId="31038"/>
    <cellStyle name="Normal 3 3 6 2 2 2 2 3" xfId="22390"/>
    <cellStyle name="Normal 3 3 6 2 2 2 3" xfId="12011"/>
    <cellStyle name="Normal 3 3 6 2 2 2 3 2" xfId="27599"/>
    <cellStyle name="Normal 3 3 6 2 2 2 4" xfId="18951"/>
    <cellStyle name="Normal 3 3 6 2 2 3" xfId="5031"/>
    <cellStyle name="Normal 3 3 6 2 2 3 2" xfId="13733"/>
    <cellStyle name="Normal 3 3 6 2 2 3 2 2" xfId="29319"/>
    <cellStyle name="Normal 3 3 6 2 2 3 3" xfId="20671"/>
    <cellStyle name="Normal 3 3 6 2 2 4" xfId="8530"/>
    <cellStyle name="Normal 3 3 6 2 2 4 2" xfId="24160"/>
    <cellStyle name="Normal 3 3 6 2 2 5" xfId="10281"/>
    <cellStyle name="Normal 3 3 6 2 2 5 2" xfId="25880"/>
    <cellStyle name="Normal 3 3 6 2 2 6" xfId="17232"/>
    <cellStyle name="Normal 3 3 6 2 3" xfId="2449"/>
    <cellStyle name="Normal 3 3 6 2 3 2" xfId="5890"/>
    <cellStyle name="Normal 3 3 6 2 3 2 2" xfId="14592"/>
    <cellStyle name="Normal 3 3 6 2 3 2 2 2" xfId="30178"/>
    <cellStyle name="Normal 3 3 6 2 3 2 3" xfId="21530"/>
    <cellStyle name="Normal 3 3 6 2 3 3" xfId="11151"/>
    <cellStyle name="Normal 3 3 6 2 3 3 2" xfId="26739"/>
    <cellStyle name="Normal 3 3 6 2 3 4" xfId="18091"/>
    <cellStyle name="Normal 3 3 6 2 4" xfId="4171"/>
    <cellStyle name="Normal 3 3 6 2 4 2" xfId="12873"/>
    <cellStyle name="Normal 3 3 6 2 4 2 2" xfId="28459"/>
    <cellStyle name="Normal 3 3 6 2 4 3" xfId="19811"/>
    <cellStyle name="Normal 3 3 6 2 5" xfId="7670"/>
    <cellStyle name="Normal 3 3 6 2 5 2" xfId="23300"/>
    <cellStyle name="Normal 3 3 6 2 6" xfId="9418"/>
    <cellStyle name="Normal 3 3 6 2 6 2" xfId="25020"/>
    <cellStyle name="Normal 3 3 6 2 7" xfId="16372"/>
    <cellStyle name="Normal 3 3 6 3" xfId="1149"/>
    <cellStyle name="Normal 3 3 6 3 2" xfId="2879"/>
    <cellStyle name="Normal 3 3 6 3 2 2" xfId="6320"/>
    <cellStyle name="Normal 3 3 6 3 2 2 2" xfId="15022"/>
    <cellStyle name="Normal 3 3 6 3 2 2 2 2" xfId="30608"/>
    <cellStyle name="Normal 3 3 6 3 2 2 3" xfId="21960"/>
    <cellStyle name="Normal 3 3 6 3 2 3" xfId="11581"/>
    <cellStyle name="Normal 3 3 6 3 2 3 2" xfId="27169"/>
    <cellStyle name="Normal 3 3 6 3 2 4" xfId="18521"/>
    <cellStyle name="Normal 3 3 6 3 3" xfId="4601"/>
    <cellStyle name="Normal 3 3 6 3 3 2" xfId="13303"/>
    <cellStyle name="Normal 3 3 6 3 3 2 2" xfId="28889"/>
    <cellStyle name="Normal 3 3 6 3 3 3" xfId="20241"/>
    <cellStyle name="Normal 3 3 6 3 4" xfId="8100"/>
    <cellStyle name="Normal 3 3 6 3 4 2" xfId="23730"/>
    <cellStyle name="Normal 3 3 6 3 5" xfId="9851"/>
    <cellStyle name="Normal 3 3 6 3 5 2" xfId="25450"/>
    <cellStyle name="Normal 3 3 6 3 6" xfId="16802"/>
    <cellStyle name="Normal 3 3 6 4" xfId="2019"/>
    <cellStyle name="Normal 3 3 6 4 2" xfId="5460"/>
    <cellStyle name="Normal 3 3 6 4 2 2" xfId="14162"/>
    <cellStyle name="Normal 3 3 6 4 2 2 2" xfId="29748"/>
    <cellStyle name="Normal 3 3 6 4 2 3" xfId="21100"/>
    <cellStyle name="Normal 3 3 6 4 3" xfId="10721"/>
    <cellStyle name="Normal 3 3 6 4 3 2" xfId="26309"/>
    <cellStyle name="Normal 3 3 6 4 4" xfId="17661"/>
    <cellStyle name="Normal 3 3 6 5" xfId="3741"/>
    <cellStyle name="Normal 3 3 6 5 2" xfId="12443"/>
    <cellStyle name="Normal 3 3 6 5 2 2" xfId="28029"/>
    <cellStyle name="Normal 3 3 6 5 3" xfId="19381"/>
    <cellStyle name="Normal 3 3 6 6" xfId="7240"/>
    <cellStyle name="Normal 3 3 6 6 2" xfId="22870"/>
    <cellStyle name="Normal 3 3 6 7" xfId="8986"/>
    <cellStyle name="Normal 3 3 6 7 2" xfId="24590"/>
    <cellStyle name="Normal 3 3 6 8" xfId="15942"/>
    <cellStyle name="Normal 3 3 7" xfId="500"/>
    <cellStyle name="Normal 3 3 7 2" xfId="1364"/>
    <cellStyle name="Normal 3 3 7 2 2" xfId="3094"/>
    <cellStyle name="Normal 3 3 7 2 2 2" xfId="6535"/>
    <cellStyle name="Normal 3 3 7 2 2 2 2" xfId="15237"/>
    <cellStyle name="Normal 3 3 7 2 2 2 2 2" xfId="30823"/>
    <cellStyle name="Normal 3 3 7 2 2 2 3" xfId="22175"/>
    <cellStyle name="Normal 3 3 7 2 2 3" xfId="11796"/>
    <cellStyle name="Normal 3 3 7 2 2 3 2" xfId="27384"/>
    <cellStyle name="Normal 3 3 7 2 2 4" xfId="18736"/>
    <cellStyle name="Normal 3 3 7 2 3" xfId="4816"/>
    <cellStyle name="Normal 3 3 7 2 3 2" xfId="13518"/>
    <cellStyle name="Normal 3 3 7 2 3 2 2" xfId="29104"/>
    <cellStyle name="Normal 3 3 7 2 3 3" xfId="20456"/>
    <cellStyle name="Normal 3 3 7 2 4" xfId="8315"/>
    <cellStyle name="Normal 3 3 7 2 4 2" xfId="23945"/>
    <cellStyle name="Normal 3 3 7 2 5" xfId="10066"/>
    <cellStyle name="Normal 3 3 7 2 5 2" xfId="25665"/>
    <cellStyle name="Normal 3 3 7 2 6" xfId="17017"/>
    <cellStyle name="Normal 3 3 7 3" xfId="2234"/>
    <cellStyle name="Normal 3 3 7 3 2" xfId="5675"/>
    <cellStyle name="Normal 3 3 7 3 2 2" xfId="14377"/>
    <cellStyle name="Normal 3 3 7 3 2 2 2" xfId="29963"/>
    <cellStyle name="Normal 3 3 7 3 2 3" xfId="21315"/>
    <cellStyle name="Normal 3 3 7 3 3" xfId="10936"/>
    <cellStyle name="Normal 3 3 7 3 3 2" xfId="26524"/>
    <cellStyle name="Normal 3 3 7 3 4" xfId="17876"/>
    <cellStyle name="Normal 3 3 7 4" xfId="3956"/>
    <cellStyle name="Normal 3 3 7 4 2" xfId="12658"/>
    <cellStyle name="Normal 3 3 7 4 2 2" xfId="28244"/>
    <cellStyle name="Normal 3 3 7 4 3" xfId="19596"/>
    <cellStyle name="Normal 3 3 7 5" xfId="7455"/>
    <cellStyle name="Normal 3 3 7 5 2" xfId="23085"/>
    <cellStyle name="Normal 3 3 7 6" xfId="9202"/>
    <cellStyle name="Normal 3 3 7 6 2" xfId="24805"/>
    <cellStyle name="Normal 3 3 7 7" xfId="16157"/>
    <cellStyle name="Normal 3 3 8" xfId="934"/>
    <cellStyle name="Normal 3 3 8 2" xfId="2664"/>
    <cellStyle name="Normal 3 3 8 2 2" xfId="6105"/>
    <cellStyle name="Normal 3 3 8 2 2 2" xfId="14807"/>
    <cellStyle name="Normal 3 3 8 2 2 2 2" xfId="30393"/>
    <cellStyle name="Normal 3 3 8 2 2 3" xfId="21745"/>
    <cellStyle name="Normal 3 3 8 2 3" xfId="11366"/>
    <cellStyle name="Normal 3 3 8 2 3 2" xfId="26954"/>
    <cellStyle name="Normal 3 3 8 2 4" xfId="18306"/>
    <cellStyle name="Normal 3 3 8 3" xfId="4386"/>
    <cellStyle name="Normal 3 3 8 3 2" xfId="13088"/>
    <cellStyle name="Normal 3 3 8 3 2 2" xfId="28674"/>
    <cellStyle name="Normal 3 3 8 3 3" xfId="20026"/>
    <cellStyle name="Normal 3 3 8 4" xfId="7885"/>
    <cellStyle name="Normal 3 3 8 4 2" xfId="23515"/>
    <cellStyle name="Normal 3 3 8 5" xfId="9636"/>
    <cellStyle name="Normal 3 3 8 5 2" xfId="25235"/>
    <cellStyle name="Normal 3 3 8 6" xfId="16587"/>
    <cellStyle name="Normal 3 3 9" xfId="1803"/>
    <cellStyle name="Normal 3 3 9 2" xfId="5245"/>
    <cellStyle name="Normal 3 3 9 2 2" xfId="13947"/>
    <cellStyle name="Normal 3 3 9 2 2 2" xfId="29533"/>
    <cellStyle name="Normal 3 3 9 2 3" xfId="20885"/>
    <cellStyle name="Normal 3 3 9 3" xfId="10505"/>
    <cellStyle name="Normal 3 3 9 3 2" xfId="26094"/>
    <cellStyle name="Normal 3 3 9 4" xfId="17446"/>
    <cellStyle name="Normal 3 4" xfId="27"/>
    <cellStyle name="Normal 3 4 10" xfId="6978"/>
    <cellStyle name="Normal 3 4 10 2" xfId="15679"/>
    <cellStyle name="Normal 3 4 10 2 2" xfId="31260"/>
    <cellStyle name="Normal 3 4 10 3" xfId="22612"/>
    <cellStyle name="Normal 3 4 11" xfId="7033"/>
    <cellStyle name="Normal 3 4 11 2" xfId="22663"/>
    <cellStyle name="Normal 3 4 12" xfId="8753"/>
    <cellStyle name="Normal 3 4 12 2" xfId="24382"/>
    <cellStyle name="Normal 3 4 13" xfId="15734"/>
    <cellStyle name="Normal 3 4 2" xfId="59"/>
    <cellStyle name="Normal 3 4 2 10" xfId="7058"/>
    <cellStyle name="Normal 3 4 2 10 2" xfId="22688"/>
    <cellStyle name="Normal 3 4 2 11" xfId="8779"/>
    <cellStyle name="Normal 3 4 2 11 2" xfId="24408"/>
    <cellStyle name="Normal 3 4 2 12" xfId="15760"/>
    <cellStyle name="Normal 3 4 2 2" xfId="113"/>
    <cellStyle name="Normal 3 4 2 2 10" xfId="15813"/>
    <cellStyle name="Normal 3 4 2 2 2" xfId="227"/>
    <cellStyle name="Normal 3 4 2 2 2 2" xfId="476"/>
    <cellStyle name="Normal 3 4 2 2 2 2 2" xfId="908"/>
    <cellStyle name="Normal 3 4 2 2 2 2 2 2" xfId="1771"/>
    <cellStyle name="Normal 3 4 2 2 2 2 2 2 2" xfId="3501"/>
    <cellStyle name="Normal 3 4 2 2 2 2 2 2 2 2" xfId="6942"/>
    <cellStyle name="Normal 3 4 2 2 2 2 2 2 2 2 2" xfId="15644"/>
    <cellStyle name="Normal 3 4 2 2 2 2 2 2 2 2 2 2" xfId="31230"/>
    <cellStyle name="Normal 3 4 2 2 2 2 2 2 2 2 3" xfId="22582"/>
    <cellStyle name="Normal 3 4 2 2 2 2 2 2 2 3" xfId="12203"/>
    <cellStyle name="Normal 3 4 2 2 2 2 2 2 2 3 2" xfId="27791"/>
    <cellStyle name="Normal 3 4 2 2 2 2 2 2 2 4" xfId="19143"/>
    <cellStyle name="Normal 3 4 2 2 2 2 2 2 3" xfId="5223"/>
    <cellStyle name="Normal 3 4 2 2 2 2 2 2 3 2" xfId="13925"/>
    <cellStyle name="Normal 3 4 2 2 2 2 2 2 3 2 2" xfId="29511"/>
    <cellStyle name="Normal 3 4 2 2 2 2 2 2 3 3" xfId="20863"/>
    <cellStyle name="Normal 3 4 2 2 2 2 2 2 4" xfId="8722"/>
    <cellStyle name="Normal 3 4 2 2 2 2 2 2 4 2" xfId="24352"/>
    <cellStyle name="Normal 3 4 2 2 2 2 2 2 5" xfId="10473"/>
    <cellStyle name="Normal 3 4 2 2 2 2 2 2 5 2" xfId="26072"/>
    <cellStyle name="Normal 3 4 2 2 2 2 2 2 6" xfId="17424"/>
    <cellStyle name="Normal 3 4 2 2 2 2 2 3" xfId="2641"/>
    <cellStyle name="Normal 3 4 2 2 2 2 2 3 2" xfId="6082"/>
    <cellStyle name="Normal 3 4 2 2 2 2 2 3 2 2" xfId="14784"/>
    <cellStyle name="Normal 3 4 2 2 2 2 2 3 2 2 2" xfId="30370"/>
    <cellStyle name="Normal 3 4 2 2 2 2 2 3 2 3" xfId="21722"/>
    <cellStyle name="Normal 3 4 2 2 2 2 2 3 3" xfId="11343"/>
    <cellStyle name="Normal 3 4 2 2 2 2 2 3 3 2" xfId="26931"/>
    <cellStyle name="Normal 3 4 2 2 2 2 2 3 4" xfId="18283"/>
    <cellStyle name="Normal 3 4 2 2 2 2 2 4" xfId="4363"/>
    <cellStyle name="Normal 3 4 2 2 2 2 2 4 2" xfId="13065"/>
    <cellStyle name="Normal 3 4 2 2 2 2 2 4 2 2" xfId="28651"/>
    <cellStyle name="Normal 3 4 2 2 2 2 2 4 3" xfId="20003"/>
    <cellStyle name="Normal 3 4 2 2 2 2 2 5" xfId="7862"/>
    <cellStyle name="Normal 3 4 2 2 2 2 2 5 2" xfId="23492"/>
    <cellStyle name="Normal 3 4 2 2 2 2 2 6" xfId="9610"/>
    <cellStyle name="Normal 3 4 2 2 2 2 2 6 2" xfId="25212"/>
    <cellStyle name="Normal 3 4 2 2 2 2 2 7" xfId="16564"/>
    <cellStyle name="Normal 3 4 2 2 2 2 3" xfId="1341"/>
    <cellStyle name="Normal 3 4 2 2 2 2 3 2" xfId="3071"/>
    <cellStyle name="Normal 3 4 2 2 2 2 3 2 2" xfId="6512"/>
    <cellStyle name="Normal 3 4 2 2 2 2 3 2 2 2" xfId="15214"/>
    <cellStyle name="Normal 3 4 2 2 2 2 3 2 2 2 2" xfId="30800"/>
    <cellStyle name="Normal 3 4 2 2 2 2 3 2 2 3" xfId="22152"/>
    <cellStyle name="Normal 3 4 2 2 2 2 3 2 3" xfId="11773"/>
    <cellStyle name="Normal 3 4 2 2 2 2 3 2 3 2" xfId="27361"/>
    <cellStyle name="Normal 3 4 2 2 2 2 3 2 4" xfId="18713"/>
    <cellStyle name="Normal 3 4 2 2 2 2 3 3" xfId="4793"/>
    <cellStyle name="Normal 3 4 2 2 2 2 3 3 2" xfId="13495"/>
    <cellStyle name="Normal 3 4 2 2 2 2 3 3 2 2" xfId="29081"/>
    <cellStyle name="Normal 3 4 2 2 2 2 3 3 3" xfId="20433"/>
    <cellStyle name="Normal 3 4 2 2 2 2 3 4" xfId="8292"/>
    <cellStyle name="Normal 3 4 2 2 2 2 3 4 2" xfId="23922"/>
    <cellStyle name="Normal 3 4 2 2 2 2 3 5" xfId="10043"/>
    <cellStyle name="Normal 3 4 2 2 2 2 3 5 2" xfId="25642"/>
    <cellStyle name="Normal 3 4 2 2 2 2 3 6" xfId="16994"/>
    <cellStyle name="Normal 3 4 2 2 2 2 4" xfId="2211"/>
    <cellStyle name="Normal 3 4 2 2 2 2 4 2" xfId="5652"/>
    <cellStyle name="Normal 3 4 2 2 2 2 4 2 2" xfId="14354"/>
    <cellStyle name="Normal 3 4 2 2 2 2 4 2 2 2" xfId="29940"/>
    <cellStyle name="Normal 3 4 2 2 2 2 4 2 3" xfId="21292"/>
    <cellStyle name="Normal 3 4 2 2 2 2 4 3" xfId="10913"/>
    <cellStyle name="Normal 3 4 2 2 2 2 4 3 2" xfId="26501"/>
    <cellStyle name="Normal 3 4 2 2 2 2 4 4" xfId="17853"/>
    <cellStyle name="Normal 3 4 2 2 2 2 5" xfId="3933"/>
    <cellStyle name="Normal 3 4 2 2 2 2 5 2" xfId="12635"/>
    <cellStyle name="Normal 3 4 2 2 2 2 5 2 2" xfId="28221"/>
    <cellStyle name="Normal 3 4 2 2 2 2 5 3" xfId="19573"/>
    <cellStyle name="Normal 3 4 2 2 2 2 6" xfId="7432"/>
    <cellStyle name="Normal 3 4 2 2 2 2 6 2" xfId="23062"/>
    <cellStyle name="Normal 3 4 2 2 2 2 7" xfId="9178"/>
    <cellStyle name="Normal 3 4 2 2 2 2 7 2" xfId="24782"/>
    <cellStyle name="Normal 3 4 2 2 2 2 8" xfId="16134"/>
    <cellStyle name="Normal 3 4 2 2 2 3" xfId="692"/>
    <cellStyle name="Normal 3 4 2 2 2 3 2" xfId="1556"/>
    <cellStyle name="Normal 3 4 2 2 2 3 2 2" xfId="3286"/>
    <cellStyle name="Normal 3 4 2 2 2 3 2 2 2" xfId="6727"/>
    <cellStyle name="Normal 3 4 2 2 2 3 2 2 2 2" xfId="15429"/>
    <cellStyle name="Normal 3 4 2 2 2 3 2 2 2 2 2" xfId="31015"/>
    <cellStyle name="Normal 3 4 2 2 2 3 2 2 2 3" xfId="22367"/>
    <cellStyle name="Normal 3 4 2 2 2 3 2 2 3" xfId="11988"/>
    <cellStyle name="Normal 3 4 2 2 2 3 2 2 3 2" xfId="27576"/>
    <cellStyle name="Normal 3 4 2 2 2 3 2 2 4" xfId="18928"/>
    <cellStyle name="Normal 3 4 2 2 2 3 2 3" xfId="5008"/>
    <cellStyle name="Normal 3 4 2 2 2 3 2 3 2" xfId="13710"/>
    <cellStyle name="Normal 3 4 2 2 2 3 2 3 2 2" xfId="29296"/>
    <cellStyle name="Normal 3 4 2 2 2 3 2 3 3" xfId="20648"/>
    <cellStyle name="Normal 3 4 2 2 2 3 2 4" xfId="8507"/>
    <cellStyle name="Normal 3 4 2 2 2 3 2 4 2" xfId="24137"/>
    <cellStyle name="Normal 3 4 2 2 2 3 2 5" xfId="10258"/>
    <cellStyle name="Normal 3 4 2 2 2 3 2 5 2" xfId="25857"/>
    <cellStyle name="Normal 3 4 2 2 2 3 2 6" xfId="17209"/>
    <cellStyle name="Normal 3 4 2 2 2 3 3" xfId="2426"/>
    <cellStyle name="Normal 3 4 2 2 2 3 3 2" xfId="5867"/>
    <cellStyle name="Normal 3 4 2 2 2 3 3 2 2" xfId="14569"/>
    <cellStyle name="Normal 3 4 2 2 2 3 3 2 2 2" xfId="30155"/>
    <cellStyle name="Normal 3 4 2 2 2 3 3 2 3" xfId="21507"/>
    <cellStyle name="Normal 3 4 2 2 2 3 3 3" xfId="11128"/>
    <cellStyle name="Normal 3 4 2 2 2 3 3 3 2" xfId="26716"/>
    <cellStyle name="Normal 3 4 2 2 2 3 3 4" xfId="18068"/>
    <cellStyle name="Normal 3 4 2 2 2 3 4" xfId="4148"/>
    <cellStyle name="Normal 3 4 2 2 2 3 4 2" xfId="12850"/>
    <cellStyle name="Normal 3 4 2 2 2 3 4 2 2" xfId="28436"/>
    <cellStyle name="Normal 3 4 2 2 2 3 4 3" xfId="19788"/>
    <cellStyle name="Normal 3 4 2 2 2 3 5" xfId="7647"/>
    <cellStyle name="Normal 3 4 2 2 2 3 5 2" xfId="23277"/>
    <cellStyle name="Normal 3 4 2 2 2 3 6" xfId="9394"/>
    <cellStyle name="Normal 3 4 2 2 2 3 6 2" xfId="24997"/>
    <cellStyle name="Normal 3 4 2 2 2 3 7" xfId="16349"/>
    <cellStyle name="Normal 3 4 2 2 2 4" xfId="1126"/>
    <cellStyle name="Normal 3 4 2 2 2 4 2" xfId="2856"/>
    <cellStyle name="Normal 3 4 2 2 2 4 2 2" xfId="6297"/>
    <cellStyle name="Normal 3 4 2 2 2 4 2 2 2" xfId="14999"/>
    <cellStyle name="Normal 3 4 2 2 2 4 2 2 2 2" xfId="30585"/>
    <cellStyle name="Normal 3 4 2 2 2 4 2 2 3" xfId="21937"/>
    <cellStyle name="Normal 3 4 2 2 2 4 2 3" xfId="11558"/>
    <cellStyle name="Normal 3 4 2 2 2 4 2 3 2" xfId="27146"/>
    <cellStyle name="Normal 3 4 2 2 2 4 2 4" xfId="18498"/>
    <cellStyle name="Normal 3 4 2 2 2 4 3" xfId="4578"/>
    <cellStyle name="Normal 3 4 2 2 2 4 3 2" xfId="13280"/>
    <cellStyle name="Normal 3 4 2 2 2 4 3 2 2" xfId="28866"/>
    <cellStyle name="Normal 3 4 2 2 2 4 3 3" xfId="20218"/>
    <cellStyle name="Normal 3 4 2 2 2 4 4" xfId="8077"/>
    <cellStyle name="Normal 3 4 2 2 2 4 4 2" xfId="23707"/>
    <cellStyle name="Normal 3 4 2 2 2 4 5" xfId="9828"/>
    <cellStyle name="Normal 3 4 2 2 2 4 5 2" xfId="25427"/>
    <cellStyle name="Normal 3 4 2 2 2 4 6" xfId="16779"/>
    <cellStyle name="Normal 3 4 2 2 2 5" xfId="1995"/>
    <cellStyle name="Normal 3 4 2 2 2 5 2" xfId="5437"/>
    <cellStyle name="Normal 3 4 2 2 2 5 2 2" xfId="14139"/>
    <cellStyle name="Normal 3 4 2 2 2 5 2 2 2" xfId="29725"/>
    <cellStyle name="Normal 3 4 2 2 2 5 2 3" xfId="21077"/>
    <cellStyle name="Normal 3 4 2 2 2 5 3" xfId="10697"/>
    <cellStyle name="Normal 3 4 2 2 2 5 3 2" xfId="26286"/>
    <cellStyle name="Normal 3 4 2 2 2 5 4" xfId="17638"/>
    <cellStyle name="Normal 3 4 2 2 2 6" xfId="3718"/>
    <cellStyle name="Normal 3 4 2 2 2 6 2" xfId="12420"/>
    <cellStyle name="Normal 3 4 2 2 2 6 2 2" xfId="28006"/>
    <cellStyle name="Normal 3 4 2 2 2 6 3" xfId="19358"/>
    <cellStyle name="Normal 3 4 2 2 2 7" xfId="7217"/>
    <cellStyle name="Normal 3 4 2 2 2 7 2" xfId="22847"/>
    <cellStyle name="Normal 3 4 2 2 2 8" xfId="8944"/>
    <cellStyle name="Normal 3 4 2 2 2 8 2" xfId="24567"/>
    <cellStyle name="Normal 3 4 2 2 2 9" xfId="15919"/>
    <cellStyle name="Normal 3 4 2 2 3" xfId="370"/>
    <cellStyle name="Normal 3 4 2 2 3 2" xfId="802"/>
    <cellStyle name="Normal 3 4 2 2 3 2 2" xfId="1665"/>
    <cellStyle name="Normal 3 4 2 2 3 2 2 2" xfId="3395"/>
    <cellStyle name="Normal 3 4 2 2 3 2 2 2 2" xfId="6836"/>
    <cellStyle name="Normal 3 4 2 2 3 2 2 2 2 2" xfId="15538"/>
    <cellStyle name="Normal 3 4 2 2 3 2 2 2 2 2 2" xfId="31124"/>
    <cellStyle name="Normal 3 4 2 2 3 2 2 2 2 3" xfId="22476"/>
    <cellStyle name="Normal 3 4 2 2 3 2 2 2 3" xfId="12097"/>
    <cellStyle name="Normal 3 4 2 2 3 2 2 2 3 2" xfId="27685"/>
    <cellStyle name="Normal 3 4 2 2 3 2 2 2 4" xfId="19037"/>
    <cellStyle name="Normal 3 4 2 2 3 2 2 3" xfId="5117"/>
    <cellStyle name="Normal 3 4 2 2 3 2 2 3 2" xfId="13819"/>
    <cellStyle name="Normal 3 4 2 2 3 2 2 3 2 2" xfId="29405"/>
    <cellStyle name="Normal 3 4 2 2 3 2 2 3 3" xfId="20757"/>
    <cellStyle name="Normal 3 4 2 2 3 2 2 4" xfId="8616"/>
    <cellStyle name="Normal 3 4 2 2 3 2 2 4 2" xfId="24246"/>
    <cellStyle name="Normal 3 4 2 2 3 2 2 5" xfId="10367"/>
    <cellStyle name="Normal 3 4 2 2 3 2 2 5 2" xfId="25966"/>
    <cellStyle name="Normal 3 4 2 2 3 2 2 6" xfId="17318"/>
    <cellStyle name="Normal 3 4 2 2 3 2 3" xfId="2535"/>
    <cellStyle name="Normal 3 4 2 2 3 2 3 2" xfId="5976"/>
    <cellStyle name="Normal 3 4 2 2 3 2 3 2 2" xfId="14678"/>
    <cellStyle name="Normal 3 4 2 2 3 2 3 2 2 2" xfId="30264"/>
    <cellStyle name="Normal 3 4 2 2 3 2 3 2 3" xfId="21616"/>
    <cellStyle name="Normal 3 4 2 2 3 2 3 3" xfId="11237"/>
    <cellStyle name="Normal 3 4 2 2 3 2 3 3 2" xfId="26825"/>
    <cellStyle name="Normal 3 4 2 2 3 2 3 4" xfId="18177"/>
    <cellStyle name="Normal 3 4 2 2 3 2 4" xfId="4257"/>
    <cellStyle name="Normal 3 4 2 2 3 2 4 2" xfId="12959"/>
    <cellStyle name="Normal 3 4 2 2 3 2 4 2 2" xfId="28545"/>
    <cellStyle name="Normal 3 4 2 2 3 2 4 3" xfId="19897"/>
    <cellStyle name="Normal 3 4 2 2 3 2 5" xfId="7756"/>
    <cellStyle name="Normal 3 4 2 2 3 2 5 2" xfId="23386"/>
    <cellStyle name="Normal 3 4 2 2 3 2 6" xfId="9504"/>
    <cellStyle name="Normal 3 4 2 2 3 2 6 2" xfId="25106"/>
    <cellStyle name="Normal 3 4 2 2 3 2 7" xfId="16458"/>
    <cellStyle name="Normal 3 4 2 2 3 3" xfId="1235"/>
    <cellStyle name="Normal 3 4 2 2 3 3 2" xfId="2965"/>
    <cellStyle name="Normal 3 4 2 2 3 3 2 2" xfId="6406"/>
    <cellStyle name="Normal 3 4 2 2 3 3 2 2 2" xfId="15108"/>
    <cellStyle name="Normal 3 4 2 2 3 3 2 2 2 2" xfId="30694"/>
    <cellStyle name="Normal 3 4 2 2 3 3 2 2 3" xfId="22046"/>
    <cellStyle name="Normal 3 4 2 2 3 3 2 3" xfId="11667"/>
    <cellStyle name="Normal 3 4 2 2 3 3 2 3 2" xfId="27255"/>
    <cellStyle name="Normal 3 4 2 2 3 3 2 4" xfId="18607"/>
    <cellStyle name="Normal 3 4 2 2 3 3 3" xfId="4687"/>
    <cellStyle name="Normal 3 4 2 2 3 3 3 2" xfId="13389"/>
    <cellStyle name="Normal 3 4 2 2 3 3 3 2 2" xfId="28975"/>
    <cellStyle name="Normal 3 4 2 2 3 3 3 3" xfId="20327"/>
    <cellStyle name="Normal 3 4 2 2 3 3 4" xfId="8186"/>
    <cellStyle name="Normal 3 4 2 2 3 3 4 2" xfId="23816"/>
    <cellStyle name="Normal 3 4 2 2 3 3 5" xfId="9937"/>
    <cellStyle name="Normal 3 4 2 2 3 3 5 2" xfId="25536"/>
    <cellStyle name="Normal 3 4 2 2 3 3 6" xfId="16888"/>
    <cellStyle name="Normal 3 4 2 2 3 4" xfId="2105"/>
    <cellStyle name="Normal 3 4 2 2 3 4 2" xfId="5546"/>
    <cellStyle name="Normal 3 4 2 2 3 4 2 2" xfId="14248"/>
    <cellStyle name="Normal 3 4 2 2 3 4 2 2 2" xfId="29834"/>
    <cellStyle name="Normal 3 4 2 2 3 4 2 3" xfId="21186"/>
    <cellStyle name="Normal 3 4 2 2 3 4 3" xfId="10807"/>
    <cellStyle name="Normal 3 4 2 2 3 4 3 2" xfId="26395"/>
    <cellStyle name="Normal 3 4 2 2 3 4 4" xfId="17747"/>
    <cellStyle name="Normal 3 4 2 2 3 5" xfId="3827"/>
    <cellStyle name="Normal 3 4 2 2 3 5 2" xfId="12529"/>
    <cellStyle name="Normal 3 4 2 2 3 5 2 2" xfId="28115"/>
    <cellStyle name="Normal 3 4 2 2 3 5 3" xfId="19467"/>
    <cellStyle name="Normal 3 4 2 2 3 6" xfId="7326"/>
    <cellStyle name="Normal 3 4 2 2 3 6 2" xfId="22956"/>
    <cellStyle name="Normal 3 4 2 2 3 7" xfId="9072"/>
    <cellStyle name="Normal 3 4 2 2 3 7 2" xfId="24676"/>
    <cellStyle name="Normal 3 4 2 2 3 8" xfId="16028"/>
    <cellStyle name="Normal 3 4 2 2 4" xfId="586"/>
    <cellStyle name="Normal 3 4 2 2 4 2" xfId="1450"/>
    <cellStyle name="Normal 3 4 2 2 4 2 2" xfId="3180"/>
    <cellStyle name="Normal 3 4 2 2 4 2 2 2" xfId="6621"/>
    <cellStyle name="Normal 3 4 2 2 4 2 2 2 2" xfId="15323"/>
    <cellStyle name="Normal 3 4 2 2 4 2 2 2 2 2" xfId="30909"/>
    <cellStyle name="Normal 3 4 2 2 4 2 2 2 3" xfId="22261"/>
    <cellStyle name="Normal 3 4 2 2 4 2 2 3" xfId="11882"/>
    <cellStyle name="Normal 3 4 2 2 4 2 2 3 2" xfId="27470"/>
    <cellStyle name="Normal 3 4 2 2 4 2 2 4" xfId="18822"/>
    <cellStyle name="Normal 3 4 2 2 4 2 3" xfId="4902"/>
    <cellStyle name="Normal 3 4 2 2 4 2 3 2" xfId="13604"/>
    <cellStyle name="Normal 3 4 2 2 4 2 3 2 2" xfId="29190"/>
    <cellStyle name="Normal 3 4 2 2 4 2 3 3" xfId="20542"/>
    <cellStyle name="Normal 3 4 2 2 4 2 4" xfId="8401"/>
    <cellStyle name="Normal 3 4 2 2 4 2 4 2" xfId="24031"/>
    <cellStyle name="Normal 3 4 2 2 4 2 5" xfId="10152"/>
    <cellStyle name="Normal 3 4 2 2 4 2 5 2" xfId="25751"/>
    <cellStyle name="Normal 3 4 2 2 4 2 6" xfId="17103"/>
    <cellStyle name="Normal 3 4 2 2 4 3" xfId="2320"/>
    <cellStyle name="Normal 3 4 2 2 4 3 2" xfId="5761"/>
    <cellStyle name="Normal 3 4 2 2 4 3 2 2" xfId="14463"/>
    <cellStyle name="Normal 3 4 2 2 4 3 2 2 2" xfId="30049"/>
    <cellStyle name="Normal 3 4 2 2 4 3 2 3" xfId="21401"/>
    <cellStyle name="Normal 3 4 2 2 4 3 3" xfId="11022"/>
    <cellStyle name="Normal 3 4 2 2 4 3 3 2" xfId="26610"/>
    <cellStyle name="Normal 3 4 2 2 4 3 4" xfId="17962"/>
    <cellStyle name="Normal 3 4 2 2 4 4" xfId="4042"/>
    <cellStyle name="Normal 3 4 2 2 4 4 2" xfId="12744"/>
    <cellStyle name="Normal 3 4 2 2 4 4 2 2" xfId="28330"/>
    <cellStyle name="Normal 3 4 2 2 4 4 3" xfId="19682"/>
    <cellStyle name="Normal 3 4 2 2 4 5" xfId="7541"/>
    <cellStyle name="Normal 3 4 2 2 4 5 2" xfId="23171"/>
    <cellStyle name="Normal 3 4 2 2 4 6" xfId="9288"/>
    <cellStyle name="Normal 3 4 2 2 4 6 2" xfId="24891"/>
    <cellStyle name="Normal 3 4 2 2 4 7" xfId="16243"/>
    <cellStyle name="Normal 3 4 2 2 5" xfId="1020"/>
    <cellStyle name="Normal 3 4 2 2 5 2" xfId="2750"/>
    <cellStyle name="Normal 3 4 2 2 5 2 2" xfId="6191"/>
    <cellStyle name="Normal 3 4 2 2 5 2 2 2" xfId="14893"/>
    <cellStyle name="Normal 3 4 2 2 5 2 2 2 2" xfId="30479"/>
    <cellStyle name="Normal 3 4 2 2 5 2 2 3" xfId="21831"/>
    <cellStyle name="Normal 3 4 2 2 5 2 3" xfId="11452"/>
    <cellStyle name="Normal 3 4 2 2 5 2 3 2" xfId="27040"/>
    <cellStyle name="Normal 3 4 2 2 5 2 4" xfId="18392"/>
    <cellStyle name="Normal 3 4 2 2 5 3" xfId="4472"/>
    <cellStyle name="Normal 3 4 2 2 5 3 2" xfId="13174"/>
    <cellStyle name="Normal 3 4 2 2 5 3 2 2" xfId="28760"/>
    <cellStyle name="Normal 3 4 2 2 5 3 3" xfId="20112"/>
    <cellStyle name="Normal 3 4 2 2 5 4" xfId="7971"/>
    <cellStyle name="Normal 3 4 2 2 5 4 2" xfId="23601"/>
    <cellStyle name="Normal 3 4 2 2 5 5" xfId="9722"/>
    <cellStyle name="Normal 3 4 2 2 5 5 2" xfId="25321"/>
    <cellStyle name="Normal 3 4 2 2 5 6" xfId="16673"/>
    <cellStyle name="Normal 3 4 2 2 6" xfId="1889"/>
    <cellStyle name="Normal 3 4 2 2 6 2" xfId="5331"/>
    <cellStyle name="Normal 3 4 2 2 6 2 2" xfId="14033"/>
    <cellStyle name="Normal 3 4 2 2 6 2 2 2" xfId="29619"/>
    <cellStyle name="Normal 3 4 2 2 6 2 3" xfId="20971"/>
    <cellStyle name="Normal 3 4 2 2 6 3" xfId="10591"/>
    <cellStyle name="Normal 3 4 2 2 6 3 2" xfId="26180"/>
    <cellStyle name="Normal 3 4 2 2 6 4" xfId="17532"/>
    <cellStyle name="Normal 3 4 2 2 7" xfId="3612"/>
    <cellStyle name="Normal 3 4 2 2 7 2" xfId="12314"/>
    <cellStyle name="Normal 3 4 2 2 7 2 2" xfId="27900"/>
    <cellStyle name="Normal 3 4 2 2 7 3" xfId="19252"/>
    <cellStyle name="Normal 3 4 2 2 8" xfId="7111"/>
    <cellStyle name="Normal 3 4 2 2 8 2" xfId="22741"/>
    <cellStyle name="Normal 3 4 2 2 9" xfId="8833"/>
    <cellStyle name="Normal 3 4 2 2 9 2" xfId="24461"/>
    <cellStyle name="Normal 3 4 2 3" xfId="174"/>
    <cellStyle name="Normal 3 4 2 3 2" xfId="423"/>
    <cellStyle name="Normal 3 4 2 3 2 2" xfId="855"/>
    <cellStyle name="Normal 3 4 2 3 2 2 2" xfId="1718"/>
    <cellStyle name="Normal 3 4 2 3 2 2 2 2" xfId="3448"/>
    <cellStyle name="Normal 3 4 2 3 2 2 2 2 2" xfId="6889"/>
    <cellStyle name="Normal 3 4 2 3 2 2 2 2 2 2" xfId="15591"/>
    <cellStyle name="Normal 3 4 2 3 2 2 2 2 2 2 2" xfId="31177"/>
    <cellStyle name="Normal 3 4 2 3 2 2 2 2 2 3" xfId="22529"/>
    <cellStyle name="Normal 3 4 2 3 2 2 2 2 3" xfId="12150"/>
    <cellStyle name="Normal 3 4 2 3 2 2 2 2 3 2" xfId="27738"/>
    <cellStyle name="Normal 3 4 2 3 2 2 2 2 4" xfId="19090"/>
    <cellStyle name="Normal 3 4 2 3 2 2 2 3" xfId="5170"/>
    <cellStyle name="Normal 3 4 2 3 2 2 2 3 2" xfId="13872"/>
    <cellStyle name="Normal 3 4 2 3 2 2 2 3 2 2" xfId="29458"/>
    <cellStyle name="Normal 3 4 2 3 2 2 2 3 3" xfId="20810"/>
    <cellStyle name="Normal 3 4 2 3 2 2 2 4" xfId="8669"/>
    <cellStyle name="Normal 3 4 2 3 2 2 2 4 2" xfId="24299"/>
    <cellStyle name="Normal 3 4 2 3 2 2 2 5" xfId="10420"/>
    <cellStyle name="Normal 3 4 2 3 2 2 2 5 2" xfId="26019"/>
    <cellStyle name="Normal 3 4 2 3 2 2 2 6" xfId="17371"/>
    <cellStyle name="Normal 3 4 2 3 2 2 3" xfId="2588"/>
    <cellStyle name="Normal 3 4 2 3 2 2 3 2" xfId="6029"/>
    <cellStyle name="Normal 3 4 2 3 2 2 3 2 2" xfId="14731"/>
    <cellStyle name="Normal 3 4 2 3 2 2 3 2 2 2" xfId="30317"/>
    <cellStyle name="Normal 3 4 2 3 2 2 3 2 3" xfId="21669"/>
    <cellStyle name="Normal 3 4 2 3 2 2 3 3" xfId="11290"/>
    <cellStyle name="Normal 3 4 2 3 2 2 3 3 2" xfId="26878"/>
    <cellStyle name="Normal 3 4 2 3 2 2 3 4" xfId="18230"/>
    <cellStyle name="Normal 3 4 2 3 2 2 4" xfId="4310"/>
    <cellStyle name="Normal 3 4 2 3 2 2 4 2" xfId="13012"/>
    <cellStyle name="Normal 3 4 2 3 2 2 4 2 2" xfId="28598"/>
    <cellStyle name="Normal 3 4 2 3 2 2 4 3" xfId="19950"/>
    <cellStyle name="Normal 3 4 2 3 2 2 5" xfId="7809"/>
    <cellStyle name="Normal 3 4 2 3 2 2 5 2" xfId="23439"/>
    <cellStyle name="Normal 3 4 2 3 2 2 6" xfId="9557"/>
    <cellStyle name="Normal 3 4 2 3 2 2 6 2" xfId="25159"/>
    <cellStyle name="Normal 3 4 2 3 2 2 7" xfId="16511"/>
    <cellStyle name="Normal 3 4 2 3 2 3" xfId="1288"/>
    <cellStyle name="Normal 3 4 2 3 2 3 2" xfId="3018"/>
    <cellStyle name="Normal 3 4 2 3 2 3 2 2" xfId="6459"/>
    <cellStyle name="Normal 3 4 2 3 2 3 2 2 2" xfId="15161"/>
    <cellStyle name="Normal 3 4 2 3 2 3 2 2 2 2" xfId="30747"/>
    <cellStyle name="Normal 3 4 2 3 2 3 2 2 3" xfId="22099"/>
    <cellStyle name="Normal 3 4 2 3 2 3 2 3" xfId="11720"/>
    <cellStyle name="Normal 3 4 2 3 2 3 2 3 2" xfId="27308"/>
    <cellStyle name="Normal 3 4 2 3 2 3 2 4" xfId="18660"/>
    <cellStyle name="Normal 3 4 2 3 2 3 3" xfId="4740"/>
    <cellStyle name="Normal 3 4 2 3 2 3 3 2" xfId="13442"/>
    <cellStyle name="Normal 3 4 2 3 2 3 3 2 2" xfId="29028"/>
    <cellStyle name="Normal 3 4 2 3 2 3 3 3" xfId="20380"/>
    <cellStyle name="Normal 3 4 2 3 2 3 4" xfId="8239"/>
    <cellStyle name="Normal 3 4 2 3 2 3 4 2" xfId="23869"/>
    <cellStyle name="Normal 3 4 2 3 2 3 5" xfId="9990"/>
    <cellStyle name="Normal 3 4 2 3 2 3 5 2" xfId="25589"/>
    <cellStyle name="Normal 3 4 2 3 2 3 6" xfId="16941"/>
    <cellStyle name="Normal 3 4 2 3 2 4" xfId="2158"/>
    <cellStyle name="Normal 3 4 2 3 2 4 2" xfId="5599"/>
    <cellStyle name="Normal 3 4 2 3 2 4 2 2" xfId="14301"/>
    <cellStyle name="Normal 3 4 2 3 2 4 2 2 2" xfId="29887"/>
    <cellStyle name="Normal 3 4 2 3 2 4 2 3" xfId="21239"/>
    <cellStyle name="Normal 3 4 2 3 2 4 3" xfId="10860"/>
    <cellStyle name="Normal 3 4 2 3 2 4 3 2" xfId="26448"/>
    <cellStyle name="Normal 3 4 2 3 2 4 4" xfId="17800"/>
    <cellStyle name="Normal 3 4 2 3 2 5" xfId="3880"/>
    <cellStyle name="Normal 3 4 2 3 2 5 2" xfId="12582"/>
    <cellStyle name="Normal 3 4 2 3 2 5 2 2" xfId="28168"/>
    <cellStyle name="Normal 3 4 2 3 2 5 3" xfId="19520"/>
    <cellStyle name="Normal 3 4 2 3 2 6" xfId="7379"/>
    <cellStyle name="Normal 3 4 2 3 2 6 2" xfId="23009"/>
    <cellStyle name="Normal 3 4 2 3 2 7" xfId="9125"/>
    <cellStyle name="Normal 3 4 2 3 2 7 2" xfId="24729"/>
    <cellStyle name="Normal 3 4 2 3 2 8" xfId="16081"/>
    <cellStyle name="Normal 3 4 2 3 3" xfId="639"/>
    <cellStyle name="Normal 3 4 2 3 3 2" xfId="1503"/>
    <cellStyle name="Normal 3 4 2 3 3 2 2" xfId="3233"/>
    <cellStyle name="Normal 3 4 2 3 3 2 2 2" xfId="6674"/>
    <cellStyle name="Normal 3 4 2 3 3 2 2 2 2" xfId="15376"/>
    <cellStyle name="Normal 3 4 2 3 3 2 2 2 2 2" xfId="30962"/>
    <cellStyle name="Normal 3 4 2 3 3 2 2 2 3" xfId="22314"/>
    <cellStyle name="Normal 3 4 2 3 3 2 2 3" xfId="11935"/>
    <cellStyle name="Normal 3 4 2 3 3 2 2 3 2" xfId="27523"/>
    <cellStyle name="Normal 3 4 2 3 3 2 2 4" xfId="18875"/>
    <cellStyle name="Normal 3 4 2 3 3 2 3" xfId="4955"/>
    <cellStyle name="Normal 3 4 2 3 3 2 3 2" xfId="13657"/>
    <cellStyle name="Normal 3 4 2 3 3 2 3 2 2" xfId="29243"/>
    <cellStyle name="Normal 3 4 2 3 3 2 3 3" xfId="20595"/>
    <cellStyle name="Normal 3 4 2 3 3 2 4" xfId="8454"/>
    <cellStyle name="Normal 3 4 2 3 3 2 4 2" xfId="24084"/>
    <cellStyle name="Normal 3 4 2 3 3 2 5" xfId="10205"/>
    <cellStyle name="Normal 3 4 2 3 3 2 5 2" xfId="25804"/>
    <cellStyle name="Normal 3 4 2 3 3 2 6" xfId="17156"/>
    <cellStyle name="Normal 3 4 2 3 3 3" xfId="2373"/>
    <cellStyle name="Normal 3 4 2 3 3 3 2" xfId="5814"/>
    <cellStyle name="Normal 3 4 2 3 3 3 2 2" xfId="14516"/>
    <cellStyle name="Normal 3 4 2 3 3 3 2 2 2" xfId="30102"/>
    <cellStyle name="Normal 3 4 2 3 3 3 2 3" xfId="21454"/>
    <cellStyle name="Normal 3 4 2 3 3 3 3" xfId="11075"/>
    <cellStyle name="Normal 3 4 2 3 3 3 3 2" xfId="26663"/>
    <cellStyle name="Normal 3 4 2 3 3 3 4" xfId="18015"/>
    <cellStyle name="Normal 3 4 2 3 3 4" xfId="4095"/>
    <cellStyle name="Normal 3 4 2 3 3 4 2" xfId="12797"/>
    <cellStyle name="Normal 3 4 2 3 3 4 2 2" xfId="28383"/>
    <cellStyle name="Normal 3 4 2 3 3 4 3" xfId="19735"/>
    <cellStyle name="Normal 3 4 2 3 3 5" xfId="7594"/>
    <cellStyle name="Normal 3 4 2 3 3 5 2" xfId="23224"/>
    <cellStyle name="Normal 3 4 2 3 3 6" xfId="9341"/>
    <cellStyle name="Normal 3 4 2 3 3 6 2" xfId="24944"/>
    <cellStyle name="Normal 3 4 2 3 3 7" xfId="16296"/>
    <cellStyle name="Normal 3 4 2 3 4" xfId="1073"/>
    <cellStyle name="Normal 3 4 2 3 4 2" xfId="2803"/>
    <cellStyle name="Normal 3 4 2 3 4 2 2" xfId="6244"/>
    <cellStyle name="Normal 3 4 2 3 4 2 2 2" xfId="14946"/>
    <cellStyle name="Normal 3 4 2 3 4 2 2 2 2" xfId="30532"/>
    <cellStyle name="Normal 3 4 2 3 4 2 2 3" xfId="21884"/>
    <cellStyle name="Normal 3 4 2 3 4 2 3" xfId="11505"/>
    <cellStyle name="Normal 3 4 2 3 4 2 3 2" xfId="27093"/>
    <cellStyle name="Normal 3 4 2 3 4 2 4" xfId="18445"/>
    <cellStyle name="Normal 3 4 2 3 4 3" xfId="4525"/>
    <cellStyle name="Normal 3 4 2 3 4 3 2" xfId="13227"/>
    <cellStyle name="Normal 3 4 2 3 4 3 2 2" xfId="28813"/>
    <cellStyle name="Normal 3 4 2 3 4 3 3" xfId="20165"/>
    <cellStyle name="Normal 3 4 2 3 4 4" xfId="8024"/>
    <cellStyle name="Normal 3 4 2 3 4 4 2" xfId="23654"/>
    <cellStyle name="Normal 3 4 2 3 4 5" xfId="9775"/>
    <cellStyle name="Normal 3 4 2 3 4 5 2" xfId="25374"/>
    <cellStyle name="Normal 3 4 2 3 4 6" xfId="16726"/>
    <cellStyle name="Normal 3 4 2 3 5" xfId="1942"/>
    <cellStyle name="Normal 3 4 2 3 5 2" xfId="5384"/>
    <cellStyle name="Normal 3 4 2 3 5 2 2" xfId="14086"/>
    <cellStyle name="Normal 3 4 2 3 5 2 2 2" xfId="29672"/>
    <cellStyle name="Normal 3 4 2 3 5 2 3" xfId="21024"/>
    <cellStyle name="Normal 3 4 2 3 5 3" xfId="10644"/>
    <cellStyle name="Normal 3 4 2 3 5 3 2" xfId="26233"/>
    <cellStyle name="Normal 3 4 2 3 5 4" xfId="17585"/>
    <cellStyle name="Normal 3 4 2 3 6" xfId="3665"/>
    <cellStyle name="Normal 3 4 2 3 6 2" xfId="12367"/>
    <cellStyle name="Normal 3 4 2 3 6 2 2" xfId="27953"/>
    <cellStyle name="Normal 3 4 2 3 6 3" xfId="19305"/>
    <cellStyle name="Normal 3 4 2 3 7" xfId="7164"/>
    <cellStyle name="Normal 3 4 2 3 7 2" xfId="22794"/>
    <cellStyle name="Normal 3 4 2 3 8" xfId="8891"/>
    <cellStyle name="Normal 3 4 2 3 8 2" xfId="24514"/>
    <cellStyle name="Normal 3 4 2 3 9" xfId="15866"/>
    <cellStyle name="Normal 3 4 2 4" xfId="317"/>
    <cellStyle name="Normal 3 4 2 4 2" xfId="749"/>
    <cellStyle name="Normal 3 4 2 4 2 2" xfId="1612"/>
    <cellStyle name="Normal 3 4 2 4 2 2 2" xfId="3342"/>
    <cellStyle name="Normal 3 4 2 4 2 2 2 2" xfId="6783"/>
    <cellStyle name="Normal 3 4 2 4 2 2 2 2 2" xfId="15485"/>
    <cellStyle name="Normal 3 4 2 4 2 2 2 2 2 2" xfId="31071"/>
    <cellStyle name="Normal 3 4 2 4 2 2 2 2 3" xfId="22423"/>
    <cellStyle name="Normal 3 4 2 4 2 2 2 3" xfId="12044"/>
    <cellStyle name="Normal 3 4 2 4 2 2 2 3 2" xfId="27632"/>
    <cellStyle name="Normal 3 4 2 4 2 2 2 4" xfId="18984"/>
    <cellStyle name="Normal 3 4 2 4 2 2 3" xfId="5064"/>
    <cellStyle name="Normal 3 4 2 4 2 2 3 2" xfId="13766"/>
    <cellStyle name="Normal 3 4 2 4 2 2 3 2 2" xfId="29352"/>
    <cellStyle name="Normal 3 4 2 4 2 2 3 3" xfId="20704"/>
    <cellStyle name="Normal 3 4 2 4 2 2 4" xfId="8563"/>
    <cellStyle name="Normal 3 4 2 4 2 2 4 2" xfId="24193"/>
    <cellStyle name="Normal 3 4 2 4 2 2 5" xfId="10314"/>
    <cellStyle name="Normal 3 4 2 4 2 2 5 2" xfId="25913"/>
    <cellStyle name="Normal 3 4 2 4 2 2 6" xfId="17265"/>
    <cellStyle name="Normal 3 4 2 4 2 3" xfId="2482"/>
    <cellStyle name="Normal 3 4 2 4 2 3 2" xfId="5923"/>
    <cellStyle name="Normal 3 4 2 4 2 3 2 2" xfId="14625"/>
    <cellStyle name="Normal 3 4 2 4 2 3 2 2 2" xfId="30211"/>
    <cellStyle name="Normal 3 4 2 4 2 3 2 3" xfId="21563"/>
    <cellStyle name="Normal 3 4 2 4 2 3 3" xfId="11184"/>
    <cellStyle name="Normal 3 4 2 4 2 3 3 2" xfId="26772"/>
    <cellStyle name="Normal 3 4 2 4 2 3 4" xfId="18124"/>
    <cellStyle name="Normal 3 4 2 4 2 4" xfId="4204"/>
    <cellStyle name="Normal 3 4 2 4 2 4 2" xfId="12906"/>
    <cellStyle name="Normal 3 4 2 4 2 4 2 2" xfId="28492"/>
    <cellStyle name="Normal 3 4 2 4 2 4 3" xfId="19844"/>
    <cellStyle name="Normal 3 4 2 4 2 5" xfId="7703"/>
    <cellStyle name="Normal 3 4 2 4 2 5 2" xfId="23333"/>
    <cellStyle name="Normal 3 4 2 4 2 6" xfId="9451"/>
    <cellStyle name="Normal 3 4 2 4 2 6 2" xfId="25053"/>
    <cellStyle name="Normal 3 4 2 4 2 7" xfId="16405"/>
    <cellStyle name="Normal 3 4 2 4 3" xfId="1182"/>
    <cellStyle name="Normal 3 4 2 4 3 2" xfId="2912"/>
    <cellStyle name="Normal 3 4 2 4 3 2 2" xfId="6353"/>
    <cellStyle name="Normal 3 4 2 4 3 2 2 2" xfId="15055"/>
    <cellStyle name="Normal 3 4 2 4 3 2 2 2 2" xfId="30641"/>
    <cellStyle name="Normal 3 4 2 4 3 2 2 3" xfId="21993"/>
    <cellStyle name="Normal 3 4 2 4 3 2 3" xfId="11614"/>
    <cellStyle name="Normal 3 4 2 4 3 2 3 2" xfId="27202"/>
    <cellStyle name="Normal 3 4 2 4 3 2 4" xfId="18554"/>
    <cellStyle name="Normal 3 4 2 4 3 3" xfId="4634"/>
    <cellStyle name="Normal 3 4 2 4 3 3 2" xfId="13336"/>
    <cellStyle name="Normal 3 4 2 4 3 3 2 2" xfId="28922"/>
    <cellStyle name="Normal 3 4 2 4 3 3 3" xfId="20274"/>
    <cellStyle name="Normal 3 4 2 4 3 4" xfId="8133"/>
    <cellStyle name="Normal 3 4 2 4 3 4 2" xfId="23763"/>
    <cellStyle name="Normal 3 4 2 4 3 5" xfId="9884"/>
    <cellStyle name="Normal 3 4 2 4 3 5 2" xfId="25483"/>
    <cellStyle name="Normal 3 4 2 4 3 6" xfId="16835"/>
    <cellStyle name="Normal 3 4 2 4 4" xfId="2052"/>
    <cellStyle name="Normal 3 4 2 4 4 2" xfId="5493"/>
    <cellStyle name="Normal 3 4 2 4 4 2 2" xfId="14195"/>
    <cellStyle name="Normal 3 4 2 4 4 2 2 2" xfId="29781"/>
    <cellStyle name="Normal 3 4 2 4 4 2 3" xfId="21133"/>
    <cellStyle name="Normal 3 4 2 4 4 3" xfId="10754"/>
    <cellStyle name="Normal 3 4 2 4 4 3 2" xfId="26342"/>
    <cellStyle name="Normal 3 4 2 4 4 4" xfId="17694"/>
    <cellStyle name="Normal 3 4 2 4 5" xfId="3774"/>
    <cellStyle name="Normal 3 4 2 4 5 2" xfId="12476"/>
    <cellStyle name="Normal 3 4 2 4 5 2 2" xfId="28062"/>
    <cellStyle name="Normal 3 4 2 4 5 3" xfId="19414"/>
    <cellStyle name="Normal 3 4 2 4 6" xfId="7273"/>
    <cellStyle name="Normal 3 4 2 4 6 2" xfId="22903"/>
    <cellStyle name="Normal 3 4 2 4 7" xfId="9019"/>
    <cellStyle name="Normal 3 4 2 4 7 2" xfId="24623"/>
    <cellStyle name="Normal 3 4 2 4 8" xfId="15975"/>
    <cellStyle name="Normal 3 4 2 5" xfId="533"/>
    <cellStyle name="Normal 3 4 2 5 2" xfId="1397"/>
    <cellStyle name="Normal 3 4 2 5 2 2" xfId="3127"/>
    <cellStyle name="Normal 3 4 2 5 2 2 2" xfId="6568"/>
    <cellStyle name="Normal 3 4 2 5 2 2 2 2" xfId="15270"/>
    <cellStyle name="Normal 3 4 2 5 2 2 2 2 2" xfId="30856"/>
    <cellStyle name="Normal 3 4 2 5 2 2 2 3" xfId="22208"/>
    <cellStyle name="Normal 3 4 2 5 2 2 3" xfId="11829"/>
    <cellStyle name="Normal 3 4 2 5 2 2 3 2" xfId="27417"/>
    <cellStyle name="Normal 3 4 2 5 2 2 4" xfId="18769"/>
    <cellStyle name="Normal 3 4 2 5 2 3" xfId="4849"/>
    <cellStyle name="Normal 3 4 2 5 2 3 2" xfId="13551"/>
    <cellStyle name="Normal 3 4 2 5 2 3 2 2" xfId="29137"/>
    <cellStyle name="Normal 3 4 2 5 2 3 3" xfId="20489"/>
    <cellStyle name="Normal 3 4 2 5 2 4" xfId="8348"/>
    <cellStyle name="Normal 3 4 2 5 2 4 2" xfId="23978"/>
    <cellStyle name="Normal 3 4 2 5 2 5" xfId="10099"/>
    <cellStyle name="Normal 3 4 2 5 2 5 2" xfId="25698"/>
    <cellStyle name="Normal 3 4 2 5 2 6" xfId="17050"/>
    <cellStyle name="Normal 3 4 2 5 3" xfId="2267"/>
    <cellStyle name="Normal 3 4 2 5 3 2" xfId="5708"/>
    <cellStyle name="Normal 3 4 2 5 3 2 2" xfId="14410"/>
    <cellStyle name="Normal 3 4 2 5 3 2 2 2" xfId="29996"/>
    <cellStyle name="Normal 3 4 2 5 3 2 3" xfId="21348"/>
    <cellStyle name="Normal 3 4 2 5 3 3" xfId="10969"/>
    <cellStyle name="Normal 3 4 2 5 3 3 2" xfId="26557"/>
    <cellStyle name="Normal 3 4 2 5 3 4" xfId="17909"/>
    <cellStyle name="Normal 3 4 2 5 4" xfId="3989"/>
    <cellStyle name="Normal 3 4 2 5 4 2" xfId="12691"/>
    <cellStyle name="Normal 3 4 2 5 4 2 2" xfId="28277"/>
    <cellStyle name="Normal 3 4 2 5 4 3" xfId="19629"/>
    <cellStyle name="Normal 3 4 2 5 5" xfId="7488"/>
    <cellStyle name="Normal 3 4 2 5 5 2" xfId="23118"/>
    <cellStyle name="Normal 3 4 2 5 6" xfId="9235"/>
    <cellStyle name="Normal 3 4 2 5 6 2" xfId="24838"/>
    <cellStyle name="Normal 3 4 2 5 7" xfId="16190"/>
    <cellStyle name="Normal 3 4 2 6" xfId="967"/>
    <cellStyle name="Normal 3 4 2 6 2" xfId="2697"/>
    <cellStyle name="Normal 3 4 2 6 2 2" xfId="6138"/>
    <cellStyle name="Normal 3 4 2 6 2 2 2" xfId="14840"/>
    <cellStyle name="Normal 3 4 2 6 2 2 2 2" xfId="30426"/>
    <cellStyle name="Normal 3 4 2 6 2 2 3" xfId="21778"/>
    <cellStyle name="Normal 3 4 2 6 2 3" xfId="11399"/>
    <cellStyle name="Normal 3 4 2 6 2 3 2" xfId="26987"/>
    <cellStyle name="Normal 3 4 2 6 2 4" xfId="18339"/>
    <cellStyle name="Normal 3 4 2 6 3" xfId="4419"/>
    <cellStyle name="Normal 3 4 2 6 3 2" xfId="13121"/>
    <cellStyle name="Normal 3 4 2 6 3 2 2" xfId="28707"/>
    <cellStyle name="Normal 3 4 2 6 3 3" xfId="20059"/>
    <cellStyle name="Normal 3 4 2 6 4" xfId="7918"/>
    <cellStyle name="Normal 3 4 2 6 4 2" xfId="23548"/>
    <cellStyle name="Normal 3 4 2 6 5" xfId="9669"/>
    <cellStyle name="Normal 3 4 2 6 5 2" xfId="25268"/>
    <cellStyle name="Normal 3 4 2 6 6" xfId="16620"/>
    <cellStyle name="Normal 3 4 2 7" xfId="1836"/>
    <cellStyle name="Normal 3 4 2 7 2" xfId="5278"/>
    <cellStyle name="Normal 3 4 2 7 2 2" xfId="13980"/>
    <cellStyle name="Normal 3 4 2 7 2 2 2" xfId="29566"/>
    <cellStyle name="Normal 3 4 2 7 2 3" xfId="20918"/>
    <cellStyle name="Normal 3 4 2 7 3" xfId="10538"/>
    <cellStyle name="Normal 3 4 2 7 3 2" xfId="26127"/>
    <cellStyle name="Normal 3 4 2 7 4" xfId="17479"/>
    <cellStyle name="Normal 3 4 2 8" xfId="3559"/>
    <cellStyle name="Normal 3 4 2 8 2" xfId="12261"/>
    <cellStyle name="Normal 3 4 2 8 2 2" xfId="27847"/>
    <cellStyle name="Normal 3 4 2 8 3" xfId="19199"/>
    <cellStyle name="Normal 3 4 2 9" xfId="7004"/>
    <cellStyle name="Normal 3 4 2 9 2" xfId="15705"/>
    <cellStyle name="Normal 3 4 2 9 2 2" xfId="31286"/>
    <cellStyle name="Normal 3 4 2 9 3" xfId="22638"/>
    <cellStyle name="Normal 3 4 3" xfId="87"/>
    <cellStyle name="Normal 3 4 3 10" xfId="15787"/>
    <cellStyle name="Normal 3 4 3 2" xfId="201"/>
    <cellStyle name="Normal 3 4 3 2 2" xfId="450"/>
    <cellStyle name="Normal 3 4 3 2 2 2" xfId="882"/>
    <cellStyle name="Normal 3 4 3 2 2 2 2" xfId="1745"/>
    <cellStyle name="Normal 3 4 3 2 2 2 2 2" xfId="3475"/>
    <cellStyle name="Normal 3 4 3 2 2 2 2 2 2" xfId="6916"/>
    <cellStyle name="Normal 3 4 3 2 2 2 2 2 2 2" xfId="15618"/>
    <cellStyle name="Normal 3 4 3 2 2 2 2 2 2 2 2" xfId="31204"/>
    <cellStyle name="Normal 3 4 3 2 2 2 2 2 2 3" xfId="22556"/>
    <cellStyle name="Normal 3 4 3 2 2 2 2 2 3" xfId="12177"/>
    <cellStyle name="Normal 3 4 3 2 2 2 2 2 3 2" xfId="27765"/>
    <cellStyle name="Normal 3 4 3 2 2 2 2 2 4" xfId="19117"/>
    <cellStyle name="Normal 3 4 3 2 2 2 2 3" xfId="5197"/>
    <cellStyle name="Normal 3 4 3 2 2 2 2 3 2" xfId="13899"/>
    <cellStyle name="Normal 3 4 3 2 2 2 2 3 2 2" xfId="29485"/>
    <cellStyle name="Normal 3 4 3 2 2 2 2 3 3" xfId="20837"/>
    <cellStyle name="Normal 3 4 3 2 2 2 2 4" xfId="8696"/>
    <cellStyle name="Normal 3 4 3 2 2 2 2 4 2" xfId="24326"/>
    <cellStyle name="Normal 3 4 3 2 2 2 2 5" xfId="10447"/>
    <cellStyle name="Normal 3 4 3 2 2 2 2 5 2" xfId="26046"/>
    <cellStyle name="Normal 3 4 3 2 2 2 2 6" xfId="17398"/>
    <cellStyle name="Normal 3 4 3 2 2 2 3" xfId="2615"/>
    <cellStyle name="Normal 3 4 3 2 2 2 3 2" xfId="6056"/>
    <cellStyle name="Normal 3 4 3 2 2 2 3 2 2" xfId="14758"/>
    <cellStyle name="Normal 3 4 3 2 2 2 3 2 2 2" xfId="30344"/>
    <cellStyle name="Normal 3 4 3 2 2 2 3 2 3" xfId="21696"/>
    <cellStyle name="Normal 3 4 3 2 2 2 3 3" xfId="11317"/>
    <cellStyle name="Normal 3 4 3 2 2 2 3 3 2" xfId="26905"/>
    <cellStyle name="Normal 3 4 3 2 2 2 3 4" xfId="18257"/>
    <cellStyle name="Normal 3 4 3 2 2 2 4" xfId="4337"/>
    <cellStyle name="Normal 3 4 3 2 2 2 4 2" xfId="13039"/>
    <cellStyle name="Normal 3 4 3 2 2 2 4 2 2" xfId="28625"/>
    <cellStyle name="Normal 3 4 3 2 2 2 4 3" xfId="19977"/>
    <cellStyle name="Normal 3 4 3 2 2 2 5" xfId="7836"/>
    <cellStyle name="Normal 3 4 3 2 2 2 5 2" xfId="23466"/>
    <cellStyle name="Normal 3 4 3 2 2 2 6" xfId="9584"/>
    <cellStyle name="Normal 3 4 3 2 2 2 6 2" xfId="25186"/>
    <cellStyle name="Normal 3 4 3 2 2 2 7" xfId="16538"/>
    <cellStyle name="Normal 3 4 3 2 2 3" xfId="1315"/>
    <cellStyle name="Normal 3 4 3 2 2 3 2" xfId="3045"/>
    <cellStyle name="Normal 3 4 3 2 2 3 2 2" xfId="6486"/>
    <cellStyle name="Normal 3 4 3 2 2 3 2 2 2" xfId="15188"/>
    <cellStyle name="Normal 3 4 3 2 2 3 2 2 2 2" xfId="30774"/>
    <cellStyle name="Normal 3 4 3 2 2 3 2 2 3" xfId="22126"/>
    <cellStyle name="Normal 3 4 3 2 2 3 2 3" xfId="11747"/>
    <cellStyle name="Normal 3 4 3 2 2 3 2 3 2" xfId="27335"/>
    <cellStyle name="Normal 3 4 3 2 2 3 2 4" xfId="18687"/>
    <cellStyle name="Normal 3 4 3 2 2 3 3" xfId="4767"/>
    <cellStyle name="Normal 3 4 3 2 2 3 3 2" xfId="13469"/>
    <cellStyle name="Normal 3 4 3 2 2 3 3 2 2" xfId="29055"/>
    <cellStyle name="Normal 3 4 3 2 2 3 3 3" xfId="20407"/>
    <cellStyle name="Normal 3 4 3 2 2 3 4" xfId="8266"/>
    <cellStyle name="Normal 3 4 3 2 2 3 4 2" xfId="23896"/>
    <cellStyle name="Normal 3 4 3 2 2 3 5" xfId="10017"/>
    <cellStyle name="Normal 3 4 3 2 2 3 5 2" xfId="25616"/>
    <cellStyle name="Normal 3 4 3 2 2 3 6" xfId="16968"/>
    <cellStyle name="Normal 3 4 3 2 2 4" xfId="2185"/>
    <cellStyle name="Normal 3 4 3 2 2 4 2" xfId="5626"/>
    <cellStyle name="Normal 3 4 3 2 2 4 2 2" xfId="14328"/>
    <cellStyle name="Normal 3 4 3 2 2 4 2 2 2" xfId="29914"/>
    <cellStyle name="Normal 3 4 3 2 2 4 2 3" xfId="21266"/>
    <cellStyle name="Normal 3 4 3 2 2 4 3" xfId="10887"/>
    <cellStyle name="Normal 3 4 3 2 2 4 3 2" xfId="26475"/>
    <cellStyle name="Normal 3 4 3 2 2 4 4" xfId="17827"/>
    <cellStyle name="Normal 3 4 3 2 2 5" xfId="3907"/>
    <cellStyle name="Normal 3 4 3 2 2 5 2" xfId="12609"/>
    <cellStyle name="Normal 3 4 3 2 2 5 2 2" xfId="28195"/>
    <cellStyle name="Normal 3 4 3 2 2 5 3" xfId="19547"/>
    <cellStyle name="Normal 3 4 3 2 2 6" xfId="7406"/>
    <cellStyle name="Normal 3 4 3 2 2 6 2" xfId="23036"/>
    <cellStyle name="Normal 3 4 3 2 2 7" xfId="9152"/>
    <cellStyle name="Normal 3 4 3 2 2 7 2" xfId="24756"/>
    <cellStyle name="Normal 3 4 3 2 2 8" xfId="16108"/>
    <cellStyle name="Normal 3 4 3 2 3" xfId="666"/>
    <cellStyle name="Normal 3 4 3 2 3 2" xfId="1530"/>
    <cellStyle name="Normal 3 4 3 2 3 2 2" xfId="3260"/>
    <cellStyle name="Normal 3 4 3 2 3 2 2 2" xfId="6701"/>
    <cellStyle name="Normal 3 4 3 2 3 2 2 2 2" xfId="15403"/>
    <cellStyle name="Normal 3 4 3 2 3 2 2 2 2 2" xfId="30989"/>
    <cellStyle name="Normal 3 4 3 2 3 2 2 2 3" xfId="22341"/>
    <cellStyle name="Normal 3 4 3 2 3 2 2 3" xfId="11962"/>
    <cellStyle name="Normal 3 4 3 2 3 2 2 3 2" xfId="27550"/>
    <cellStyle name="Normal 3 4 3 2 3 2 2 4" xfId="18902"/>
    <cellStyle name="Normal 3 4 3 2 3 2 3" xfId="4982"/>
    <cellStyle name="Normal 3 4 3 2 3 2 3 2" xfId="13684"/>
    <cellStyle name="Normal 3 4 3 2 3 2 3 2 2" xfId="29270"/>
    <cellStyle name="Normal 3 4 3 2 3 2 3 3" xfId="20622"/>
    <cellStyle name="Normal 3 4 3 2 3 2 4" xfId="8481"/>
    <cellStyle name="Normal 3 4 3 2 3 2 4 2" xfId="24111"/>
    <cellStyle name="Normal 3 4 3 2 3 2 5" xfId="10232"/>
    <cellStyle name="Normal 3 4 3 2 3 2 5 2" xfId="25831"/>
    <cellStyle name="Normal 3 4 3 2 3 2 6" xfId="17183"/>
    <cellStyle name="Normal 3 4 3 2 3 3" xfId="2400"/>
    <cellStyle name="Normal 3 4 3 2 3 3 2" xfId="5841"/>
    <cellStyle name="Normal 3 4 3 2 3 3 2 2" xfId="14543"/>
    <cellStyle name="Normal 3 4 3 2 3 3 2 2 2" xfId="30129"/>
    <cellStyle name="Normal 3 4 3 2 3 3 2 3" xfId="21481"/>
    <cellStyle name="Normal 3 4 3 2 3 3 3" xfId="11102"/>
    <cellStyle name="Normal 3 4 3 2 3 3 3 2" xfId="26690"/>
    <cellStyle name="Normal 3 4 3 2 3 3 4" xfId="18042"/>
    <cellStyle name="Normal 3 4 3 2 3 4" xfId="4122"/>
    <cellStyle name="Normal 3 4 3 2 3 4 2" xfId="12824"/>
    <cellStyle name="Normal 3 4 3 2 3 4 2 2" xfId="28410"/>
    <cellStyle name="Normal 3 4 3 2 3 4 3" xfId="19762"/>
    <cellStyle name="Normal 3 4 3 2 3 5" xfId="7621"/>
    <cellStyle name="Normal 3 4 3 2 3 5 2" xfId="23251"/>
    <cellStyle name="Normal 3 4 3 2 3 6" xfId="9368"/>
    <cellStyle name="Normal 3 4 3 2 3 6 2" xfId="24971"/>
    <cellStyle name="Normal 3 4 3 2 3 7" xfId="16323"/>
    <cellStyle name="Normal 3 4 3 2 4" xfId="1100"/>
    <cellStyle name="Normal 3 4 3 2 4 2" xfId="2830"/>
    <cellStyle name="Normal 3 4 3 2 4 2 2" xfId="6271"/>
    <cellStyle name="Normal 3 4 3 2 4 2 2 2" xfId="14973"/>
    <cellStyle name="Normal 3 4 3 2 4 2 2 2 2" xfId="30559"/>
    <cellStyle name="Normal 3 4 3 2 4 2 2 3" xfId="21911"/>
    <cellStyle name="Normal 3 4 3 2 4 2 3" xfId="11532"/>
    <cellStyle name="Normal 3 4 3 2 4 2 3 2" xfId="27120"/>
    <cellStyle name="Normal 3 4 3 2 4 2 4" xfId="18472"/>
    <cellStyle name="Normal 3 4 3 2 4 3" xfId="4552"/>
    <cellStyle name="Normal 3 4 3 2 4 3 2" xfId="13254"/>
    <cellStyle name="Normal 3 4 3 2 4 3 2 2" xfId="28840"/>
    <cellStyle name="Normal 3 4 3 2 4 3 3" xfId="20192"/>
    <cellStyle name="Normal 3 4 3 2 4 4" xfId="8051"/>
    <cellStyle name="Normal 3 4 3 2 4 4 2" xfId="23681"/>
    <cellStyle name="Normal 3 4 3 2 4 5" xfId="9802"/>
    <cellStyle name="Normal 3 4 3 2 4 5 2" xfId="25401"/>
    <cellStyle name="Normal 3 4 3 2 4 6" xfId="16753"/>
    <cellStyle name="Normal 3 4 3 2 5" xfId="1969"/>
    <cellStyle name="Normal 3 4 3 2 5 2" xfId="5411"/>
    <cellStyle name="Normal 3 4 3 2 5 2 2" xfId="14113"/>
    <cellStyle name="Normal 3 4 3 2 5 2 2 2" xfId="29699"/>
    <cellStyle name="Normal 3 4 3 2 5 2 3" xfId="21051"/>
    <cellStyle name="Normal 3 4 3 2 5 3" xfId="10671"/>
    <cellStyle name="Normal 3 4 3 2 5 3 2" xfId="26260"/>
    <cellStyle name="Normal 3 4 3 2 5 4" xfId="17612"/>
    <cellStyle name="Normal 3 4 3 2 6" xfId="3692"/>
    <cellStyle name="Normal 3 4 3 2 6 2" xfId="12394"/>
    <cellStyle name="Normal 3 4 3 2 6 2 2" xfId="27980"/>
    <cellStyle name="Normal 3 4 3 2 6 3" xfId="19332"/>
    <cellStyle name="Normal 3 4 3 2 7" xfId="7191"/>
    <cellStyle name="Normal 3 4 3 2 7 2" xfId="22821"/>
    <cellStyle name="Normal 3 4 3 2 8" xfId="8918"/>
    <cellStyle name="Normal 3 4 3 2 8 2" xfId="24541"/>
    <cellStyle name="Normal 3 4 3 2 9" xfId="15893"/>
    <cellStyle name="Normal 3 4 3 3" xfId="344"/>
    <cellStyle name="Normal 3 4 3 3 2" xfId="776"/>
    <cellStyle name="Normal 3 4 3 3 2 2" xfId="1639"/>
    <cellStyle name="Normal 3 4 3 3 2 2 2" xfId="3369"/>
    <cellStyle name="Normal 3 4 3 3 2 2 2 2" xfId="6810"/>
    <cellStyle name="Normal 3 4 3 3 2 2 2 2 2" xfId="15512"/>
    <cellStyle name="Normal 3 4 3 3 2 2 2 2 2 2" xfId="31098"/>
    <cellStyle name="Normal 3 4 3 3 2 2 2 2 3" xfId="22450"/>
    <cellStyle name="Normal 3 4 3 3 2 2 2 3" xfId="12071"/>
    <cellStyle name="Normal 3 4 3 3 2 2 2 3 2" xfId="27659"/>
    <cellStyle name="Normal 3 4 3 3 2 2 2 4" xfId="19011"/>
    <cellStyle name="Normal 3 4 3 3 2 2 3" xfId="5091"/>
    <cellStyle name="Normal 3 4 3 3 2 2 3 2" xfId="13793"/>
    <cellStyle name="Normal 3 4 3 3 2 2 3 2 2" xfId="29379"/>
    <cellStyle name="Normal 3 4 3 3 2 2 3 3" xfId="20731"/>
    <cellStyle name="Normal 3 4 3 3 2 2 4" xfId="8590"/>
    <cellStyle name="Normal 3 4 3 3 2 2 4 2" xfId="24220"/>
    <cellStyle name="Normal 3 4 3 3 2 2 5" xfId="10341"/>
    <cellStyle name="Normal 3 4 3 3 2 2 5 2" xfId="25940"/>
    <cellStyle name="Normal 3 4 3 3 2 2 6" xfId="17292"/>
    <cellStyle name="Normal 3 4 3 3 2 3" xfId="2509"/>
    <cellStyle name="Normal 3 4 3 3 2 3 2" xfId="5950"/>
    <cellStyle name="Normal 3 4 3 3 2 3 2 2" xfId="14652"/>
    <cellStyle name="Normal 3 4 3 3 2 3 2 2 2" xfId="30238"/>
    <cellStyle name="Normal 3 4 3 3 2 3 2 3" xfId="21590"/>
    <cellStyle name="Normal 3 4 3 3 2 3 3" xfId="11211"/>
    <cellStyle name="Normal 3 4 3 3 2 3 3 2" xfId="26799"/>
    <cellStyle name="Normal 3 4 3 3 2 3 4" xfId="18151"/>
    <cellStyle name="Normal 3 4 3 3 2 4" xfId="4231"/>
    <cellStyle name="Normal 3 4 3 3 2 4 2" xfId="12933"/>
    <cellStyle name="Normal 3 4 3 3 2 4 2 2" xfId="28519"/>
    <cellStyle name="Normal 3 4 3 3 2 4 3" xfId="19871"/>
    <cellStyle name="Normal 3 4 3 3 2 5" xfId="7730"/>
    <cellStyle name="Normal 3 4 3 3 2 5 2" xfId="23360"/>
    <cellStyle name="Normal 3 4 3 3 2 6" xfId="9478"/>
    <cellStyle name="Normal 3 4 3 3 2 6 2" xfId="25080"/>
    <cellStyle name="Normal 3 4 3 3 2 7" xfId="16432"/>
    <cellStyle name="Normal 3 4 3 3 3" xfId="1209"/>
    <cellStyle name="Normal 3 4 3 3 3 2" xfId="2939"/>
    <cellStyle name="Normal 3 4 3 3 3 2 2" xfId="6380"/>
    <cellStyle name="Normal 3 4 3 3 3 2 2 2" xfId="15082"/>
    <cellStyle name="Normal 3 4 3 3 3 2 2 2 2" xfId="30668"/>
    <cellStyle name="Normal 3 4 3 3 3 2 2 3" xfId="22020"/>
    <cellStyle name="Normal 3 4 3 3 3 2 3" xfId="11641"/>
    <cellStyle name="Normal 3 4 3 3 3 2 3 2" xfId="27229"/>
    <cellStyle name="Normal 3 4 3 3 3 2 4" xfId="18581"/>
    <cellStyle name="Normal 3 4 3 3 3 3" xfId="4661"/>
    <cellStyle name="Normal 3 4 3 3 3 3 2" xfId="13363"/>
    <cellStyle name="Normal 3 4 3 3 3 3 2 2" xfId="28949"/>
    <cellStyle name="Normal 3 4 3 3 3 3 3" xfId="20301"/>
    <cellStyle name="Normal 3 4 3 3 3 4" xfId="8160"/>
    <cellStyle name="Normal 3 4 3 3 3 4 2" xfId="23790"/>
    <cellStyle name="Normal 3 4 3 3 3 5" xfId="9911"/>
    <cellStyle name="Normal 3 4 3 3 3 5 2" xfId="25510"/>
    <cellStyle name="Normal 3 4 3 3 3 6" xfId="16862"/>
    <cellStyle name="Normal 3 4 3 3 4" xfId="2079"/>
    <cellStyle name="Normal 3 4 3 3 4 2" xfId="5520"/>
    <cellStyle name="Normal 3 4 3 3 4 2 2" xfId="14222"/>
    <cellStyle name="Normal 3 4 3 3 4 2 2 2" xfId="29808"/>
    <cellStyle name="Normal 3 4 3 3 4 2 3" xfId="21160"/>
    <cellStyle name="Normal 3 4 3 3 4 3" xfId="10781"/>
    <cellStyle name="Normal 3 4 3 3 4 3 2" xfId="26369"/>
    <cellStyle name="Normal 3 4 3 3 4 4" xfId="17721"/>
    <cellStyle name="Normal 3 4 3 3 5" xfId="3801"/>
    <cellStyle name="Normal 3 4 3 3 5 2" xfId="12503"/>
    <cellStyle name="Normal 3 4 3 3 5 2 2" xfId="28089"/>
    <cellStyle name="Normal 3 4 3 3 5 3" xfId="19441"/>
    <cellStyle name="Normal 3 4 3 3 6" xfId="7300"/>
    <cellStyle name="Normal 3 4 3 3 6 2" xfId="22930"/>
    <cellStyle name="Normal 3 4 3 3 7" xfId="9046"/>
    <cellStyle name="Normal 3 4 3 3 7 2" xfId="24650"/>
    <cellStyle name="Normal 3 4 3 3 8" xfId="16002"/>
    <cellStyle name="Normal 3 4 3 4" xfId="560"/>
    <cellStyle name="Normal 3 4 3 4 2" xfId="1424"/>
    <cellStyle name="Normal 3 4 3 4 2 2" xfId="3154"/>
    <cellStyle name="Normal 3 4 3 4 2 2 2" xfId="6595"/>
    <cellStyle name="Normal 3 4 3 4 2 2 2 2" xfId="15297"/>
    <cellStyle name="Normal 3 4 3 4 2 2 2 2 2" xfId="30883"/>
    <cellStyle name="Normal 3 4 3 4 2 2 2 3" xfId="22235"/>
    <cellStyle name="Normal 3 4 3 4 2 2 3" xfId="11856"/>
    <cellStyle name="Normal 3 4 3 4 2 2 3 2" xfId="27444"/>
    <cellStyle name="Normal 3 4 3 4 2 2 4" xfId="18796"/>
    <cellStyle name="Normal 3 4 3 4 2 3" xfId="4876"/>
    <cellStyle name="Normal 3 4 3 4 2 3 2" xfId="13578"/>
    <cellStyle name="Normal 3 4 3 4 2 3 2 2" xfId="29164"/>
    <cellStyle name="Normal 3 4 3 4 2 3 3" xfId="20516"/>
    <cellStyle name="Normal 3 4 3 4 2 4" xfId="8375"/>
    <cellStyle name="Normal 3 4 3 4 2 4 2" xfId="24005"/>
    <cellStyle name="Normal 3 4 3 4 2 5" xfId="10126"/>
    <cellStyle name="Normal 3 4 3 4 2 5 2" xfId="25725"/>
    <cellStyle name="Normal 3 4 3 4 2 6" xfId="17077"/>
    <cellStyle name="Normal 3 4 3 4 3" xfId="2294"/>
    <cellStyle name="Normal 3 4 3 4 3 2" xfId="5735"/>
    <cellStyle name="Normal 3 4 3 4 3 2 2" xfId="14437"/>
    <cellStyle name="Normal 3 4 3 4 3 2 2 2" xfId="30023"/>
    <cellStyle name="Normal 3 4 3 4 3 2 3" xfId="21375"/>
    <cellStyle name="Normal 3 4 3 4 3 3" xfId="10996"/>
    <cellStyle name="Normal 3 4 3 4 3 3 2" xfId="26584"/>
    <cellStyle name="Normal 3 4 3 4 3 4" xfId="17936"/>
    <cellStyle name="Normal 3 4 3 4 4" xfId="4016"/>
    <cellStyle name="Normal 3 4 3 4 4 2" xfId="12718"/>
    <cellStyle name="Normal 3 4 3 4 4 2 2" xfId="28304"/>
    <cellStyle name="Normal 3 4 3 4 4 3" xfId="19656"/>
    <cellStyle name="Normal 3 4 3 4 5" xfId="7515"/>
    <cellStyle name="Normal 3 4 3 4 5 2" xfId="23145"/>
    <cellStyle name="Normal 3 4 3 4 6" xfId="9262"/>
    <cellStyle name="Normal 3 4 3 4 6 2" xfId="24865"/>
    <cellStyle name="Normal 3 4 3 4 7" xfId="16217"/>
    <cellStyle name="Normal 3 4 3 5" xfId="994"/>
    <cellStyle name="Normal 3 4 3 5 2" xfId="2724"/>
    <cellStyle name="Normal 3 4 3 5 2 2" xfId="6165"/>
    <cellStyle name="Normal 3 4 3 5 2 2 2" xfId="14867"/>
    <cellStyle name="Normal 3 4 3 5 2 2 2 2" xfId="30453"/>
    <cellStyle name="Normal 3 4 3 5 2 2 3" xfId="21805"/>
    <cellStyle name="Normal 3 4 3 5 2 3" xfId="11426"/>
    <cellStyle name="Normal 3 4 3 5 2 3 2" xfId="27014"/>
    <cellStyle name="Normal 3 4 3 5 2 4" xfId="18366"/>
    <cellStyle name="Normal 3 4 3 5 3" xfId="4446"/>
    <cellStyle name="Normal 3 4 3 5 3 2" xfId="13148"/>
    <cellStyle name="Normal 3 4 3 5 3 2 2" xfId="28734"/>
    <cellStyle name="Normal 3 4 3 5 3 3" xfId="20086"/>
    <cellStyle name="Normal 3 4 3 5 4" xfId="7945"/>
    <cellStyle name="Normal 3 4 3 5 4 2" xfId="23575"/>
    <cellStyle name="Normal 3 4 3 5 5" xfId="9696"/>
    <cellStyle name="Normal 3 4 3 5 5 2" xfId="25295"/>
    <cellStyle name="Normal 3 4 3 5 6" xfId="16647"/>
    <cellStyle name="Normal 3 4 3 6" xfId="1863"/>
    <cellStyle name="Normal 3 4 3 6 2" xfId="5305"/>
    <cellStyle name="Normal 3 4 3 6 2 2" xfId="14007"/>
    <cellStyle name="Normal 3 4 3 6 2 2 2" xfId="29593"/>
    <cellStyle name="Normal 3 4 3 6 2 3" xfId="20945"/>
    <cellStyle name="Normal 3 4 3 6 3" xfId="10565"/>
    <cellStyle name="Normal 3 4 3 6 3 2" xfId="26154"/>
    <cellStyle name="Normal 3 4 3 6 4" xfId="17506"/>
    <cellStyle name="Normal 3 4 3 7" xfId="3586"/>
    <cellStyle name="Normal 3 4 3 7 2" xfId="12288"/>
    <cellStyle name="Normal 3 4 3 7 2 2" xfId="27874"/>
    <cellStyle name="Normal 3 4 3 7 3" xfId="19226"/>
    <cellStyle name="Normal 3 4 3 8" xfId="7085"/>
    <cellStyle name="Normal 3 4 3 8 2" xfId="22715"/>
    <cellStyle name="Normal 3 4 3 9" xfId="8807"/>
    <cellStyle name="Normal 3 4 3 9 2" xfId="24435"/>
    <cellStyle name="Normal 3 4 4" xfId="145"/>
    <cellStyle name="Normal 3 4 4 2" xfId="397"/>
    <cellStyle name="Normal 3 4 4 2 2" xfId="829"/>
    <cellStyle name="Normal 3 4 4 2 2 2" xfId="1692"/>
    <cellStyle name="Normal 3 4 4 2 2 2 2" xfId="3422"/>
    <cellStyle name="Normal 3 4 4 2 2 2 2 2" xfId="6863"/>
    <cellStyle name="Normal 3 4 4 2 2 2 2 2 2" xfId="15565"/>
    <cellStyle name="Normal 3 4 4 2 2 2 2 2 2 2" xfId="31151"/>
    <cellStyle name="Normal 3 4 4 2 2 2 2 2 3" xfId="22503"/>
    <cellStyle name="Normal 3 4 4 2 2 2 2 3" xfId="12124"/>
    <cellStyle name="Normal 3 4 4 2 2 2 2 3 2" xfId="27712"/>
    <cellStyle name="Normal 3 4 4 2 2 2 2 4" xfId="19064"/>
    <cellStyle name="Normal 3 4 4 2 2 2 3" xfId="5144"/>
    <cellStyle name="Normal 3 4 4 2 2 2 3 2" xfId="13846"/>
    <cellStyle name="Normal 3 4 4 2 2 2 3 2 2" xfId="29432"/>
    <cellStyle name="Normal 3 4 4 2 2 2 3 3" xfId="20784"/>
    <cellStyle name="Normal 3 4 4 2 2 2 4" xfId="8643"/>
    <cellStyle name="Normal 3 4 4 2 2 2 4 2" xfId="24273"/>
    <cellStyle name="Normal 3 4 4 2 2 2 5" xfId="10394"/>
    <cellStyle name="Normal 3 4 4 2 2 2 5 2" xfId="25993"/>
    <cellStyle name="Normal 3 4 4 2 2 2 6" xfId="17345"/>
    <cellStyle name="Normal 3 4 4 2 2 3" xfId="2562"/>
    <cellStyle name="Normal 3 4 4 2 2 3 2" xfId="6003"/>
    <cellStyle name="Normal 3 4 4 2 2 3 2 2" xfId="14705"/>
    <cellStyle name="Normal 3 4 4 2 2 3 2 2 2" xfId="30291"/>
    <cellStyle name="Normal 3 4 4 2 2 3 2 3" xfId="21643"/>
    <cellStyle name="Normal 3 4 4 2 2 3 3" xfId="11264"/>
    <cellStyle name="Normal 3 4 4 2 2 3 3 2" xfId="26852"/>
    <cellStyle name="Normal 3 4 4 2 2 3 4" xfId="18204"/>
    <cellStyle name="Normal 3 4 4 2 2 4" xfId="4284"/>
    <cellStyle name="Normal 3 4 4 2 2 4 2" xfId="12986"/>
    <cellStyle name="Normal 3 4 4 2 2 4 2 2" xfId="28572"/>
    <cellStyle name="Normal 3 4 4 2 2 4 3" xfId="19924"/>
    <cellStyle name="Normal 3 4 4 2 2 5" xfId="7783"/>
    <cellStyle name="Normal 3 4 4 2 2 5 2" xfId="23413"/>
    <cellStyle name="Normal 3 4 4 2 2 6" xfId="9531"/>
    <cellStyle name="Normal 3 4 4 2 2 6 2" xfId="25133"/>
    <cellStyle name="Normal 3 4 4 2 2 7" xfId="16485"/>
    <cellStyle name="Normal 3 4 4 2 3" xfId="1262"/>
    <cellStyle name="Normal 3 4 4 2 3 2" xfId="2992"/>
    <cellStyle name="Normal 3 4 4 2 3 2 2" xfId="6433"/>
    <cellStyle name="Normal 3 4 4 2 3 2 2 2" xfId="15135"/>
    <cellStyle name="Normal 3 4 4 2 3 2 2 2 2" xfId="30721"/>
    <cellStyle name="Normal 3 4 4 2 3 2 2 3" xfId="22073"/>
    <cellStyle name="Normal 3 4 4 2 3 2 3" xfId="11694"/>
    <cellStyle name="Normal 3 4 4 2 3 2 3 2" xfId="27282"/>
    <cellStyle name="Normal 3 4 4 2 3 2 4" xfId="18634"/>
    <cellStyle name="Normal 3 4 4 2 3 3" xfId="4714"/>
    <cellStyle name="Normal 3 4 4 2 3 3 2" xfId="13416"/>
    <cellStyle name="Normal 3 4 4 2 3 3 2 2" xfId="29002"/>
    <cellStyle name="Normal 3 4 4 2 3 3 3" xfId="20354"/>
    <cellStyle name="Normal 3 4 4 2 3 4" xfId="8213"/>
    <cellStyle name="Normal 3 4 4 2 3 4 2" xfId="23843"/>
    <cellStyle name="Normal 3 4 4 2 3 5" xfId="9964"/>
    <cellStyle name="Normal 3 4 4 2 3 5 2" xfId="25563"/>
    <cellStyle name="Normal 3 4 4 2 3 6" xfId="16915"/>
    <cellStyle name="Normal 3 4 4 2 4" xfId="2132"/>
    <cellStyle name="Normal 3 4 4 2 4 2" xfId="5573"/>
    <cellStyle name="Normal 3 4 4 2 4 2 2" xfId="14275"/>
    <cellStyle name="Normal 3 4 4 2 4 2 2 2" xfId="29861"/>
    <cellStyle name="Normal 3 4 4 2 4 2 3" xfId="21213"/>
    <cellStyle name="Normal 3 4 4 2 4 3" xfId="10834"/>
    <cellStyle name="Normal 3 4 4 2 4 3 2" xfId="26422"/>
    <cellStyle name="Normal 3 4 4 2 4 4" xfId="17774"/>
    <cellStyle name="Normal 3 4 4 2 5" xfId="3854"/>
    <cellStyle name="Normal 3 4 4 2 5 2" xfId="12556"/>
    <cellStyle name="Normal 3 4 4 2 5 2 2" xfId="28142"/>
    <cellStyle name="Normal 3 4 4 2 5 3" xfId="19494"/>
    <cellStyle name="Normal 3 4 4 2 6" xfId="7353"/>
    <cellStyle name="Normal 3 4 4 2 6 2" xfId="22983"/>
    <cellStyle name="Normal 3 4 4 2 7" xfId="9099"/>
    <cellStyle name="Normal 3 4 4 2 7 2" xfId="24703"/>
    <cellStyle name="Normal 3 4 4 2 8" xfId="16055"/>
    <cellStyle name="Normal 3 4 4 3" xfId="613"/>
    <cellStyle name="Normal 3 4 4 3 2" xfId="1477"/>
    <cellStyle name="Normal 3 4 4 3 2 2" xfId="3207"/>
    <cellStyle name="Normal 3 4 4 3 2 2 2" xfId="6648"/>
    <cellStyle name="Normal 3 4 4 3 2 2 2 2" xfId="15350"/>
    <cellStyle name="Normal 3 4 4 3 2 2 2 2 2" xfId="30936"/>
    <cellStyle name="Normal 3 4 4 3 2 2 2 3" xfId="22288"/>
    <cellStyle name="Normal 3 4 4 3 2 2 3" xfId="11909"/>
    <cellStyle name="Normal 3 4 4 3 2 2 3 2" xfId="27497"/>
    <cellStyle name="Normal 3 4 4 3 2 2 4" xfId="18849"/>
    <cellStyle name="Normal 3 4 4 3 2 3" xfId="4929"/>
    <cellStyle name="Normal 3 4 4 3 2 3 2" xfId="13631"/>
    <cellStyle name="Normal 3 4 4 3 2 3 2 2" xfId="29217"/>
    <cellStyle name="Normal 3 4 4 3 2 3 3" xfId="20569"/>
    <cellStyle name="Normal 3 4 4 3 2 4" xfId="8428"/>
    <cellStyle name="Normal 3 4 4 3 2 4 2" xfId="24058"/>
    <cellStyle name="Normal 3 4 4 3 2 5" xfId="10179"/>
    <cellStyle name="Normal 3 4 4 3 2 5 2" xfId="25778"/>
    <cellStyle name="Normal 3 4 4 3 2 6" xfId="17130"/>
    <cellStyle name="Normal 3 4 4 3 3" xfId="2347"/>
    <cellStyle name="Normal 3 4 4 3 3 2" xfId="5788"/>
    <cellStyle name="Normal 3 4 4 3 3 2 2" xfId="14490"/>
    <cellStyle name="Normal 3 4 4 3 3 2 2 2" xfId="30076"/>
    <cellStyle name="Normal 3 4 4 3 3 2 3" xfId="21428"/>
    <cellStyle name="Normal 3 4 4 3 3 3" xfId="11049"/>
    <cellStyle name="Normal 3 4 4 3 3 3 2" xfId="26637"/>
    <cellStyle name="Normal 3 4 4 3 3 4" xfId="17989"/>
    <cellStyle name="Normal 3 4 4 3 4" xfId="4069"/>
    <cellStyle name="Normal 3 4 4 3 4 2" xfId="12771"/>
    <cellStyle name="Normal 3 4 4 3 4 2 2" xfId="28357"/>
    <cellStyle name="Normal 3 4 4 3 4 3" xfId="19709"/>
    <cellStyle name="Normal 3 4 4 3 5" xfId="7568"/>
    <cellStyle name="Normal 3 4 4 3 5 2" xfId="23198"/>
    <cellStyle name="Normal 3 4 4 3 6" xfId="9315"/>
    <cellStyle name="Normal 3 4 4 3 6 2" xfId="24918"/>
    <cellStyle name="Normal 3 4 4 3 7" xfId="16270"/>
    <cellStyle name="Normal 3 4 4 4" xfId="1047"/>
    <cellStyle name="Normal 3 4 4 4 2" xfId="2777"/>
    <cellStyle name="Normal 3 4 4 4 2 2" xfId="6218"/>
    <cellStyle name="Normal 3 4 4 4 2 2 2" xfId="14920"/>
    <cellStyle name="Normal 3 4 4 4 2 2 2 2" xfId="30506"/>
    <cellStyle name="Normal 3 4 4 4 2 2 3" xfId="21858"/>
    <cellStyle name="Normal 3 4 4 4 2 3" xfId="11479"/>
    <cellStyle name="Normal 3 4 4 4 2 3 2" xfId="27067"/>
    <cellStyle name="Normal 3 4 4 4 2 4" xfId="18419"/>
    <cellStyle name="Normal 3 4 4 4 3" xfId="4499"/>
    <cellStyle name="Normal 3 4 4 4 3 2" xfId="13201"/>
    <cellStyle name="Normal 3 4 4 4 3 2 2" xfId="28787"/>
    <cellStyle name="Normal 3 4 4 4 3 3" xfId="20139"/>
    <cellStyle name="Normal 3 4 4 4 4" xfId="7998"/>
    <cellStyle name="Normal 3 4 4 4 4 2" xfId="23628"/>
    <cellStyle name="Normal 3 4 4 4 5" xfId="9749"/>
    <cellStyle name="Normal 3 4 4 4 5 2" xfId="25348"/>
    <cellStyle name="Normal 3 4 4 4 6" xfId="16700"/>
    <cellStyle name="Normal 3 4 4 5" xfId="1916"/>
    <cellStyle name="Normal 3 4 4 5 2" xfId="5358"/>
    <cellStyle name="Normal 3 4 4 5 2 2" xfId="14060"/>
    <cellStyle name="Normal 3 4 4 5 2 2 2" xfId="29646"/>
    <cellStyle name="Normal 3 4 4 5 2 3" xfId="20998"/>
    <cellStyle name="Normal 3 4 4 5 3" xfId="10618"/>
    <cellStyle name="Normal 3 4 4 5 3 2" xfId="26207"/>
    <cellStyle name="Normal 3 4 4 5 4" xfId="17559"/>
    <cellStyle name="Normal 3 4 4 6" xfId="3639"/>
    <cellStyle name="Normal 3 4 4 6 2" xfId="12341"/>
    <cellStyle name="Normal 3 4 4 6 2 2" xfId="27927"/>
    <cellStyle name="Normal 3 4 4 6 3" xfId="19279"/>
    <cellStyle name="Normal 3 4 4 7" xfId="7138"/>
    <cellStyle name="Normal 3 4 4 7 2" xfId="22768"/>
    <cellStyle name="Normal 3 4 4 8" xfId="8865"/>
    <cellStyle name="Normal 3 4 4 8 2" xfId="24488"/>
    <cellStyle name="Normal 3 4 4 9" xfId="15840"/>
    <cellStyle name="Normal 3 4 5" xfId="291"/>
    <cellStyle name="Normal 3 4 5 2" xfId="723"/>
    <cellStyle name="Normal 3 4 5 2 2" xfId="1586"/>
    <cellStyle name="Normal 3 4 5 2 2 2" xfId="3316"/>
    <cellStyle name="Normal 3 4 5 2 2 2 2" xfId="6757"/>
    <cellStyle name="Normal 3 4 5 2 2 2 2 2" xfId="15459"/>
    <cellStyle name="Normal 3 4 5 2 2 2 2 2 2" xfId="31045"/>
    <cellStyle name="Normal 3 4 5 2 2 2 2 3" xfId="22397"/>
    <cellStyle name="Normal 3 4 5 2 2 2 3" xfId="12018"/>
    <cellStyle name="Normal 3 4 5 2 2 2 3 2" xfId="27606"/>
    <cellStyle name="Normal 3 4 5 2 2 2 4" xfId="18958"/>
    <cellStyle name="Normal 3 4 5 2 2 3" xfId="5038"/>
    <cellStyle name="Normal 3 4 5 2 2 3 2" xfId="13740"/>
    <cellStyle name="Normal 3 4 5 2 2 3 2 2" xfId="29326"/>
    <cellStyle name="Normal 3 4 5 2 2 3 3" xfId="20678"/>
    <cellStyle name="Normal 3 4 5 2 2 4" xfId="8537"/>
    <cellStyle name="Normal 3 4 5 2 2 4 2" xfId="24167"/>
    <cellStyle name="Normal 3 4 5 2 2 5" xfId="10288"/>
    <cellStyle name="Normal 3 4 5 2 2 5 2" xfId="25887"/>
    <cellStyle name="Normal 3 4 5 2 2 6" xfId="17239"/>
    <cellStyle name="Normal 3 4 5 2 3" xfId="2456"/>
    <cellStyle name="Normal 3 4 5 2 3 2" xfId="5897"/>
    <cellStyle name="Normal 3 4 5 2 3 2 2" xfId="14599"/>
    <cellStyle name="Normal 3 4 5 2 3 2 2 2" xfId="30185"/>
    <cellStyle name="Normal 3 4 5 2 3 2 3" xfId="21537"/>
    <cellStyle name="Normal 3 4 5 2 3 3" xfId="11158"/>
    <cellStyle name="Normal 3 4 5 2 3 3 2" xfId="26746"/>
    <cellStyle name="Normal 3 4 5 2 3 4" xfId="18098"/>
    <cellStyle name="Normal 3 4 5 2 4" xfId="4178"/>
    <cellStyle name="Normal 3 4 5 2 4 2" xfId="12880"/>
    <cellStyle name="Normal 3 4 5 2 4 2 2" xfId="28466"/>
    <cellStyle name="Normal 3 4 5 2 4 3" xfId="19818"/>
    <cellStyle name="Normal 3 4 5 2 5" xfId="7677"/>
    <cellStyle name="Normal 3 4 5 2 5 2" xfId="23307"/>
    <cellStyle name="Normal 3 4 5 2 6" xfId="9425"/>
    <cellStyle name="Normal 3 4 5 2 6 2" xfId="25027"/>
    <cellStyle name="Normal 3 4 5 2 7" xfId="16379"/>
    <cellStyle name="Normal 3 4 5 3" xfId="1156"/>
    <cellStyle name="Normal 3 4 5 3 2" xfId="2886"/>
    <cellStyle name="Normal 3 4 5 3 2 2" xfId="6327"/>
    <cellStyle name="Normal 3 4 5 3 2 2 2" xfId="15029"/>
    <cellStyle name="Normal 3 4 5 3 2 2 2 2" xfId="30615"/>
    <cellStyle name="Normal 3 4 5 3 2 2 3" xfId="21967"/>
    <cellStyle name="Normal 3 4 5 3 2 3" xfId="11588"/>
    <cellStyle name="Normal 3 4 5 3 2 3 2" xfId="27176"/>
    <cellStyle name="Normal 3 4 5 3 2 4" xfId="18528"/>
    <cellStyle name="Normal 3 4 5 3 3" xfId="4608"/>
    <cellStyle name="Normal 3 4 5 3 3 2" xfId="13310"/>
    <cellStyle name="Normal 3 4 5 3 3 2 2" xfId="28896"/>
    <cellStyle name="Normal 3 4 5 3 3 3" xfId="20248"/>
    <cellStyle name="Normal 3 4 5 3 4" xfId="8107"/>
    <cellStyle name="Normal 3 4 5 3 4 2" xfId="23737"/>
    <cellStyle name="Normal 3 4 5 3 5" xfId="9858"/>
    <cellStyle name="Normal 3 4 5 3 5 2" xfId="25457"/>
    <cellStyle name="Normal 3 4 5 3 6" xfId="16809"/>
    <cellStyle name="Normal 3 4 5 4" xfId="2026"/>
    <cellStyle name="Normal 3 4 5 4 2" xfId="5467"/>
    <cellStyle name="Normal 3 4 5 4 2 2" xfId="14169"/>
    <cellStyle name="Normal 3 4 5 4 2 2 2" xfId="29755"/>
    <cellStyle name="Normal 3 4 5 4 2 3" xfId="21107"/>
    <cellStyle name="Normal 3 4 5 4 3" xfId="10728"/>
    <cellStyle name="Normal 3 4 5 4 3 2" xfId="26316"/>
    <cellStyle name="Normal 3 4 5 4 4" xfId="17668"/>
    <cellStyle name="Normal 3 4 5 5" xfId="3748"/>
    <cellStyle name="Normal 3 4 5 5 2" xfId="12450"/>
    <cellStyle name="Normal 3 4 5 5 2 2" xfId="28036"/>
    <cellStyle name="Normal 3 4 5 5 3" xfId="19388"/>
    <cellStyle name="Normal 3 4 5 6" xfId="7247"/>
    <cellStyle name="Normal 3 4 5 6 2" xfId="22877"/>
    <cellStyle name="Normal 3 4 5 7" xfId="8993"/>
    <cellStyle name="Normal 3 4 5 7 2" xfId="24597"/>
    <cellStyle name="Normal 3 4 5 8" xfId="15949"/>
    <cellStyle name="Normal 3 4 6" xfId="507"/>
    <cellStyle name="Normal 3 4 6 2" xfId="1371"/>
    <cellStyle name="Normal 3 4 6 2 2" xfId="3101"/>
    <cellStyle name="Normal 3 4 6 2 2 2" xfId="6542"/>
    <cellStyle name="Normal 3 4 6 2 2 2 2" xfId="15244"/>
    <cellStyle name="Normal 3 4 6 2 2 2 2 2" xfId="30830"/>
    <cellStyle name="Normal 3 4 6 2 2 2 3" xfId="22182"/>
    <cellStyle name="Normal 3 4 6 2 2 3" xfId="11803"/>
    <cellStyle name="Normal 3 4 6 2 2 3 2" xfId="27391"/>
    <cellStyle name="Normal 3 4 6 2 2 4" xfId="18743"/>
    <cellStyle name="Normal 3 4 6 2 3" xfId="4823"/>
    <cellStyle name="Normal 3 4 6 2 3 2" xfId="13525"/>
    <cellStyle name="Normal 3 4 6 2 3 2 2" xfId="29111"/>
    <cellStyle name="Normal 3 4 6 2 3 3" xfId="20463"/>
    <cellStyle name="Normal 3 4 6 2 4" xfId="8322"/>
    <cellStyle name="Normal 3 4 6 2 4 2" xfId="23952"/>
    <cellStyle name="Normal 3 4 6 2 5" xfId="10073"/>
    <cellStyle name="Normal 3 4 6 2 5 2" xfId="25672"/>
    <cellStyle name="Normal 3 4 6 2 6" xfId="17024"/>
    <cellStyle name="Normal 3 4 6 3" xfId="2241"/>
    <cellStyle name="Normal 3 4 6 3 2" xfId="5682"/>
    <cellStyle name="Normal 3 4 6 3 2 2" xfId="14384"/>
    <cellStyle name="Normal 3 4 6 3 2 2 2" xfId="29970"/>
    <cellStyle name="Normal 3 4 6 3 2 3" xfId="21322"/>
    <cellStyle name="Normal 3 4 6 3 3" xfId="10943"/>
    <cellStyle name="Normal 3 4 6 3 3 2" xfId="26531"/>
    <cellStyle name="Normal 3 4 6 3 4" xfId="17883"/>
    <cellStyle name="Normal 3 4 6 4" xfId="3963"/>
    <cellStyle name="Normal 3 4 6 4 2" xfId="12665"/>
    <cellStyle name="Normal 3 4 6 4 2 2" xfId="28251"/>
    <cellStyle name="Normal 3 4 6 4 3" xfId="19603"/>
    <cellStyle name="Normal 3 4 6 5" xfId="7462"/>
    <cellStyle name="Normal 3 4 6 5 2" xfId="23092"/>
    <cellStyle name="Normal 3 4 6 6" xfId="9209"/>
    <cellStyle name="Normal 3 4 6 6 2" xfId="24812"/>
    <cellStyle name="Normal 3 4 6 7" xfId="16164"/>
    <cellStyle name="Normal 3 4 7" xfId="941"/>
    <cellStyle name="Normal 3 4 7 2" xfId="2671"/>
    <cellStyle name="Normal 3 4 7 2 2" xfId="6112"/>
    <cellStyle name="Normal 3 4 7 2 2 2" xfId="14814"/>
    <cellStyle name="Normal 3 4 7 2 2 2 2" xfId="30400"/>
    <cellStyle name="Normal 3 4 7 2 2 3" xfId="21752"/>
    <cellStyle name="Normal 3 4 7 2 3" xfId="11373"/>
    <cellStyle name="Normal 3 4 7 2 3 2" xfId="26961"/>
    <cellStyle name="Normal 3 4 7 2 4" xfId="18313"/>
    <cellStyle name="Normal 3 4 7 3" xfId="4393"/>
    <cellStyle name="Normal 3 4 7 3 2" xfId="13095"/>
    <cellStyle name="Normal 3 4 7 3 2 2" xfId="28681"/>
    <cellStyle name="Normal 3 4 7 3 3" xfId="20033"/>
    <cellStyle name="Normal 3 4 7 4" xfId="7892"/>
    <cellStyle name="Normal 3 4 7 4 2" xfId="23522"/>
    <cellStyle name="Normal 3 4 7 5" xfId="9643"/>
    <cellStyle name="Normal 3 4 7 5 2" xfId="25242"/>
    <cellStyle name="Normal 3 4 7 6" xfId="16594"/>
    <cellStyle name="Normal 3 4 8" xfId="1810"/>
    <cellStyle name="Normal 3 4 8 2" xfId="5252"/>
    <cellStyle name="Normal 3 4 8 2 2" xfId="13954"/>
    <cellStyle name="Normal 3 4 8 2 2 2" xfId="29540"/>
    <cellStyle name="Normal 3 4 8 2 3" xfId="20892"/>
    <cellStyle name="Normal 3 4 8 3" xfId="10512"/>
    <cellStyle name="Normal 3 4 8 3 2" xfId="26101"/>
    <cellStyle name="Normal 3 4 8 4" xfId="17453"/>
    <cellStyle name="Normal 3 4 9" xfId="3533"/>
    <cellStyle name="Normal 3 4 9 2" xfId="12235"/>
    <cellStyle name="Normal 3 4 9 2 2" xfId="27821"/>
    <cellStyle name="Normal 3 4 9 3" xfId="19173"/>
    <cellStyle name="Normal 3 5" xfId="46"/>
    <cellStyle name="Normal 3 5 10" xfId="7045"/>
    <cellStyle name="Normal 3 5 10 2" xfId="22675"/>
    <cellStyle name="Normal 3 5 11" xfId="8766"/>
    <cellStyle name="Normal 3 5 11 2" xfId="24395"/>
    <cellStyle name="Normal 3 5 12" xfId="15747"/>
    <cellStyle name="Normal 3 5 2" xfId="100"/>
    <cellStyle name="Normal 3 5 2 10" xfId="15800"/>
    <cellStyle name="Normal 3 5 2 2" xfId="214"/>
    <cellStyle name="Normal 3 5 2 2 2" xfId="463"/>
    <cellStyle name="Normal 3 5 2 2 2 2" xfId="895"/>
    <cellStyle name="Normal 3 5 2 2 2 2 2" xfId="1758"/>
    <cellStyle name="Normal 3 5 2 2 2 2 2 2" xfId="3488"/>
    <cellStyle name="Normal 3 5 2 2 2 2 2 2 2" xfId="6929"/>
    <cellStyle name="Normal 3 5 2 2 2 2 2 2 2 2" xfId="15631"/>
    <cellStyle name="Normal 3 5 2 2 2 2 2 2 2 2 2" xfId="31217"/>
    <cellStyle name="Normal 3 5 2 2 2 2 2 2 2 3" xfId="22569"/>
    <cellStyle name="Normal 3 5 2 2 2 2 2 2 3" xfId="12190"/>
    <cellStyle name="Normal 3 5 2 2 2 2 2 2 3 2" xfId="27778"/>
    <cellStyle name="Normal 3 5 2 2 2 2 2 2 4" xfId="19130"/>
    <cellStyle name="Normal 3 5 2 2 2 2 2 3" xfId="5210"/>
    <cellStyle name="Normal 3 5 2 2 2 2 2 3 2" xfId="13912"/>
    <cellStyle name="Normal 3 5 2 2 2 2 2 3 2 2" xfId="29498"/>
    <cellStyle name="Normal 3 5 2 2 2 2 2 3 3" xfId="20850"/>
    <cellStyle name="Normal 3 5 2 2 2 2 2 4" xfId="8709"/>
    <cellStyle name="Normal 3 5 2 2 2 2 2 4 2" xfId="24339"/>
    <cellStyle name="Normal 3 5 2 2 2 2 2 5" xfId="10460"/>
    <cellStyle name="Normal 3 5 2 2 2 2 2 5 2" xfId="26059"/>
    <cellStyle name="Normal 3 5 2 2 2 2 2 6" xfId="17411"/>
    <cellStyle name="Normal 3 5 2 2 2 2 3" xfId="2628"/>
    <cellStyle name="Normal 3 5 2 2 2 2 3 2" xfId="6069"/>
    <cellStyle name="Normal 3 5 2 2 2 2 3 2 2" xfId="14771"/>
    <cellStyle name="Normal 3 5 2 2 2 2 3 2 2 2" xfId="30357"/>
    <cellStyle name="Normal 3 5 2 2 2 2 3 2 3" xfId="21709"/>
    <cellStyle name="Normal 3 5 2 2 2 2 3 3" xfId="11330"/>
    <cellStyle name="Normal 3 5 2 2 2 2 3 3 2" xfId="26918"/>
    <cellStyle name="Normal 3 5 2 2 2 2 3 4" xfId="18270"/>
    <cellStyle name="Normal 3 5 2 2 2 2 4" xfId="4350"/>
    <cellStyle name="Normal 3 5 2 2 2 2 4 2" xfId="13052"/>
    <cellStyle name="Normal 3 5 2 2 2 2 4 2 2" xfId="28638"/>
    <cellStyle name="Normal 3 5 2 2 2 2 4 3" xfId="19990"/>
    <cellStyle name="Normal 3 5 2 2 2 2 5" xfId="7849"/>
    <cellStyle name="Normal 3 5 2 2 2 2 5 2" xfId="23479"/>
    <cellStyle name="Normal 3 5 2 2 2 2 6" xfId="9597"/>
    <cellStyle name="Normal 3 5 2 2 2 2 6 2" xfId="25199"/>
    <cellStyle name="Normal 3 5 2 2 2 2 7" xfId="16551"/>
    <cellStyle name="Normal 3 5 2 2 2 3" xfId="1328"/>
    <cellStyle name="Normal 3 5 2 2 2 3 2" xfId="3058"/>
    <cellStyle name="Normal 3 5 2 2 2 3 2 2" xfId="6499"/>
    <cellStyle name="Normal 3 5 2 2 2 3 2 2 2" xfId="15201"/>
    <cellStyle name="Normal 3 5 2 2 2 3 2 2 2 2" xfId="30787"/>
    <cellStyle name="Normal 3 5 2 2 2 3 2 2 3" xfId="22139"/>
    <cellStyle name="Normal 3 5 2 2 2 3 2 3" xfId="11760"/>
    <cellStyle name="Normal 3 5 2 2 2 3 2 3 2" xfId="27348"/>
    <cellStyle name="Normal 3 5 2 2 2 3 2 4" xfId="18700"/>
    <cellStyle name="Normal 3 5 2 2 2 3 3" xfId="4780"/>
    <cellStyle name="Normal 3 5 2 2 2 3 3 2" xfId="13482"/>
    <cellStyle name="Normal 3 5 2 2 2 3 3 2 2" xfId="29068"/>
    <cellStyle name="Normal 3 5 2 2 2 3 3 3" xfId="20420"/>
    <cellStyle name="Normal 3 5 2 2 2 3 4" xfId="8279"/>
    <cellStyle name="Normal 3 5 2 2 2 3 4 2" xfId="23909"/>
    <cellStyle name="Normal 3 5 2 2 2 3 5" xfId="10030"/>
    <cellStyle name="Normal 3 5 2 2 2 3 5 2" xfId="25629"/>
    <cellStyle name="Normal 3 5 2 2 2 3 6" xfId="16981"/>
    <cellStyle name="Normal 3 5 2 2 2 4" xfId="2198"/>
    <cellStyle name="Normal 3 5 2 2 2 4 2" xfId="5639"/>
    <cellStyle name="Normal 3 5 2 2 2 4 2 2" xfId="14341"/>
    <cellStyle name="Normal 3 5 2 2 2 4 2 2 2" xfId="29927"/>
    <cellStyle name="Normal 3 5 2 2 2 4 2 3" xfId="21279"/>
    <cellStyle name="Normal 3 5 2 2 2 4 3" xfId="10900"/>
    <cellStyle name="Normal 3 5 2 2 2 4 3 2" xfId="26488"/>
    <cellStyle name="Normal 3 5 2 2 2 4 4" xfId="17840"/>
    <cellStyle name="Normal 3 5 2 2 2 5" xfId="3920"/>
    <cellStyle name="Normal 3 5 2 2 2 5 2" xfId="12622"/>
    <cellStyle name="Normal 3 5 2 2 2 5 2 2" xfId="28208"/>
    <cellStyle name="Normal 3 5 2 2 2 5 3" xfId="19560"/>
    <cellStyle name="Normal 3 5 2 2 2 6" xfId="7419"/>
    <cellStyle name="Normal 3 5 2 2 2 6 2" xfId="23049"/>
    <cellStyle name="Normal 3 5 2 2 2 7" xfId="9165"/>
    <cellStyle name="Normal 3 5 2 2 2 7 2" xfId="24769"/>
    <cellStyle name="Normal 3 5 2 2 2 8" xfId="16121"/>
    <cellStyle name="Normal 3 5 2 2 3" xfId="679"/>
    <cellStyle name="Normal 3 5 2 2 3 2" xfId="1543"/>
    <cellStyle name="Normal 3 5 2 2 3 2 2" xfId="3273"/>
    <cellStyle name="Normal 3 5 2 2 3 2 2 2" xfId="6714"/>
    <cellStyle name="Normal 3 5 2 2 3 2 2 2 2" xfId="15416"/>
    <cellStyle name="Normal 3 5 2 2 3 2 2 2 2 2" xfId="31002"/>
    <cellStyle name="Normal 3 5 2 2 3 2 2 2 3" xfId="22354"/>
    <cellStyle name="Normal 3 5 2 2 3 2 2 3" xfId="11975"/>
    <cellStyle name="Normal 3 5 2 2 3 2 2 3 2" xfId="27563"/>
    <cellStyle name="Normal 3 5 2 2 3 2 2 4" xfId="18915"/>
    <cellStyle name="Normal 3 5 2 2 3 2 3" xfId="4995"/>
    <cellStyle name="Normal 3 5 2 2 3 2 3 2" xfId="13697"/>
    <cellStyle name="Normal 3 5 2 2 3 2 3 2 2" xfId="29283"/>
    <cellStyle name="Normal 3 5 2 2 3 2 3 3" xfId="20635"/>
    <cellStyle name="Normal 3 5 2 2 3 2 4" xfId="8494"/>
    <cellStyle name="Normal 3 5 2 2 3 2 4 2" xfId="24124"/>
    <cellStyle name="Normal 3 5 2 2 3 2 5" xfId="10245"/>
    <cellStyle name="Normal 3 5 2 2 3 2 5 2" xfId="25844"/>
    <cellStyle name="Normal 3 5 2 2 3 2 6" xfId="17196"/>
    <cellStyle name="Normal 3 5 2 2 3 3" xfId="2413"/>
    <cellStyle name="Normal 3 5 2 2 3 3 2" xfId="5854"/>
    <cellStyle name="Normal 3 5 2 2 3 3 2 2" xfId="14556"/>
    <cellStyle name="Normal 3 5 2 2 3 3 2 2 2" xfId="30142"/>
    <cellStyle name="Normal 3 5 2 2 3 3 2 3" xfId="21494"/>
    <cellStyle name="Normal 3 5 2 2 3 3 3" xfId="11115"/>
    <cellStyle name="Normal 3 5 2 2 3 3 3 2" xfId="26703"/>
    <cellStyle name="Normal 3 5 2 2 3 3 4" xfId="18055"/>
    <cellStyle name="Normal 3 5 2 2 3 4" xfId="4135"/>
    <cellStyle name="Normal 3 5 2 2 3 4 2" xfId="12837"/>
    <cellStyle name="Normal 3 5 2 2 3 4 2 2" xfId="28423"/>
    <cellStyle name="Normal 3 5 2 2 3 4 3" xfId="19775"/>
    <cellStyle name="Normal 3 5 2 2 3 5" xfId="7634"/>
    <cellStyle name="Normal 3 5 2 2 3 5 2" xfId="23264"/>
    <cellStyle name="Normal 3 5 2 2 3 6" xfId="9381"/>
    <cellStyle name="Normal 3 5 2 2 3 6 2" xfId="24984"/>
    <cellStyle name="Normal 3 5 2 2 3 7" xfId="16336"/>
    <cellStyle name="Normal 3 5 2 2 4" xfId="1113"/>
    <cellStyle name="Normal 3 5 2 2 4 2" xfId="2843"/>
    <cellStyle name="Normal 3 5 2 2 4 2 2" xfId="6284"/>
    <cellStyle name="Normal 3 5 2 2 4 2 2 2" xfId="14986"/>
    <cellStyle name="Normal 3 5 2 2 4 2 2 2 2" xfId="30572"/>
    <cellStyle name="Normal 3 5 2 2 4 2 2 3" xfId="21924"/>
    <cellStyle name="Normal 3 5 2 2 4 2 3" xfId="11545"/>
    <cellStyle name="Normal 3 5 2 2 4 2 3 2" xfId="27133"/>
    <cellStyle name="Normal 3 5 2 2 4 2 4" xfId="18485"/>
    <cellStyle name="Normal 3 5 2 2 4 3" xfId="4565"/>
    <cellStyle name="Normal 3 5 2 2 4 3 2" xfId="13267"/>
    <cellStyle name="Normal 3 5 2 2 4 3 2 2" xfId="28853"/>
    <cellStyle name="Normal 3 5 2 2 4 3 3" xfId="20205"/>
    <cellStyle name="Normal 3 5 2 2 4 4" xfId="8064"/>
    <cellStyle name="Normal 3 5 2 2 4 4 2" xfId="23694"/>
    <cellStyle name="Normal 3 5 2 2 4 5" xfId="9815"/>
    <cellStyle name="Normal 3 5 2 2 4 5 2" xfId="25414"/>
    <cellStyle name="Normal 3 5 2 2 4 6" xfId="16766"/>
    <cellStyle name="Normal 3 5 2 2 5" xfId="1982"/>
    <cellStyle name="Normal 3 5 2 2 5 2" xfId="5424"/>
    <cellStyle name="Normal 3 5 2 2 5 2 2" xfId="14126"/>
    <cellStyle name="Normal 3 5 2 2 5 2 2 2" xfId="29712"/>
    <cellStyle name="Normal 3 5 2 2 5 2 3" xfId="21064"/>
    <cellStyle name="Normal 3 5 2 2 5 3" xfId="10684"/>
    <cellStyle name="Normal 3 5 2 2 5 3 2" xfId="26273"/>
    <cellStyle name="Normal 3 5 2 2 5 4" xfId="17625"/>
    <cellStyle name="Normal 3 5 2 2 6" xfId="3705"/>
    <cellStyle name="Normal 3 5 2 2 6 2" xfId="12407"/>
    <cellStyle name="Normal 3 5 2 2 6 2 2" xfId="27993"/>
    <cellStyle name="Normal 3 5 2 2 6 3" xfId="19345"/>
    <cellStyle name="Normal 3 5 2 2 7" xfId="7204"/>
    <cellStyle name="Normal 3 5 2 2 7 2" xfId="22834"/>
    <cellStyle name="Normal 3 5 2 2 8" xfId="8931"/>
    <cellStyle name="Normal 3 5 2 2 8 2" xfId="24554"/>
    <cellStyle name="Normal 3 5 2 2 9" xfId="15906"/>
    <cellStyle name="Normal 3 5 2 3" xfId="357"/>
    <cellStyle name="Normal 3 5 2 3 2" xfId="789"/>
    <cellStyle name="Normal 3 5 2 3 2 2" xfId="1652"/>
    <cellStyle name="Normal 3 5 2 3 2 2 2" xfId="3382"/>
    <cellStyle name="Normal 3 5 2 3 2 2 2 2" xfId="6823"/>
    <cellStyle name="Normal 3 5 2 3 2 2 2 2 2" xfId="15525"/>
    <cellStyle name="Normal 3 5 2 3 2 2 2 2 2 2" xfId="31111"/>
    <cellStyle name="Normal 3 5 2 3 2 2 2 2 3" xfId="22463"/>
    <cellStyle name="Normal 3 5 2 3 2 2 2 3" xfId="12084"/>
    <cellStyle name="Normal 3 5 2 3 2 2 2 3 2" xfId="27672"/>
    <cellStyle name="Normal 3 5 2 3 2 2 2 4" xfId="19024"/>
    <cellStyle name="Normal 3 5 2 3 2 2 3" xfId="5104"/>
    <cellStyle name="Normal 3 5 2 3 2 2 3 2" xfId="13806"/>
    <cellStyle name="Normal 3 5 2 3 2 2 3 2 2" xfId="29392"/>
    <cellStyle name="Normal 3 5 2 3 2 2 3 3" xfId="20744"/>
    <cellStyle name="Normal 3 5 2 3 2 2 4" xfId="8603"/>
    <cellStyle name="Normal 3 5 2 3 2 2 4 2" xfId="24233"/>
    <cellStyle name="Normal 3 5 2 3 2 2 5" xfId="10354"/>
    <cellStyle name="Normal 3 5 2 3 2 2 5 2" xfId="25953"/>
    <cellStyle name="Normal 3 5 2 3 2 2 6" xfId="17305"/>
    <cellStyle name="Normal 3 5 2 3 2 3" xfId="2522"/>
    <cellStyle name="Normal 3 5 2 3 2 3 2" xfId="5963"/>
    <cellStyle name="Normal 3 5 2 3 2 3 2 2" xfId="14665"/>
    <cellStyle name="Normal 3 5 2 3 2 3 2 2 2" xfId="30251"/>
    <cellStyle name="Normal 3 5 2 3 2 3 2 3" xfId="21603"/>
    <cellStyle name="Normal 3 5 2 3 2 3 3" xfId="11224"/>
    <cellStyle name="Normal 3 5 2 3 2 3 3 2" xfId="26812"/>
    <cellStyle name="Normal 3 5 2 3 2 3 4" xfId="18164"/>
    <cellStyle name="Normal 3 5 2 3 2 4" xfId="4244"/>
    <cellStyle name="Normal 3 5 2 3 2 4 2" xfId="12946"/>
    <cellStyle name="Normal 3 5 2 3 2 4 2 2" xfId="28532"/>
    <cellStyle name="Normal 3 5 2 3 2 4 3" xfId="19884"/>
    <cellStyle name="Normal 3 5 2 3 2 5" xfId="7743"/>
    <cellStyle name="Normal 3 5 2 3 2 5 2" xfId="23373"/>
    <cellStyle name="Normal 3 5 2 3 2 6" xfId="9491"/>
    <cellStyle name="Normal 3 5 2 3 2 6 2" xfId="25093"/>
    <cellStyle name="Normal 3 5 2 3 2 7" xfId="16445"/>
    <cellStyle name="Normal 3 5 2 3 3" xfId="1222"/>
    <cellStyle name="Normal 3 5 2 3 3 2" xfId="2952"/>
    <cellStyle name="Normal 3 5 2 3 3 2 2" xfId="6393"/>
    <cellStyle name="Normal 3 5 2 3 3 2 2 2" xfId="15095"/>
    <cellStyle name="Normal 3 5 2 3 3 2 2 2 2" xfId="30681"/>
    <cellStyle name="Normal 3 5 2 3 3 2 2 3" xfId="22033"/>
    <cellStyle name="Normal 3 5 2 3 3 2 3" xfId="11654"/>
    <cellStyle name="Normal 3 5 2 3 3 2 3 2" xfId="27242"/>
    <cellStyle name="Normal 3 5 2 3 3 2 4" xfId="18594"/>
    <cellStyle name="Normal 3 5 2 3 3 3" xfId="4674"/>
    <cellStyle name="Normal 3 5 2 3 3 3 2" xfId="13376"/>
    <cellStyle name="Normal 3 5 2 3 3 3 2 2" xfId="28962"/>
    <cellStyle name="Normal 3 5 2 3 3 3 3" xfId="20314"/>
    <cellStyle name="Normal 3 5 2 3 3 4" xfId="8173"/>
    <cellStyle name="Normal 3 5 2 3 3 4 2" xfId="23803"/>
    <cellStyle name="Normal 3 5 2 3 3 5" xfId="9924"/>
    <cellStyle name="Normal 3 5 2 3 3 5 2" xfId="25523"/>
    <cellStyle name="Normal 3 5 2 3 3 6" xfId="16875"/>
    <cellStyle name="Normal 3 5 2 3 4" xfId="2092"/>
    <cellStyle name="Normal 3 5 2 3 4 2" xfId="5533"/>
    <cellStyle name="Normal 3 5 2 3 4 2 2" xfId="14235"/>
    <cellStyle name="Normal 3 5 2 3 4 2 2 2" xfId="29821"/>
    <cellStyle name="Normal 3 5 2 3 4 2 3" xfId="21173"/>
    <cellStyle name="Normal 3 5 2 3 4 3" xfId="10794"/>
    <cellStyle name="Normal 3 5 2 3 4 3 2" xfId="26382"/>
    <cellStyle name="Normal 3 5 2 3 4 4" xfId="17734"/>
    <cellStyle name="Normal 3 5 2 3 5" xfId="3814"/>
    <cellStyle name="Normal 3 5 2 3 5 2" xfId="12516"/>
    <cellStyle name="Normal 3 5 2 3 5 2 2" xfId="28102"/>
    <cellStyle name="Normal 3 5 2 3 5 3" xfId="19454"/>
    <cellStyle name="Normal 3 5 2 3 6" xfId="7313"/>
    <cellStyle name="Normal 3 5 2 3 6 2" xfId="22943"/>
    <cellStyle name="Normal 3 5 2 3 7" xfId="9059"/>
    <cellStyle name="Normal 3 5 2 3 7 2" xfId="24663"/>
    <cellStyle name="Normal 3 5 2 3 8" xfId="16015"/>
    <cellStyle name="Normal 3 5 2 4" xfId="573"/>
    <cellStyle name="Normal 3 5 2 4 2" xfId="1437"/>
    <cellStyle name="Normal 3 5 2 4 2 2" xfId="3167"/>
    <cellStyle name="Normal 3 5 2 4 2 2 2" xfId="6608"/>
    <cellStyle name="Normal 3 5 2 4 2 2 2 2" xfId="15310"/>
    <cellStyle name="Normal 3 5 2 4 2 2 2 2 2" xfId="30896"/>
    <cellStyle name="Normal 3 5 2 4 2 2 2 3" xfId="22248"/>
    <cellStyle name="Normal 3 5 2 4 2 2 3" xfId="11869"/>
    <cellStyle name="Normal 3 5 2 4 2 2 3 2" xfId="27457"/>
    <cellStyle name="Normal 3 5 2 4 2 2 4" xfId="18809"/>
    <cellStyle name="Normal 3 5 2 4 2 3" xfId="4889"/>
    <cellStyle name="Normal 3 5 2 4 2 3 2" xfId="13591"/>
    <cellStyle name="Normal 3 5 2 4 2 3 2 2" xfId="29177"/>
    <cellStyle name="Normal 3 5 2 4 2 3 3" xfId="20529"/>
    <cellStyle name="Normal 3 5 2 4 2 4" xfId="8388"/>
    <cellStyle name="Normal 3 5 2 4 2 4 2" xfId="24018"/>
    <cellStyle name="Normal 3 5 2 4 2 5" xfId="10139"/>
    <cellStyle name="Normal 3 5 2 4 2 5 2" xfId="25738"/>
    <cellStyle name="Normal 3 5 2 4 2 6" xfId="17090"/>
    <cellStyle name="Normal 3 5 2 4 3" xfId="2307"/>
    <cellStyle name="Normal 3 5 2 4 3 2" xfId="5748"/>
    <cellStyle name="Normal 3 5 2 4 3 2 2" xfId="14450"/>
    <cellStyle name="Normal 3 5 2 4 3 2 2 2" xfId="30036"/>
    <cellStyle name="Normal 3 5 2 4 3 2 3" xfId="21388"/>
    <cellStyle name="Normal 3 5 2 4 3 3" xfId="11009"/>
    <cellStyle name="Normal 3 5 2 4 3 3 2" xfId="26597"/>
    <cellStyle name="Normal 3 5 2 4 3 4" xfId="17949"/>
    <cellStyle name="Normal 3 5 2 4 4" xfId="4029"/>
    <cellStyle name="Normal 3 5 2 4 4 2" xfId="12731"/>
    <cellStyle name="Normal 3 5 2 4 4 2 2" xfId="28317"/>
    <cellStyle name="Normal 3 5 2 4 4 3" xfId="19669"/>
    <cellStyle name="Normal 3 5 2 4 5" xfId="7528"/>
    <cellStyle name="Normal 3 5 2 4 5 2" xfId="23158"/>
    <cellStyle name="Normal 3 5 2 4 6" xfId="9275"/>
    <cellStyle name="Normal 3 5 2 4 6 2" xfId="24878"/>
    <cellStyle name="Normal 3 5 2 4 7" xfId="16230"/>
    <cellStyle name="Normal 3 5 2 5" xfId="1007"/>
    <cellStyle name="Normal 3 5 2 5 2" xfId="2737"/>
    <cellStyle name="Normal 3 5 2 5 2 2" xfId="6178"/>
    <cellStyle name="Normal 3 5 2 5 2 2 2" xfId="14880"/>
    <cellStyle name="Normal 3 5 2 5 2 2 2 2" xfId="30466"/>
    <cellStyle name="Normal 3 5 2 5 2 2 3" xfId="21818"/>
    <cellStyle name="Normal 3 5 2 5 2 3" xfId="11439"/>
    <cellStyle name="Normal 3 5 2 5 2 3 2" xfId="27027"/>
    <cellStyle name="Normal 3 5 2 5 2 4" xfId="18379"/>
    <cellStyle name="Normal 3 5 2 5 3" xfId="4459"/>
    <cellStyle name="Normal 3 5 2 5 3 2" xfId="13161"/>
    <cellStyle name="Normal 3 5 2 5 3 2 2" xfId="28747"/>
    <cellStyle name="Normal 3 5 2 5 3 3" xfId="20099"/>
    <cellStyle name="Normal 3 5 2 5 4" xfId="7958"/>
    <cellStyle name="Normal 3 5 2 5 4 2" xfId="23588"/>
    <cellStyle name="Normal 3 5 2 5 5" xfId="9709"/>
    <cellStyle name="Normal 3 5 2 5 5 2" xfId="25308"/>
    <cellStyle name="Normal 3 5 2 5 6" xfId="16660"/>
    <cellStyle name="Normal 3 5 2 6" xfId="1876"/>
    <cellStyle name="Normal 3 5 2 6 2" xfId="5318"/>
    <cellStyle name="Normal 3 5 2 6 2 2" xfId="14020"/>
    <cellStyle name="Normal 3 5 2 6 2 2 2" xfId="29606"/>
    <cellStyle name="Normal 3 5 2 6 2 3" xfId="20958"/>
    <cellStyle name="Normal 3 5 2 6 3" xfId="10578"/>
    <cellStyle name="Normal 3 5 2 6 3 2" xfId="26167"/>
    <cellStyle name="Normal 3 5 2 6 4" xfId="17519"/>
    <cellStyle name="Normal 3 5 2 7" xfId="3599"/>
    <cellStyle name="Normal 3 5 2 7 2" xfId="12301"/>
    <cellStyle name="Normal 3 5 2 7 2 2" xfId="27887"/>
    <cellStyle name="Normal 3 5 2 7 3" xfId="19239"/>
    <cellStyle name="Normal 3 5 2 8" xfId="7098"/>
    <cellStyle name="Normal 3 5 2 8 2" xfId="22728"/>
    <cellStyle name="Normal 3 5 2 9" xfId="8820"/>
    <cellStyle name="Normal 3 5 2 9 2" xfId="24448"/>
    <cellStyle name="Normal 3 5 3" xfId="161"/>
    <cellStyle name="Normal 3 5 3 2" xfId="410"/>
    <cellStyle name="Normal 3 5 3 2 2" xfId="842"/>
    <cellStyle name="Normal 3 5 3 2 2 2" xfId="1705"/>
    <cellStyle name="Normal 3 5 3 2 2 2 2" xfId="3435"/>
    <cellStyle name="Normal 3 5 3 2 2 2 2 2" xfId="6876"/>
    <cellStyle name="Normal 3 5 3 2 2 2 2 2 2" xfId="15578"/>
    <cellStyle name="Normal 3 5 3 2 2 2 2 2 2 2" xfId="31164"/>
    <cellStyle name="Normal 3 5 3 2 2 2 2 2 3" xfId="22516"/>
    <cellStyle name="Normal 3 5 3 2 2 2 2 3" xfId="12137"/>
    <cellStyle name="Normal 3 5 3 2 2 2 2 3 2" xfId="27725"/>
    <cellStyle name="Normal 3 5 3 2 2 2 2 4" xfId="19077"/>
    <cellStyle name="Normal 3 5 3 2 2 2 3" xfId="5157"/>
    <cellStyle name="Normal 3 5 3 2 2 2 3 2" xfId="13859"/>
    <cellStyle name="Normal 3 5 3 2 2 2 3 2 2" xfId="29445"/>
    <cellStyle name="Normal 3 5 3 2 2 2 3 3" xfId="20797"/>
    <cellStyle name="Normal 3 5 3 2 2 2 4" xfId="8656"/>
    <cellStyle name="Normal 3 5 3 2 2 2 4 2" xfId="24286"/>
    <cellStyle name="Normal 3 5 3 2 2 2 5" xfId="10407"/>
    <cellStyle name="Normal 3 5 3 2 2 2 5 2" xfId="26006"/>
    <cellStyle name="Normal 3 5 3 2 2 2 6" xfId="17358"/>
    <cellStyle name="Normal 3 5 3 2 2 3" xfId="2575"/>
    <cellStyle name="Normal 3 5 3 2 2 3 2" xfId="6016"/>
    <cellStyle name="Normal 3 5 3 2 2 3 2 2" xfId="14718"/>
    <cellStyle name="Normal 3 5 3 2 2 3 2 2 2" xfId="30304"/>
    <cellStyle name="Normal 3 5 3 2 2 3 2 3" xfId="21656"/>
    <cellStyle name="Normal 3 5 3 2 2 3 3" xfId="11277"/>
    <cellStyle name="Normal 3 5 3 2 2 3 3 2" xfId="26865"/>
    <cellStyle name="Normal 3 5 3 2 2 3 4" xfId="18217"/>
    <cellStyle name="Normal 3 5 3 2 2 4" xfId="4297"/>
    <cellStyle name="Normal 3 5 3 2 2 4 2" xfId="12999"/>
    <cellStyle name="Normal 3 5 3 2 2 4 2 2" xfId="28585"/>
    <cellStyle name="Normal 3 5 3 2 2 4 3" xfId="19937"/>
    <cellStyle name="Normal 3 5 3 2 2 5" xfId="7796"/>
    <cellStyle name="Normal 3 5 3 2 2 5 2" xfId="23426"/>
    <cellStyle name="Normal 3 5 3 2 2 6" xfId="9544"/>
    <cellStyle name="Normal 3 5 3 2 2 6 2" xfId="25146"/>
    <cellStyle name="Normal 3 5 3 2 2 7" xfId="16498"/>
    <cellStyle name="Normal 3 5 3 2 3" xfId="1275"/>
    <cellStyle name="Normal 3 5 3 2 3 2" xfId="3005"/>
    <cellStyle name="Normal 3 5 3 2 3 2 2" xfId="6446"/>
    <cellStyle name="Normal 3 5 3 2 3 2 2 2" xfId="15148"/>
    <cellStyle name="Normal 3 5 3 2 3 2 2 2 2" xfId="30734"/>
    <cellStyle name="Normal 3 5 3 2 3 2 2 3" xfId="22086"/>
    <cellStyle name="Normal 3 5 3 2 3 2 3" xfId="11707"/>
    <cellStyle name="Normal 3 5 3 2 3 2 3 2" xfId="27295"/>
    <cellStyle name="Normal 3 5 3 2 3 2 4" xfId="18647"/>
    <cellStyle name="Normal 3 5 3 2 3 3" xfId="4727"/>
    <cellStyle name="Normal 3 5 3 2 3 3 2" xfId="13429"/>
    <cellStyle name="Normal 3 5 3 2 3 3 2 2" xfId="29015"/>
    <cellStyle name="Normal 3 5 3 2 3 3 3" xfId="20367"/>
    <cellStyle name="Normal 3 5 3 2 3 4" xfId="8226"/>
    <cellStyle name="Normal 3 5 3 2 3 4 2" xfId="23856"/>
    <cellStyle name="Normal 3 5 3 2 3 5" xfId="9977"/>
    <cellStyle name="Normal 3 5 3 2 3 5 2" xfId="25576"/>
    <cellStyle name="Normal 3 5 3 2 3 6" xfId="16928"/>
    <cellStyle name="Normal 3 5 3 2 4" xfId="2145"/>
    <cellStyle name="Normal 3 5 3 2 4 2" xfId="5586"/>
    <cellStyle name="Normal 3 5 3 2 4 2 2" xfId="14288"/>
    <cellStyle name="Normal 3 5 3 2 4 2 2 2" xfId="29874"/>
    <cellStyle name="Normal 3 5 3 2 4 2 3" xfId="21226"/>
    <cellStyle name="Normal 3 5 3 2 4 3" xfId="10847"/>
    <cellStyle name="Normal 3 5 3 2 4 3 2" xfId="26435"/>
    <cellStyle name="Normal 3 5 3 2 4 4" xfId="17787"/>
    <cellStyle name="Normal 3 5 3 2 5" xfId="3867"/>
    <cellStyle name="Normal 3 5 3 2 5 2" xfId="12569"/>
    <cellStyle name="Normal 3 5 3 2 5 2 2" xfId="28155"/>
    <cellStyle name="Normal 3 5 3 2 5 3" xfId="19507"/>
    <cellStyle name="Normal 3 5 3 2 6" xfId="7366"/>
    <cellStyle name="Normal 3 5 3 2 6 2" xfId="22996"/>
    <cellStyle name="Normal 3 5 3 2 7" xfId="9112"/>
    <cellStyle name="Normal 3 5 3 2 7 2" xfId="24716"/>
    <cellStyle name="Normal 3 5 3 2 8" xfId="16068"/>
    <cellStyle name="Normal 3 5 3 3" xfId="626"/>
    <cellStyle name="Normal 3 5 3 3 2" xfId="1490"/>
    <cellStyle name="Normal 3 5 3 3 2 2" xfId="3220"/>
    <cellStyle name="Normal 3 5 3 3 2 2 2" xfId="6661"/>
    <cellStyle name="Normal 3 5 3 3 2 2 2 2" xfId="15363"/>
    <cellStyle name="Normal 3 5 3 3 2 2 2 2 2" xfId="30949"/>
    <cellStyle name="Normal 3 5 3 3 2 2 2 3" xfId="22301"/>
    <cellStyle name="Normal 3 5 3 3 2 2 3" xfId="11922"/>
    <cellStyle name="Normal 3 5 3 3 2 2 3 2" xfId="27510"/>
    <cellStyle name="Normal 3 5 3 3 2 2 4" xfId="18862"/>
    <cellStyle name="Normal 3 5 3 3 2 3" xfId="4942"/>
    <cellStyle name="Normal 3 5 3 3 2 3 2" xfId="13644"/>
    <cellStyle name="Normal 3 5 3 3 2 3 2 2" xfId="29230"/>
    <cellStyle name="Normal 3 5 3 3 2 3 3" xfId="20582"/>
    <cellStyle name="Normal 3 5 3 3 2 4" xfId="8441"/>
    <cellStyle name="Normal 3 5 3 3 2 4 2" xfId="24071"/>
    <cellStyle name="Normal 3 5 3 3 2 5" xfId="10192"/>
    <cellStyle name="Normal 3 5 3 3 2 5 2" xfId="25791"/>
    <cellStyle name="Normal 3 5 3 3 2 6" xfId="17143"/>
    <cellStyle name="Normal 3 5 3 3 3" xfId="2360"/>
    <cellStyle name="Normal 3 5 3 3 3 2" xfId="5801"/>
    <cellStyle name="Normal 3 5 3 3 3 2 2" xfId="14503"/>
    <cellStyle name="Normal 3 5 3 3 3 2 2 2" xfId="30089"/>
    <cellStyle name="Normal 3 5 3 3 3 2 3" xfId="21441"/>
    <cellStyle name="Normal 3 5 3 3 3 3" xfId="11062"/>
    <cellStyle name="Normal 3 5 3 3 3 3 2" xfId="26650"/>
    <cellStyle name="Normal 3 5 3 3 3 4" xfId="18002"/>
    <cellStyle name="Normal 3 5 3 3 4" xfId="4082"/>
    <cellStyle name="Normal 3 5 3 3 4 2" xfId="12784"/>
    <cellStyle name="Normal 3 5 3 3 4 2 2" xfId="28370"/>
    <cellStyle name="Normal 3 5 3 3 4 3" xfId="19722"/>
    <cellStyle name="Normal 3 5 3 3 5" xfId="7581"/>
    <cellStyle name="Normal 3 5 3 3 5 2" xfId="23211"/>
    <cellStyle name="Normal 3 5 3 3 6" xfId="9328"/>
    <cellStyle name="Normal 3 5 3 3 6 2" xfId="24931"/>
    <cellStyle name="Normal 3 5 3 3 7" xfId="16283"/>
    <cellStyle name="Normal 3 5 3 4" xfId="1060"/>
    <cellStyle name="Normal 3 5 3 4 2" xfId="2790"/>
    <cellStyle name="Normal 3 5 3 4 2 2" xfId="6231"/>
    <cellStyle name="Normal 3 5 3 4 2 2 2" xfId="14933"/>
    <cellStyle name="Normal 3 5 3 4 2 2 2 2" xfId="30519"/>
    <cellStyle name="Normal 3 5 3 4 2 2 3" xfId="21871"/>
    <cellStyle name="Normal 3 5 3 4 2 3" xfId="11492"/>
    <cellStyle name="Normal 3 5 3 4 2 3 2" xfId="27080"/>
    <cellStyle name="Normal 3 5 3 4 2 4" xfId="18432"/>
    <cellStyle name="Normal 3 5 3 4 3" xfId="4512"/>
    <cellStyle name="Normal 3 5 3 4 3 2" xfId="13214"/>
    <cellStyle name="Normal 3 5 3 4 3 2 2" xfId="28800"/>
    <cellStyle name="Normal 3 5 3 4 3 3" xfId="20152"/>
    <cellStyle name="Normal 3 5 3 4 4" xfId="8011"/>
    <cellStyle name="Normal 3 5 3 4 4 2" xfId="23641"/>
    <cellStyle name="Normal 3 5 3 4 5" xfId="9762"/>
    <cellStyle name="Normal 3 5 3 4 5 2" xfId="25361"/>
    <cellStyle name="Normal 3 5 3 4 6" xfId="16713"/>
    <cellStyle name="Normal 3 5 3 5" xfId="1929"/>
    <cellStyle name="Normal 3 5 3 5 2" xfId="5371"/>
    <cellStyle name="Normal 3 5 3 5 2 2" xfId="14073"/>
    <cellStyle name="Normal 3 5 3 5 2 2 2" xfId="29659"/>
    <cellStyle name="Normal 3 5 3 5 2 3" xfId="21011"/>
    <cellStyle name="Normal 3 5 3 5 3" xfId="10631"/>
    <cellStyle name="Normal 3 5 3 5 3 2" xfId="26220"/>
    <cellStyle name="Normal 3 5 3 5 4" xfId="17572"/>
    <cellStyle name="Normal 3 5 3 6" xfId="3652"/>
    <cellStyle name="Normal 3 5 3 6 2" xfId="12354"/>
    <cellStyle name="Normal 3 5 3 6 2 2" xfId="27940"/>
    <cellStyle name="Normal 3 5 3 6 3" xfId="19292"/>
    <cellStyle name="Normal 3 5 3 7" xfId="7151"/>
    <cellStyle name="Normal 3 5 3 7 2" xfId="22781"/>
    <cellStyle name="Normal 3 5 3 8" xfId="8878"/>
    <cellStyle name="Normal 3 5 3 8 2" xfId="24501"/>
    <cellStyle name="Normal 3 5 3 9" xfId="15853"/>
    <cellStyle name="Normal 3 5 4" xfId="304"/>
    <cellStyle name="Normal 3 5 4 2" xfId="736"/>
    <cellStyle name="Normal 3 5 4 2 2" xfId="1599"/>
    <cellStyle name="Normal 3 5 4 2 2 2" xfId="3329"/>
    <cellStyle name="Normal 3 5 4 2 2 2 2" xfId="6770"/>
    <cellStyle name="Normal 3 5 4 2 2 2 2 2" xfId="15472"/>
    <cellStyle name="Normal 3 5 4 2 2 2 2 2 2" xfId="31058"/>
    <cellStyle name="Normal 3 5 4 2 2 2 2 3" xfId="22410"/>
    <cellStyle name="Normal 3 5 4 2 2 2 3" xfId="12031"/>
    <cellStyle name="Normal 3 5 4 2 2 2 3 2" xfId="27619"/>
    <cellStyle name="Normal 3 5 4 2 2 2 4" xfId="18971"/>
    <cellStyle name="Normal 3 5 4 2 2 3" xfId="5051"/>
    <cellStyle name="Normal 3 5 4 2 2 3 2" xfId="13753"/>
    <cellStyle name="Normal 3 5 4 2 2 3 2 2" xfId="29339"/>
    <cellStyle name="Normal 3 5 4 2 2 3 3" xfId="20691"/>
    <cellStyle name="Normal 3 5 4 2 2 4" xfId="8550"/>
    <cellStyle name="Normal 3 5 4 2 2 4 2" xfId="24180"/>
    <cellStyle name="Normal 3 5 4 2 2 5" xfId="10301"/>
    <cellStyle name="Normal 3 5 4 2 2 5 2" xfId="25900"/>
    <cellStyle name="Normal 3 5 4 2 2 6" xfId="17252"/>
    <cellStyle name="Normal 3 5 4 2 3" xfId="2469"/>
    <cellStyle name="Normal 3 5 4 2 3 2" xfId="5910"/>
    <cellStyle name="Normal 3 5 4 2 3 2 2" xfId="14612"/>
    <cellStyle name="Normal 3 5 4 2 3 2 2 2" xfId="30198"/>
    <cellStyle name="Normal 3 5 4 2 3 2 3" xfId="21550"/>
    <cellStyle name="Normal 3 5 4 2 3 3" xfId="11171"/>
    <cellStyle name="Normal 3 5 4 2 3 3 2" xfId="26759"/>
    <cellStyle name="Normal 3 5 4 2 3 4" xfId="18111"/>
    <cellStyle name="Normal 3 5 4 2 4" xfId="4191"/>
    <cellStyle name="Normal 3 5 4 2 4 2" xfId="12893"/>
    <cellStyle name="Normal 3 5 4 2 4 2 2" xfId="28479"/>
    <cellStyle name="Normal 3 5 4 2 4 3" xfId="19831"/>
    <cellStyle name="Normal 3 5 4 2 5" xfId="7690"/>
    <cellStyle name="Normal 3 5 4 2 5 2" xfId="23320"/>
    <cellStyle name="Normal 3 5 4 2 6" xfId="9438"/>
    <cellStyle name="Normal 3 5 4 2 6 2" xfId="25040"/>
    <cellStyle name="Normal 3 5 4 2 7" xfId="16392"/>
    <cellStyle name="Normal 3 5 4 3" xfId="1169"/>
    <cellStyle name="Normal 3 5 4 3 2" xfId="2899"/>
    <cellStyle name="Normal 3 5 4 3 2 2" xfId="6340"/>
    <cellStyle name="Normal 3 5 4 3 2 2 2" xfId="15042"/>
    <cellStyle name="Normal 3 5 4 3 2 2 2 2" xfId="30628"/>
    <cellStyle name="Normal 3 5 4 3 2 2 3" xfId="21980"/>
    <cellStyle name="Normal 3 5 4 3 2 3" xfId="11601"/>
    <cellStyle name="Normal 3 5 4 3 2 3 2" xfId="27189"/>
    <cellStyle name="Normal 3 5 4 3 2 4" xfId="18541"/>
    <cellStyle name="Normal 3 5 4 3 3" xfId="4621"/>
    <cellStyle name="Normal 3 5 4 3 3 2" xfId="13323"/>
    <cellStyle name="Normal 3 5 4 3 3 2 2" xfId="28909"/>
    <cellStyle name="Normal 3 5 4 3 3 3" xfId="20261"/>
    <cellStyle name="Normal 3 5 4 3 4" xfId="8120"/>
    <cellStyle name="Normal 3 5 4 3 4 2" xfId="23750"/>
    <cellStyle name="Normal 3 5 4 3 5" xfId="9871"/>
    <cellStyle name="Normal 3 5 4 3 5 2" xfId="25470"/>
    <cellStyle name="Normal 3 5 4 3 6" xfId="16822"/>
    <cellStyle name="Normal 3 5 4 4" xfId="2039"/>
    <cellStyle name="Normal 3 5 4 4 2" xfId="5480"/>
    <cellStyle name="Normal 3 5 4 4 2 2" xfId="14182"/>
    <cellStyle name="Normal 3 5 4 4 2 2 2" xfId="29768"/>
    <cellStyle name="Normal 3 5 4 4 2 3" xfId="21120"/>
    <cellStyle name="Normal 3 5 4 4 3" xfId="10741"/>
    <cellStyle name="Normal 3 5 4 4 3 2" xfId="26329"/>
    <cellStyle name="Normal 3 5 4 4 4" xfId="17681"/>
    <cellStyle name="Normal 3 5 4 5" xfId="3761"/>
    <cellStyle name="Normal 3 5 4 5 2" xfId="12463"/>
    <cellStyle name="Normal 3 5 4 5 2 2" xfId="28049"/>
    <cellStyle name="Normal 3 5 4 5 3" xfId="19401"/>
    <cellStyle name="Normal 3 5 4 6" xfId="7260"/>
    <cellStyle name="Normal 3 5 4 6 2" xfId="22890"/>
    <cellStyle name="Normal 3 5 4 7" xfId="9006"/>
    <cellStyle name="Normal 3 5 4 7 2" xfId="24610"/>
    <cellStyle name="Normal 3 5 4 8" xfId="15962"/>
    <cellStyle name="Normal 3 5 5" xfId="520"/>
    <cellStyle name="Normal 3 5 5 2" xfId="1384"/>
    <cellStyle name="Normal 3 5 5 2 2" xfId="3114"/>
    <cellStyle name="Normal 3 5 5 2 2 2" xfId="6555"/>
    <cellStyle name="Normal 3 5 5 2 2 2 2" xfId="15257"/>
    <cellStyle name="Normal 3 5 5 2 2 2 2 2" xfId="30843"/>
    <cellStyle name="Normal 3 5 5 2 2 2 3" xfId="22195"/>
    <cellStyle name="Normal 3 5 5 2 2 3" xfId="11816"/>
    <cellStyle name="Normal 3 5 5 2 2 3 2" xfId="27404"/>
    <cellStyle name="Normal 3 5 5 2 2 4" xfId="18756"/>
    <cellStyle name="Normal 3 5 5 2 3" xfId="4836"/>
    <cellStyle name="Normal 3 5 5 2 3 2" xfId="13538"/>
    <cellStyle name="Normal 3 5 5 2 3 2 2" xfId="29124"/>
    <cellStyle name="Normal 3 5 5 2 3 3" xfId="20476"/>
    <cellStyle name="Normal 3 5 5 2 4" xfId="8335"/>
    <cellStyle name="Normal 3 5 5 2 4 2" xfId="23965"/>
    <cellStyle name="Normal 3 5 5 2 5" xfId="10086"/>
    <cellStyle name="Normal 3 5 5 2 5 2" xfId="25685"/>
    <cellStyle name="Normal 3 5 5 2 6" xfId="17037"/>
    <cellStyle name="Normal 3 5 5 3" xfId="2254"/>
    <cellStyle name="Normal 3 5 5 3 2" xfId="5695"/>
    <cellStyle name="Normal 3 5 5 3 2 2" xfId="14397"/>
    <cellStyle name="Normal 3 5 5 3 2 2 2" xfId="29983"/>
    <cellStyle name="Normal 3 5 5 3 2 3" xfId="21335"/>
    <cellStyle name="Normal 3 5 5 3 3" xfId="10956"/>
    <cellStyle name="Normal 3 5 5 3 3 2" xfId="26544"/>
    <cellStyle name="Normal 3 5 5 3 4" xfId="17896"/>
    <cellStyle name="Normal 3 5 5 4" xfId="3976"/>
    <cellStyle name="Normal 3 5 5 4 2" xfId="12678"/>
    <cellStyle name="Normal 3 5 5 4 2 2" xfId="28264"/>
    <cellStyle name="Normal 3 5 5 4 3" xfId="19616"/>
    <cellStyle name="Normal 3 5 5 5" xfId="7475"/>
    <cellStyle name="Normal 3 5 5 5 2" xfId="23105"/>
    <cellStyle name="Normal 3 5 5 6" xfId="9222"/>
    <cellStyle name="Normal 3 5 5 6 2" xfId="24825"/>
    <cellStyle name="Normal 3 5 5 7" xfId="16177"/>
    <cellStyle name="Normal 3 5 6" xfId="954"/>
    <cellStyle name="Normal 3 5 6 2" xfId="2684"/>
    <cellStyle name="Normal 3 5 6 2 2" xfId="6125"/>
    <cellStyle name="Normal 3 5 6 2 2 2" xfId="14827"/>
    <cellStyle name="Normal 3 5 6 2 2 2 2" xfId="30413"/>
    <cellStyle name="Normal 3 5 6 2 2 3" xfId="21765"/>
    <cellStyle name="Normal 3 5 6 2 3" xfId="11386"/>
    <cellStyle name="Normal 3 5 6 2 3 2" xfId="26974"/>
    <cellStyle name="Normal 3 5 6 2 4" xfId="18326"/>
    <cellStyle name="Normal 3 5 6 3" xfId="4406"/>
    <cellStyle name="Normal 3 5 6 3 2" xfId="13108"/>
    <cellStyle name="Normal 3 5 6 3 2 2" xfId="28694"/>
    <cellStyle name="Normal 3 5 6 3 3" xfId="20046"/>
    <cellStyle name="Normal 3 5 6 4" xfId="7905"/>
    <cellStyle name="Normal 3 5 6 4 2" xfId="23535"/>
    <cellStyle name="Normal 3 5 6 5" xfId="9656"/>
    <cellStyle name="Normal 3 5 6 5 2" xfId="25255"/>
    <cellStyle name="Normal 3 5 6 6" xfId="16607"/>
    <cellStyle name="Normal 3 5 7" xfId="1823"/>
    <cellStyle name="Normal 3 5 7 2" xfId="5265"/>
    <cellStyle name="Normal 3 5 7 2 2" xfId="13967"/>
    <cellStyle name="Normal 3 5 7 2 2 2" xfId="29553"/>
    <cellStyle name="Normal 3 5 7 2 3" xfId="20905"/>
    <cellStyle name="Normal 3 5 7 3" xfId="10525"/>
    <cellStyle name="Normal 3 5 7 3 2" xfId="26114"/>
    <cellStyle name="Normal 3 5 7 4" xfId="17466"/>
    <cellStyle name="Normal 3 5 8" xfId="3546"/>
    <cellStyle name="Normal 3 5 8 2" xfId="12248"/>
    <cellStyle name="Normal 3 5 8 2 2" xfId="27834"/>
    <cellStyle name="Normal 3 5 8 3" xfId="19186"/>
    <cellStyle name="Normal 3 5 9" xfId="6991"/>
    <cellStyle name="Normal 3 5 9 2" xfId="15692"/>
    <cellStyle name="Normal 3 5 9 2 2" xfId="31273"/>
    <cellStyle name="Normal 3 5 9 3" xfId="22625"/>
    <cellStyle name="Normal 3 6" xfId="74"/>
    <cellStyle name="Normal 3 6 10" xfId="15774"/>
    <cellStyle name="Normal 3 6 2" xfId="188"/>
    <cellStyle name="Normal 3 6 2 2" xfId="437"/>
    <cellStyle name="Normal 3 6 2 2 2" xfId="869"/>
    <cellStyle name="Normal 3 6 2 2 2 2" xfId="1732"/>
    <cellStyle name="Normal 3 6 2 2 2 2 2" xfId="3462"/>
    <cellStyle name="Normal 3 6 2 2 2 2 2 2" xfId="6903"/>
    <cellStyle name="Normal 3 6 2 2 2 2 2 2 2" xfId="15605"/>
    <cellStyle name="Normal 3 6 2 2 2 2 2 2 2 2" xfId="31191"/>
    <cellStyle name="Normal 3 6 2 2 2 2 2 2 3" xfId="22543"/>
    <cellStyle name="Normal 3 6 2 2 2 2 2 3" xfId="12164"/>
    <cellStyle name="Normal 3 6 2 2 2 2 2 3 2" xfId="27752"/>
    <cellStyle name="Normal 3 6 2 2 2 2 2 4" xfId="19104"/>
    <cellStyle name="Normal 3 6 2 2 2 2 3" xfId="5184"/>
    <cellStyle name="Normal 3 6 2 2 2 2 3 2" xfId="13886"/>
    <cellStyle name="Normal 3 6 2 2 2 2 3 2 2" xfId="29472"/>
    <cellStyle name="Normal 3 6 2 2 2 2 3 3" xfId="20824"/>
    <cellStyle name="Normal 3 6 2 2 2 2 4" xfId="8683"/>
    <cellStyle name="Normal 3 6 2 2 2 2 4 2" xfId="24313"/>
    <cellStyle name="Normal 3 6 2 2 2 2 5" xfId="10434"/>
    <cellStyle name="Normal 3 6 2 2 2 2 5 2" xfId="26033"/>
    <cellStyle name="Normal 3 6 2 2 2 2 6" xfId="17385"/>
    <cellStyle name="Normal 3 6 2 2 2 3" xfId="2602"/>
    <cellStyle name="Normal 3 6 2 2 2 3 2" xfId="6043"/>
    <cellStyle name="Normal 3 6 2 2 2 3 2 2" xfId="14745"/>
    <cellStyle name="Normal 3 6 2 2 2 3 2 2 2" xfId="30331"/>
    <cellStyle name="Normal 3 6 2 2 2 3 2 3" xfId="21683"/>
    <cellStyle name="Normal 3 6 2 2 2 3 3" xfId="11304"/>
    <cellStyle name="Normal 3 6 2 2 2 3 3 2" xfId="26892"/>
    <cellStyle name="Normal 3 6 2 2 2 3 4" xfId="18244"/>
    <cellStyle name="Normal 3 6 2 2 2 4" xfId="4324"/>
    <cellStyle name="Normal 3 6 2 2 2 4 2" xfId="13026"/>
    <cellStyle name="Normal 3 6 2 2 2 4 2 2" xfId="28612"/>
    <cellStyle name="Normal 3 6 2 2 2 4 3" xfId="19964"/>
    <cellStyle name="Normal 3 6 2 2 2 5" xfId="7823"/>
    <cellStyle name="Normal 3 6 2 2 2 5 2" xfId="23453"/>
    <cellStyle name="Normal 3 6 2 2 2 6" xfId="9571"/>
    <cellStyle name="Normal 3 6 2 2 2 6 2" xfId="25173"/>
    <cellStyle name="Normal 3 6 2 2 2 7" xfId="16525"/>
    <cellStyle name="Normal 3 6 2 2 3" xfId="1302"/>
    <cellStyle name="Normal 3 6 2 2 3 2" xfId="3032"/>
    <cellStyle name="Normal 3 6 2 2 3 2 2" xfId="6473"/>
    <cellStyle name="Normal 3 6 2 2 3 2 2 2" xfId="15175"/>
    <cellStyle name="Normal 3 6 2 2 3 2 2 2 2" xfId="30761"/>
    <cellStyle name="Normal 3 6 2 2 3 2 2 3" xfId="22113"/>
    <cellStyle name="Normal 3 6 2 2 3 2 3" xfId="11734"/>
    <cellStyle name="Normal 3 6 2 2 3 2 3 2" xfId="27322"/>
    <cellStyle name="Normal 3 6 2 2 3 2 4" xfId="18674"/>
    <cellStyle name="Normal 3 6 2 2 3 3" xfId="4754"/>
    <cellStyle name="Normal 3 6 2 2 3 3 2" xfId="13456"/>
    <cellStyle name="Normal 3 6 2 2 3 3 2 2" xfId="29042"/>
    <cellStyle name="Normal 3 6 2 2 3 3 3" xfId="20394"/>
    <cellStyle name="Normal 3 6 2 2 3 4" xfId="8253"/>
    <cellStyle name="Normal 3 6 2 2 3 4 2" xfId="23883"/>
    <cellStyle name="Normal 3 6 2 2 3 5" xfId="10004"/>
    <cellStyle name="Normal 3 6 2 2 3 5 2" xfId="25603"/>
    <cellStyle name="Normal 3 6 2 2 3 6" xfId="16955"/>
    <cellStyle name="Normal 3 6 2 2 4" xfId="2172"/>
    <cellStyle name="Normal 3 6 2 2 4 2" xfId="5613"/>
    <cellStyle name="Normal 3 6 2 2 4 2 2" xfId="14315"/>
    <cellStyle name="Normal 3 6 2 2 4 2 2 2" xfId="29901"/>
    <cellStyle name="Normal 3 6 2 2 4 2 3" xfId="21253"/>
    <cellStyle name="Normal 3 6 2 2 4 3" xfId="10874"/>
    <cellStyle name="Normal 3 6 2 2 4 3 2" xfId="26462"/>
    <cellStyle name="Normal 3 6 2 2 4 4" xfId="17814"/>
    <cellStyle name="Normal 3 6 2 2 5" xfId="3894"/>
    <cellStyle name="Normal 3 6 2 2 5 2" xfId="12596"/>
    <cellStyle name="Normal 3 6 2 2 5 2 2" xfId="28182"/>
    <cellStyle name="Normal 3 6 2 2 5 3" xfId="19534"/>
    <cellStyle name="Normal 3 6 2 2 6" xfId="7393"/>
    <cellStyle name="Normal 3 6 2 2 6 2" xfId="23023"/>
    <cellStyle name="Normal 3 6 2 2 7" xfId="9139"/>
    <cellStyle name="Normal 3 6 2 2 7 2" xfId="24743"/>
    <cellStyle name="Normal 3 6 2 2 8" xfId="16095"/>
    <cellStyle name="Normal 3 6 2 3" xfId="653"/>
    <cellStyle name="Normal 3 6 2 3 2" xfId="1517"/>
    <cellStyle name="Normal 3 6 2 3 2 2" xfId="3247"/>
    <cellStyle name="Normal 3 6 2 3 2 2 2" xfId="6688"/>
    <cellStyle name="Normal 3 6 2 3 2 2 2 2" xfId="15390"/>
    <cellStyle name="Normal 3 6 2 3 2 2 2 2 2" xfId="30976"/>
    <cellStyle name="Normal 3 6 2 3 2 2 2 3" xfId="22328"/>
    <cellStyle name="Normal 3 6 2 3 2 2 3" xfId="11949"/>
    <cellStyle name="Normal 3 6 2 3 2 2 3 2" xfId="27537"/>
    <cellStyle name="Normal 3 6 2 3 2 2 4" xfId="18889"/>
    <cellStyle name="Normal 3 6 2 3 2 3" xfId="4969"/>
    <cellStyle name="Normal 3 6 2 3 2 3 2" xfId="13671"/>
    <cellStyle name="Normal 3 6 2 3 2 3 2 2" xfId="29257"/>
    <cellStyle name="Normal 3 6 2 3 2 3 3" xfId="20609"/>
    <cellStyle name="Normal 3 6 2 3 2 4" xfId="8468"/>
    <cellStyle name="Normal 3 6 2 3 2 4 2" xfId="24098"/>
    <cellStyle name="Normal 3 6 2 3 2 5" xfId="10219"/>
    <cellStyle name="Normal 3 6 2 3 2 5 2" xfId="25818"/>
    <cellStyle name="Normal 3 6 2 3 2 6" xfId="17170"/>
    <cellStyle name="Normal 3 6 2 3 3" xfId="2387"/>
    <cellStyle name="Normal 3 6 2 3 3 2" xfId="5828"/>
    <cellStyle name="Normal 3 6 2 3 3 2 2" xfId="14530"/>
    <cellStyle name="Normal 3 6 2 3 3 2 2 2" xfId="30116"/>
    <cellStyle name="Normal 3 6 2 3 3 2 3" xfId="21468"/>
    <cellStyle name="Normal 3 6 2 3 3 3" xfId="11089"/>
    <cellStyle name="Normal 3 6 2 3 3 3 2" xfId="26677"/>
    <cellStyle name="Normal 3 6 2 3 3 4" xfId="18029"/>
    <cellStyle name="Normal 3 6 2 3 4" xfId="4109"/>
    <cellStyle name="Normal 3 6 2 3 4 2" xfId="12811"/>
    <cellStyle name="Normal 3 6 2 3 4 2 2" xfId="28397"/>
    <cellStyle name="Normal 3 6 2 3 4 3" xfId="19749"/>
    <cellStyle name="Normal 3 6 2 3 5" xfId="7608"/>
    <cellStyle name="Normal 3 6 2 3 5 2" xfId="23238"/>
    <cellStyle name="Normal 3 6 2 3 6" xfId="9355"/>
    <cellStyle name="Normal 3 6 2 3 6 2" xfId="24958"/>
    <cellStyle name="Normal 3 6 2 3 7" xfId="16310"/>
    <cellStyle name="Normal 3 6 2 4" xfId="1087"/>
    <cellStyle name="Normal 3 6 2 4 2" xfId="2817"/>
    <cellStyle name="Normal 3 6 2 4 2 2" xfId="6258"/>
    <cellStyle name="Normal 3 6 2 4 2 2 2" xfId="14960"/>
    <cellStyle name="Normal 3 6 2 4 2 2 2 2" xfId="30546"/>
    <cellStyle name="Normal 3 6 2 4 2 2 3" xfId="21898"/>
    <cellStyle name="Normal 3 6 2 4 2 3" xfId="11519"/>
    <cellStyle name="Normal 3 6 2 4 2 3 2" xfId="27107"/>
    <cellStyle name="Normal 3 6 2 4 2 4" xfId="18459"/>
    <cellStyle name="Normal 3 6 2 4 3" xfId="4539"/>
    <cellStyle name="Normal 3 6 2 4 3 2" xfId="13241"/>
    <cellStyle name="Normal 3 6 2 4 3 2 2" xfId="28827"/>
    <cellStyle name="Normal 3 6 2 4 3 3" xfId="20179"/>
    <cellStyle name="Normal 3 6 2 4 4" xfId="8038"/>
    <cellStyle name="Normal 3 6 2 4 4 2" xfId="23668"/>
    <cellStyle name="Normal 3 6 2 4 5" xfId="9789"/>
    <cellStyle name="Normal 3 6 2 4 5 2" xfId="25388"/>
    <cellStyle name="Normal 3 6 2 4 6" xfId="16740"/>
    <cellStyle name="Normal 3 6 2 5" xfId="1956"/>
    <cellStyle name="Normal 3 6 2 5 2" xfId="5398"/>
    <cellStyle name="Normal 3 6 2 5 2 2" xfId="14100"/>
    <cellStyle name="Normal 3 6 2 5 2 2 2" xfId="29686"/>
    <cellStyle name="Normal 3 6 2 5 2 3" xfId="21038"/>
    <cellStyle name="Normal 3 6 2 5 3" xfId="10658"/>
    <cellStyle name="Normal 3 6 2 5 3 2" xfId="26247"/>
    <cellStyle name="Normal 3 6 2 5 4" xfId="17599"/>
    <cellStyle name="Normal 3 6 2 6" xfId="3679"/>
    <cellStyle name="Normal 3 6 2 6 2" xfId="12381"/>
    <cellStyle name="Normal 3 6 2 6 2 2" xfId="27967"/>
    <cellStyle name="Normal 3 6 2 6 3" xfId="19319"/>
    <cellStyle name="Normal 3 6 2 7" xfId="7178"/>
    <cellStyle name="Normal 3 6 2 7 2" xfId="22808"/>
    <cellStyle name="Normal 3 6 2 8" xfId="8905"/>
    <cellStyle name="Normal 3 6 2 8 2" xfId="24528"/>
    <cellStyle name="Normal 3 6 2 9" xfId="15880"/>
    <cellStyle name="Normal 3 6 3" xfId="331"/>
    <cellStyle name="Normal 3 6 3 2" xfId="763"/>
    <cellStyle name="Normal 3 6 3 2 2" xfId="1626"/>
    <cellStyle name="Normal 3 6 3 2 2 2" xfId="3356"/>
    <cellStyle name="Normal 3 6 3 2 2 2 2" xfId="6797"/>
    <cellStyle name="Normal 3 6 3 2 2 2 2 2" xfId="15499"/>
    <cellStyle name="Normal 3 6 3 2 2 2 2 2 2" xfId="31085"/>
    <cellStyle name="Normal 3 6 3 2 2 2 2 3" xfId="22437"/>
    <cellStyle name="Normal 3 6 3 2 2 2 3" xfId="12058"/>
    <cellStyle name="Normal 3 6 3 2 2 2 3 2" xfId="27646"/>
    <cellStyle name="Normal 3 6 3 2 2 2 4" xfId="18998"/>
    <cellStyle name="Normal 3 6 3 2 2 3" xfId="5078"/>
    <cellStyle name="Normal 3 6 3 2 2 3 2" xfId="13780"/>
    <cellStyle name="Normal 3 6 3 2 2 3 2 2" xfId="29366"/>
    <cellStyle name="Normal 3 6 3 2 2 3 3" xfId="20718"/>
    <cellStyle name="Normal 3 6 3 2 2 4" xfId="8577"/>
    <cellStyle name="Normal 3 6 3 2 2 4 2" xfId="24207"/>
    <cellStyle name="Normal 3 6 3 2 2 5" xfId="10328"/>
    <cellStyle name="Normal 3 6 3 2 2 5 2" xfId="25927"/>
    <cellStyle name="Normal 3 6 3 2 2 6" xfId="17279"/>
    <cellStyle name="Normal 3 6 3 2 3" xfId="2496"/>
    <cellStyle name="Normal 3 6 3 2 3 2" xfId="5937"/>
    <cellStyle name="Normal 3 6 3 2 3 2 2" xfId="14639"/>
    <cellStyle name="Normal 3 6 3 2 3 2 2 2" xfId="30225"/>
    <cellStyle name="Normal 3 6 3 2 3 2 3" xfId="21577"/>
    <cellStyle name="Normal 3 6 3 2 3 3" xfId="11198"/>
    <cellStyle name="Normal 3 6 3 2 3 3 2" xfId="26786"/>
    <cellStyle name="Normal 3 6 3 2 3 4" xfId="18138"/>
    <cellStyle name="Normal 3 6 3 2 4" xfId="4218"/>
    <cellStyle name="Normal 3 6 3 2 4 2" xfId="12920"/>
    <cellStyle name="Normal 3 6 3 2 4 2 2" xfId="28506"/>
    <cellStyle name="Normal 3 6 3 2 4 3" xfId="19858"/>
    <cellStyle name="Normal 3 6 3 2 5" xfId="7717"/>
    <cellStyle name="Normal 3 6 3 2 5 2" xfId="23347"/>
    <cellStyle name="Normal 3 6 3 2 6" xfId="9465"/>
    <cellStyle name="Normal 3 6 3 2 6 2" xfId="25067"/>
    <cellStyle name="Normal 3 6 3 2 7" xfId="16419"/>
    <cellStyle name="Normal 3 6 3 3" xfId="1196"/>
    <cellStyle name="Normal 3 6 3 3 2" xfId="2926"/>
    <cellStyle name="Normal 3 6 3 3 2 2" xfId="6367"/>
    <cellStyle name="Normal 3 6 3 3 2 2 2" xfId="15069"/>
    <cellStyle name="Normal 3 6 3 3 2 2 2 2" xfId="30655"/>
    <cellStyle name="Normal 3 6 3 3 2 2 3" xfId="22007"/>
    <cellStyle name="Normal 3 6 3 3 2 3" xfId="11628"/>
    <cellStyle name="Normal 3 6 3 3 2 3 2" xfId="27216"/>
    <cellStyle name="Normal 3 6 3 3 2 4" xfId="18568"/>
    <cellStyle name="Normal 3 6 3 3 3" xfId="4648"/>
    <cellStyle name="Normal 3 6 3 3 3 2" xfId="13350"/>
    <cellStyle name="Normal 3 6 3 3 3 2 2" xfId="28936"/>
    <cellStyle name="Normal 3 6 3 3 3 3" xfId="20288"/>
    <cellStyle name="Normal 3 6 3 3 4" xfId="8147"/>
    <cellStyle name="Normal 3 6 3 3 4 2" xfId="23777"/>
    <cellStyle name="Normal 3 6 3 3 5" xfId="9898"/>
    <cellStyle name="Normal 3 6 3 3 5 2" xfId="25497"/>
    <cellStyle name="Normal 3 6 3 3 6" xfId="16849"/>
    <cellStyle name="Normal 3 6 3 4" xfId="2066"/>
    <cellStyle name="Normal 3 6 3 4 2" xfId="5507"/>
    <cellStyle name="Normal 3 6 3 4 2 2" xfId="14209"/>
    <cellStyle name="Normal 3 6 3 4 2 2 2" xfId="29795"/>
    <cellStyle name="Normal 3 6 3 4 2 3" xfId="21147"/>
    <cellStyle name="Normal 3 6 3 4 3" xfId="10768"/>
    <cellStyle name="Normal 3 6 3 4 3 2" xfId="26356"/>
    <cellStyle name="Normal 3 6 3 4 4" xfId="17708"/>
    <cellStyle name="Normal 3 6 3 5" xfId="3788"/>
    <cellStyle name="Normal 3 6 3 5 2" xfId="12490"/>
    <cellStyle name="Normal 3 6 3 5 2 2" xfId="28076"/>
    <cellStyle name="Normal 3 6 3 5 3" xfId="19428"/>
    <cellStyle name="Normal 3 6 3 6" xfId="7287"/>
    <cellStyle name="Normal 3 6 3 6 2" xfId="22917"/>
    <cellStyle name="Normal 3 6 3 7" xfId="9033"/>
    <cellStyle name="Normal 3 6 3 7 2" xfId="24637"/>
    <cellStyle name="Normal 3 6 3 8" xfId="15989"/>
    <cellStyle name="Normal 3 6 4" xfId="547"/>
    <cellStyle name="Normal 3 6 4 2" xfId="1411"/>
    <cellStyle name="Normal 3 6 4 2 2" xfId="3141"/>
    <cellStyle name="Normal 3 6 4 2 2 2" xfId="6582"/>
    <cellStyle name="Normal 3 6 4 2 2 2 2" xfId="15284"/>
    <cellStyle name="Normal 3 6 4 2 2 2 2 2" xfId="30870"/>
    <cellStyle name="Normal 3 6 4 2 2 2 3" xfId="22222"/>
    <cellStyle name="Normal 3 6 4 2 2 3" xfId="11843"/>
    <cellStyle name="Normal 3 6 4 2 2 3 2" xfId="27431"/>
    <cellStyle name="Normal 3 6 4 2 2 4" xfId="18783"/>
    <cellStyle name="Normal 3 6 4 2 3" xfId="4863"/>
    <cellStyle name="Normal 3 6 4 2 3 2" xfId="13565"/>
    <cellStyle name="Normal 3 6 4 2 3 2 2" xfId="29151"/>
    <cellStyle name="Normal 3 6 4 2 3 3" xfId="20503"/>
    <cellStyle name="Normal 3 6 4 2 4" xfId="8362"/>
    <cellStyle name="Normal 3 6 4 2 4 2" xfId="23992"/>
    <cellStyle name="Normal 3 6 4 2 5" xfId="10113"/>
    <cellStyle name="Normal 3 6 4 2 5 2" xfId="25712"/>
    <cellStyle name="Normal 3 6 4 2 6" xfId="17064"/>
    <cellStyle name="Normal 3 6 4 3" xfId="2281"/>
    <cellStyle name="Normal 3 6 4 3 2" xfId="5722"/>
    <cellStyle name="Normal 3 6 4 3 2 2" xfId="14424"/>
    <cellStyle name="Normal 3 6 4 3 2 2 2" xfId="30010"/>
    <cellStyle name="Normal 3 6 4 3 2 3" xfId="21362"/>
    <cellStyle name="Normal 3 6 4 3 3" xfId="10983"/>
    <cellStyle name="Normal 3 6 4 3 3 2" xfId="26571"/>
    <cellStyle name="Normal 3 6 4 3 4" xfId="17923"/>
    <cellStyle name="Normal 3 6 4 4" xfId="4003"/>
    <cellStyle name="Normal 3 6 4 4 2" xfId="12705"/>
    <cellStyle name="Normal 3 6 4 4 2 2" xfId="28291"/>
    <cellStyle name="Normal 3 6 4 4 3" xfId="19643"/>
    <cellStyle name="Normal 3 6 4 5" xfId="7502"/>
    <cellStyle name="Normal 3 6 4 5 2" xfId="23132"/>
    <cellStyle name="Normal 3 6 4 6" xfId="9249"/>
    <cellStyle name="Normal 3 6 4 6 2" xfId="24852"/>
    <cellStyle name="Normal 3 6 4 7" xfId="16204"/>
    <cellStyle name="Normal 3 6 5" xfId="981"/>
    <cellStyle name="Normal 3 6 5 2" xfId="2711"/>
    <cellStyle name="Normal 3 6 5 2 2" xfId="6152"/>
    <cellStyle name="Normal 3 6 5 2 2 2" xfId="14854"/>
    <cellStyle name="Normal 3 6 5 2 2 2 2" xfId="30440"/>
    <cellStyle name="Normal 3 6 5 2 2 3" xfId="21792"/>
    <cellStyle name="Normal 3 6 5 2 3" xfId="11413"/>
    <cellStyle name="Normal 3 6 5 2 3 2" xfId="27001"/>
    <cellStyle name="Normal 3 6 5 2 4" xfId="18353"/>
    <cellStyle name="Normal 3 6 5 3" xfId="4433"/>
    <cellStyle name="Normal 3 6 5 3 2" xfId="13135"/>
    <cellStyle name="Normal 3 6 5 3 2 2" xfId="28721"/>
    <cellStyle name="Normal 3 6 5 3 3" xfId="20073"/>
    <cellStyle name="Normal 3 6 5 4" xfId="7932"/>
    <cellStyle name="Normal 3 6 5 4 2" xfId="23562"/>
    <cellStyle name="Normal 3 6 5 5" xfId="9683"/>
    <cellStyle name="Normal 3 6 5 5 2" xfId="25282"/>
    <cellStyle name="Normal 3 6 5 6" xfId="16634"/>
    <cellStyle name="Normal 3 6 6" xfId="1850"/>
    <cellStyle name="Normal 3 6 6 2" xfId="5292"/>
    <cellStyle name="Normal 3 6 6 2 2" xfId="13994"/>
    <cellStyle name="Normal 3 6 6 2 2 2" xfId="29580"/>
    <cellStyle name="Normal 3 6 6 2 3" xfId="20932"/>
    <cellStyle name="Normal 3 6 6 3" xfId="10552"/>
    <cellStyle name="Normal 3 6 6 3 2" xfId="26141"/>
    <cellStyle name="Normal 3 6 6 4" xfId="17493"/>
    <cellStyle name="Normal 3 6 7" xfId="3573"/>
    <cellStyle name="Normal 3 6 7 2" xfId="12275"/>
    <cellStyle name="Normal 3 6 7 2 2" xfId="27861"/>
    <cellStyle name="Normal 3 6 7 3" xfId="19213"/>
    <cellStyle name="Normal 3 6 8" xfId="7072"/>
    <cellStyle name="Normal 3 6 8 2" xfId="22702"/>
    <cellStyle name="Normal 3 6 9" xfId="8794"/>
    <cellStyle name="Normal 3 6 9 2" xfId="24422"/>
    <cellStyle name="Normal 3 7" xfId="132"/>
    <cellStyle name="Normal 3 7 2" xfId="384"/>
    <cellStyle name="Normal 3 7 2 2" xfId="816"/>
    <cellStyle name="Normal 3 7 2 2 2" xfId="1679"/>
    <cellStyle name="Normal 3 7 2 2 2 2" xfId="3409"/>
    <cellStyle name="Normal 3 7 2 2 2 2 2" xfId="6850"/>
    <cellStyle name="Normal 3 7 2 2 2 2 2 2" xfId="15552"/>
    <cellStyle name="Normal 3 7 2 2 2 2 2 2 2" xfId="31138"/>
    <cellStyle name="Normal 3 7 2 2 2 2 2 3" xfId="22490"/>
    <cellStyle name="Normal 3 7 2 2 2 2 3" xfId="12111"/>
    <cellStyle name="Normal 3 7 2 2 2 2 3 2" xfId="27699"/>
    <cellStyle name="Normal 3 7 2 2 2 2 4" xfId="19051"/>
    <cellStyle name="Normal 3 7 2 2 2 3" xfId="5131"/>
    <cellStyle name="Normal 3 7 2 2 2 3 2" xfId="13833"/>
    <cellStyle name="Normal 3 7 2 2 2 3 2 2" xfId="29419"/>
    <cellStyle name="Normal 3 7 2 2 2 3 3" xfId="20771"/>
    <cellStyle name="Normal 3 7 2 2 2 4" xfId="8630"/>
    <cellStyle name="Normal 3 7 2 2 2 4 2" xfId="24260"/>
    <cellStyle name="Normal 3 7 2 2 2 5" xfId="10381"/>
    <cellStyle name="Normal 3 7 2 2 2 5 2" xfId="25980"/>
    <cellStyle name="Normal 3 7 2 2 2 6" xfId="17332"/>
    <cellStyle name="Normal 3 7 2 2 3" xfId="2549"/>
    <cellStyle name="Normal 3 7 2 2 3 2" xfId="5990"/>
    <cellStyle name="Normal 3 7 2 2 3 2 2" xfId="14692"/>
    <cellStyle name="Normal 3 7 2 2 3 2 2 2" xfId="30278"/>
    <cellStyle name="Normal 3 7 2 2 3 2 3" xfId="21630"/>
    <cellStyle name="Normal 3 7 2 2 3 3" xfId="11251"/>
    <cellStyle name="Normal 3 7 2 2 3 3 2" xfId="26839"/>
    <cellStyle name="Normal 3 7 2 2 3 4" xfId="18191"/>
    <cellStyle name="Normal 3 7 2 2 4" xfId="4271"/>
    <cellStyle name="Normal 3 7 2 2 4 2" xfId="12973"/>
    <cellStyle name="Normal 3 7 2 2 4 2 2" xfId="28559"/>
    <cellStyle name="Normal 3 7 2 2 4 3" xfId="19911"/>
    <cellStyle name="Normal 3 7 2 2 5" xfId="7770"/>
    <cellStyle name="Normal 3 7 2 2 5 2" xfId="23400"/>
    <cellStyle name="Normal 3 7 2 2 6" xfId="9518"/>
    <cellStyle name="Normal 3 7 2 2 6 2" xfId="25120"/>
    <cellStyle name="Normal 3 7 2 2 7" xfId="16472"/>
    <cellStyle name="Normal 3 7 2 3" xfId="1249"/>
    <cellStyle name="Normal 3 7 2 3 2" xfId="2979"/>
    <cellStyle name="Normal 3 7 2 3 2 2" xfId="6420"/>
    <cellStyle name="Normal 3 7 2 3 2 2 2" xfId="15122"/>
    <cellStyle name="Normal 3 7 2 3 2 2 2 2" xfId="30708"/>
    <cellStyle name="Normal 3 7 2 3 2 2 3" xfId="22060"/>
    <cellStyle name="Normal 3 7 2 3 2 3" xfId="11681"/>
    <cellStyle name="Normal 3 7 2 3 2 3 2" xfId="27269"/>
    <cellStyle name="Normal 3 7 2 3 2 4" xfId="18621"/>
    <cellStyle name="Normal 3 7 2 3 3" xfId="4701"/>
    <cellStyle name="Normal 3 7 2 3 3 2" xfId="13403"/>
    <cellStyle name="Normal 3 7 2 3 3 2 2" xfId="28989"/>
    <cellStyle name="Normal 3 7 2 3 3 3" xfId="20341"/>
    <cellStyle name="Normal 3 7 2 3 4" xfId="8200"/>
    <cellStyle name="Normal 3 7 2 3 4 2" xfId="23830"/>
    <cellStyle name="Normal 3 7 2 3 5" xfId="9951"/>
    <cellStyle name="Normal 3 7 2 3 5 2" xfId="25550"/>
    <cellStyle name="Normal 3 7 2 3 6" xfId="16902"/>
    <cellStyle name="Normal 3 7 2 4" xfId="2119"/>
    <cellStyle name="Normal 3 7 2 4 2" xfId="5560"/>
    <cellStyle name="Normal 3 7 2 4 2 2" xfId="14262"/>
    <cellStyle name="Normal 3 7 2 4 2 2 2" xfId="29848"/>
    <cellStyle name="Normal 3 7 2 4 2 3" xfId="21200"/>
    <cellStyle name="Normal 3 7 2 4 3" xfId="10821"/>
    <cellStyle name="Normal 3 7 2 4 3 2" xfId="26409"/>
    <cellStyle name="Normal 3 7 2 4 4" xfId="17761"/>
    <cellStyle name="Normal 3 7 2 5" xfId="3841"/>
    <cellStyle name="Normal 3 7 2 5 2" xfId="12543"/>
    <cellStyle name="Normal 3 7 2 5 2 2" xfId="28129"/>
    <cellStyle name="Normal 3 7 2 5 3" xfId="19481"/>
    <cellStyle name="Normal 3 7 2 6" xfId="7340"/>
    <cellStyle name="Normal 3 7 2 6 2" xfId="22970"/>
    <cellStyle name="Normal 3 7 2 7" xfId="9086"/>
    <cellStyle name="Normal 3 7 2 7 2" xfId="24690"/>
    <cellStyle name="Normal 3 7 2 8" xfId="16042"/>
    <cellStyle name="Normal 3 7 3" xfId="600"/>
    <cellStyle name="Normal 3 7 3 2" xfId="1464"/>
    <cellStyle name="Normal 3 7 3 2 2" xfId="3194"/>
    <cellStyle name="Normal 3 7 3 2 2 2" xfId="6635"/>
    <cellStyle name="Normal 3 7 3 2 2 2 2" xfId="15337"/>
    <cellStyle name="Normal 3 7 3 2 2 2 2 2" xfId="30923"/>
    <cellStyle name="Normal 3 7 3 2 2 2 3" xfId="22275"/>
    <cellStyle name="Normal 3 7 3 2 2 3" xfId="11896"/>
    <cellStyle name="Normal 3 7 3 2 2 3 2" xfId="27484"/>
    <cellStyle name="Normal 3 7 3 2 2 4" xfId="18836"/>
    <cellStyle name="Normal 3 7 3 2 3" xfId="4916"/>
    <cellStyle name="Normal 3 7 3 2 3 2" xfId="13618"/>
    <cellStyle name="Normal 3 7 3 2 3 2 2" xfId="29204"/>
    <cellStyle name="Normal 3 7 3 2 3 3" xfId="20556"/>
    <cellStyle name="Normal 3 7 3 2 4" xfId="8415"/>
    <cellStyle name="Normal 3 7 3 2 4 2" xfId="24045"/>
    <cellStyle name="Normal 3 7 3 2 5" xfId="10166"/>
    <cellStyle name="Normal 3 7 3 2 5 2" xfId="25765"/>
    <cellStyle name="Normal 3 7 3 2 6" xfId="17117"/>
    <cellStyle name="Normal 3 7 3 3" xfId="2334"/>
    <cellStyle name="Normal 3 7 3 3 2" xfId="5775"/>
    <cellStyle name="Normal 3 7 3 3 2 2" xfId="14477"/>
    <cellStyle name="Normal 3 7 3 3 2 2 2" xfId="30063"/>
    <cellStyle name="Normal 3 7 3 3 2 3" xfId="21415"/>
    <cellStyle name="Normal 3 7 3 3 3" xfId="11036"/>
    <cellStyle name="Normal 3 7 3 3 3 2" xfId="26624"/>
    <cellStyle name="Normal 3 7 3 3 4" xfId="17976"/>
    <cellStyle name="Normal 3 7 3 4" xfId="4056"/>
    <cellStyle name="Normal 3 7 3 4 2" xfId="12758"/>
    <cellStyle name="Normal 3 7 3 4 2 2" xfId="28344"/>
    <cellStyle name="Normal 3 7 3 4 3" xfId="19696"/>
    <cellStyle name="Normal 3 7 3 5" xfId="7555"/>
    <cellStyle name="Normal 3 7 3 5 2" xfId="23185"/>
    <cellStyle name="Normal 3 7 3 6" xfId="9302"/>
    <cellStyle name="Normal 3 7 3 6 2" xfId="24905"/>
    <cellStyle name="Normal 3 7 3 7" xfId="16257"/>
    <cellStyle name="Normal 3 7 4" xfId="1034"/>
    <cellStyle name="Normal 3 7 4 2" xfId="2764"/>
    <cellStyle name="Normal 3 7 4 2 2" xfId="6205"/>
    <cellStyle name="Normal 3 7 4 2 2 2" xfId="14907"/>
    <cellStyle name="Normal 3 7 4 2 2 2 2" xfId="30493"/>
    <cellStyle name="Normal 3 7 4 2 2 3" xfId="21845"/>
    <cellStyle name="Normal 3 7 4 2 3" xfId="11466"/>
    <cellStyle name="Normal 3 7 4 2 3 2" xfId="27054"/>
    <cellStyle name="Normal 3 7 4 2 4" xfId="18406"/>
    <cellStyle name="Normal 3 7 4 3" xfId="4486"/>
    <cellStyle name="Normal 3 7 4 3 2" xfId="13188"/>
    <cellStyle name="Normal 3 7 4 3 2 2" xfId="28774"/>
    <cellStyle name="Normal 3 7 4 3 3" xfId="20126"/>
    <cellStyle name="Normal 3 7 4 4" xfId="7985"/>
    <cellStyle name="Normal 3 7 4 4 2" xfId="23615"/>
    <cellStyle name="Normal 3 7 4 5" xfId="9736"/>
    <cellStyle name="Normal 3 7 4 5 2" xfId="25335"/>
    <cellStyle name="Normal 3 7 4 6" xfId="16687"/>
    <cellStyle name="Normal 3 7 5" xfId="1903"/>
    <cellStyle name="Normal 3 7 5 2" xfId="5345"/>
    <cellStyle name="Normal 3 7 5 2 2" xfId="14047"/>
    <cellStyle name="Normal 3 7 5 2 2 2" xfId="29633"/>
    <cellStyle name="Normal 3 7 5 2 3" xfId="20985"/>
    <cellStyle name="Normal 3 7 5 3" xfId="10605"/>
    <cellStyle name="Normal 3 7 5 3 2" xfId="26194"/>
    <cellStyle name="Normal 3 7 5 4" xfId="17546"/>
    <cellStyle name="Normal 3 7 6" xfId="3626"/>
    <cellStyle name="Normal 3 7 6 2" xfId="12328"/>
    <cellStyle name="Normal 3 7 6 2 2" xfId="27914"/>
    <cellStyle name="Normal 3 7 6 3" xfId="19266"/>
    <cellStyle name="Normal 3 7 7" xfId="7125"/>
    <cellStyle name="Normal 3 7 7 2" xfId="22755"/>
    <cellStyle name="Normal 3 7 8" xfId="8852"/>
    <cellStyle name="Normal 3 7 8 2" xfId="24475"/>
    <cellStyle name="Normal 3 7 9" xfId="15827"/>
    <cellStyle name="Normal 3 8" xfId="278"/>
    <cellStyle name="Normal 3 8 2" xfId="710"/>
    <cellStyle name="Normal 3 8 2 2" xfId="1573"/>
    <cellStyle name="Normal 3 8 2 2 2" xfId="3303"/>
    <cellStyle name="Normal 3 8 2 2 2 2" xfId="6744"/>
    <cellStyle name="Normal 3 8 2 2 2 2 2" xfId="15446"/>
    <cellStyle name="Normal 3 8 2 2 2 2 2 2" xfId="31032"/>
    <cellStyle name="Normal 3 8 2 2 2 2 3" xfId="22384"/>
    <cellStyle name="Normal 3 8 2 2 2 3" xfId="12005"/>
    <cellStyle name="Normal 3 8 2 2 2 3 2" xfId="27593"/>
    <cellStyle name="Normal 3 8 2 2 2 4" xfId="18945"/>
    <cellStyle name="Normal 3 8 2 2 3" xfId="5025"/>
    <cellStyle name="Normal 3 8 2 2 3 2" xfId="13727"/>
    <cellStyle name="Normal 3 8 2 2 3 2 2" xfId="29313"/>
    <cellStyle name="Normal 3 8 2 2 3 3" xfId="20665"/>
    <cellStyle name="Normal 3 8 2 2 4" xfId="8524"/>
    <cellStyle name="Normal 3 8 2 2 4 2" xfId="24154"/>
    <cellStyle name="Normal 3 8 2 2 5" xfId="10275"/>
    <cellStyle name="Normal 3 8 2 2 5 2" xfId="25874"/>
    <cellStyle name="Normal 3 8 2 2 6" xfId="17226"/>
    <cellStyle name="Normal 3 8 2 3" xfId="2443"/>
    <cellStyle name="Normal 3 8 2 3 2" xfId="5884"/>
    <cellStyle name="Normal 3 8 2 3 2 2" xfId="14586"/>
    <cellStyle name="Normal 3 8 2 3 2 2 2" xfId="30172"/>
    <cellStyle name="Normal 3 8 2 3 2 3" xfId="21524"/>
    <cellStyle name="Normal 3 8 2 3 3" xfId="11145"/>
    <cellStyle name="Normal 3 8 2 3 3 2" xfId="26733"/>
    <cellStyle name="Normal 3 8 2 3 4" xfId="18085"/>
    <cellStyle name="Normal 3 8 2 4" xfId="4165"/>
    <cellStyle name="Normal 3 8 2 4 2" xfId="12867"/>
    <cellStyle name="Normal 3 8 2 4 2 2" xfId="28453"/>
    <cellStyle name="Normal 3 8 2 4 3" xfId="19805"/>
    <cellStyle name="Normal 3 8 2 5" xfId="7664"/>
    <cellStyle name="Normal 3 8 2 5 2" xfId="23294"/>
    <cellStyle name="Normal 3 8 2 6" xfId="9412"/>
    <cellStyle name="Normal 3 8 2 6 2" xfId="25014"/>
    <cellStyle name="Normal 3 8 2 7" xfId="16366"/>
    <cellStyle name="Normal 3 8 3" xfId="1143"/>
    <cellStyle name="Normal 3 8 3 2" xfId="2873"/>
    <cellStyle name="Normal 3 8 3 2 2" xfId="6314"/>
    <cellStyle name="Normal 3 8 3 2 2 2" xfId="15016"/>
    <cellStyle name="Normal 3 8 3 2 2 2 2" xfId="30602"/>
    <cellStyle name="Normal 3 8 3 2 2 3" xfId="21954"/>
    <cellStyle name="Normal 3 8 3 2 3" xfId="11575"/>
    <cellStyle name="Normal 3 8 3 2 3 2" xfId="27163"/>
    <cellStyle name="Normal 3 8 3 2 4" xfId="18515"/>
    <cellStyle name="Normal 3 8 3 3" xfId="4595"/>
    <cellStyle name="Normal 3 8 3 3 2" xfId="13297"/>
    <cellStyle name="Normal 3 8 3 3 2 2" xfId="28883"/>
    <cellStyle name="Normal 3 8 3 3 3" xfId="20235"/>
    <cellStyle name="Normal 3 8 3 4" xfId="8094"/>
    <cellStyle name="Normal 3 8 3 4 2" xfId="23724"/>
    <cellStyle name="Normal 3 8 3 5" xfId="9845"/>
    <cellStyle name="Normal 3 8 3 5 2" xfId="25444"/>
    <cellStyle name="Normal 3 8 3 6" xfId="16796"/>
    <cellStyle name="Normal 3 8 4" xfId="2013"/>
    <cellStyle name="Normal 3 8 4 2" xfId="5454"/>
    <cellStyle name="Normal 3 8 4 2 2" xfId="14156"/>
    <cellStyle name="Normal 3 8 4 2 2 2" xfId="29742"/>
    <cellStyle name="Normal 3 8 4 2 3" xfId="21094"/>
    <cellStyle name="Normal 3 8 4 3" xfId="10715"/>
    <cellStyle name="Normal 3 8 4 3 2" xfId="26303"/>
    <cellStyle name="Normal 3 8 4 4" xfId="17655"/>
    <cellStyle name="Normal 3 8 5" xfId="3735"/>
    <cellStyle name="Normal 3 8 5 2" xfId="12437"/>
    <cellStyle name="Normal 3 8 5 2 2" xfId="28023"/>
    <cellStyle name="Normal 3 8 5 3" xfId="19375"/>
    <cellStyle name="Normal 3 8 6" xfId="7234"/>
    <cellStyle name="Normal 3 8 6 2" xfId="22864"/>
    <cellStyle name="Normal 3 8 7" xfId="8980"/>
    <cellStyle name="Normal 3 8 7 2" xfId="24584"/>
    <cellStyle name="Normal 3 8 8" xfId="15936"/>
    <cellStyle name="Normal 3 9" xfId="494"/>
    <cellStyle name="Normal 3 9 2" xfId="1358"/>
    <cellStyle name="Normal 3 9 2 2" xfId="3088"/>
    <cellStyle name="Normal 3 9 2 2 2" xfId="6529"/>
    <cellStyle name="Normal 3 9 2 2 2 2" xfId="15231"/>
    <cellStyle name="Normal 3 9 2 2 2 2 2" xfId="30817"/>
    <cellStyle name="Normal 3 9 2 2 2 3" xfId="22169"/>
    <cellStyle name="Normal 3 9 2 2 3" xfId="11790"/>
    <cellStyle name="Normal 3 9 2 2 3 2" xfId="27378"/>
    <cellStyle name="Normal 3 9 2 2 4" xfId="18730"/>
    <cellStyle name="Normal 3 9 2 3" xfId="4810"/>
    <cellStyle name="Normal 3 9 2 3 2" xfId="13512"/>
    <cellStyle name="Normal 3 9 2 3 2 2" xfId="29098"/>
    <cellStyle name="Normal 3 9 2 3 3" xfId="20450"/>
    <cellStyle name="Normal 3 9 2 4" xfId="8309"/>
    <cellStyle name="Normal 3 9 2 4 2" xfId="23939"/>
    <cellStyle name="Normal 3 9 2 5" xfId="10060"/>
    <cellStyle name="Normal 3 9 2 5 2" xfId="25659"/>
    <cellStyle name="Normal 3 9 2 6" xfId="17011"/>
    <cellStyle name="Normal 3 9 3" xfId="2228"/>
    <cellStyle name="Normal 3 9 3 2" xfId="5669"/>
    <cellStyle name="Normal 3 9 3 2 2" xfId="14371"/>
    <cellStyle name="Normal 3 9 3 2 2 2" xfId="29957"/>
    <cellStyle name="Normal 3 9 3 2 3" xfId="21309"/>
    <cellStyle name="Normal 3 9 3 3" xfId="10930"/>
    <cellStyle name="Normal 3 9 3 3 2" xfId="26518"/>
    <cellStyle name="Normal 3 9 3 4" xfId="17870"/>
    <cellStyle name="Normal 3 9 4" xfId="3950"/>
    <cellStyle name="Normal 3 9 4 2" xfId="12652"/>
    <cellStyle name="Normal 3 9 4 2 2" xfId="28238"/>
    <cellStyle name="Normal 3 9 4 3" xfId="19590"/>
    <cellStyle name="Normal 3 9 5" xfId="7449"/>
    <cellStyle name="Normal 3 9 5 2" xfId="23079"/>
    <cellStyle name="Normal 3 9 6" xfId="9196"/>
    <cellStyle name="Normal 3 9 6 2" xfId="24799"/>
    <cellStyle name="Normal 3 9 7" xfId="16151"/>
    <cellStyle name="Normal 30" xfId="128"/>
    <cellStyle name="Normal 30 2" xfId="8848"/>
    <cellStyle name="Normal 30 3" xfId="31348"/>
    <cellStyle name="Normal 30 3 2" xfId="31440"/>
    <cellStyle name="Normal 30 3 3" xfId="31528"/>
    <cellStyle name="Normal 30 3 3 2" xfId="31734"/>
    <cellStyle name="Normal 30 3 3 3" xfId="32081"/>
    <cellStyle name="Normal 30 3 3 3 2" xfId="32429"/>
    <cellStyle name="Normal 30 3 4" xfId="31604"/>
    <cellStyle name="Normal 30 3 4 2" xfId="32156"/>
    <cellStyle name="Normal 30 3 4 2 2" xfId="32254"/>
    <cellStyle name="Normal 30 3 4 3" xfId="31856"/>
    <cellStyle name="Normal 30 3 4 4" xfId="31775"/>
    <cellStyle name="Normal 30 3 5" xfId="32004"/>
    <cellStyle name="Normal 30 3 5 2" xfId="32370"/>
    <cellStyle name="Normal 30 4" xfId="31932"/>
    <cellStyle name="Normal 30 4 2" xfId="32265"/>
    <cellStyle name="Normal 31" xfId="129"/>
    <cellStyle name="Normal 31 2" xfId="382"/>
    <cellStyle name="Normal 31 2 2" xfId="814"/>
    <cellStyle name="Normal 31 2 2 2" xfId="1677"/>
    <cellStyle name="Normal 31 2 2 2 2" xfId="3407"/>
    <cellStyle name="Normal 31 2 2 2 2 2" xfId="6848"/>
    <cellStyle name="Normal 31 2 2 2 2 2 2" xfId="15550"/>
    <cellStyle name="Normal 31 2 2 2 2 2 2 2" xfId="31136"/>
    <cellStyle name="Normal 31 2 2 2 2 2 3" xfId="22488"/>
    <cellStyle name="Normal 31 2 2 2 2 3" xfId="12109"/>
    <cellStyle name="Normal 31 2 2 2 2 3 2" xfId="27697"/>
    <cellStyle name="Normal 31 2 2 2 2 4" xfId="19049"/>
    <cellStyle name="Normal 31 2 2 2 3" xfId="5129"/>
    <cellStyle name="Normal 31 2 2 2 3 2" xfId="13831"/>
    <cellStyle name="Normal 31 2 2 2 3 2 2" xfId="29417"/>
    <cellStyle name="Normal 31 2 2 2 3 3" xfId="20769"/>
    <cellStyle name="Normal 31 2 2 2 4" xfId="8628"/>
    <cellStyle name="Normal 31 2 2 2 4 2" xfId="24258"/>
    <cellStyle name="Normal 31 2 2 2 5" xfId="10379"/>
    <cellStyle name="Normal 31 2 2 2 5 2" xfId="25978"/>
    <cellStyle name="Normal 31 2 2 2 6" xfId="17330"/>
    <cellStyle name="Normal 31 2 2 3" xfId="2547"/>
    <cellStyle name="Normal 31 2 2 3 2" xfId="5988"/>
    <cellStyle name="Normal 31 2 2 3 2 2" xfId="14690"/>
    <cellStyle name="Normal 31 2 2 3 2 2 2" xfId="30276"/>
    <cellStyle name="Normal 31 2 2 3 2 3" xfId="21628"/>
    <cellStyle name="Normal 31 2 2 3 3" xfId="11249"/>
    <cellStyle name="Normal 31 2 2 3 3 2" xfId="26837"/>
    <cellStyle name="Normal 31 2 2 3 4" xfId="18189"/>
    <cellStyle name="Normal 31 2 2 4" xfId="4269"/>
    <cellStyle name="Normal 31 2 2 4 2" xfId="12971"/>
    <cellStyle name="Normal 31 2 2 4 2 2" xfId="28557"/>
    <cellStyle name="Normal 31 2 2 4 3" xfId="19909"/>
    <cellStyle name="Normal 31 2 2 5" xfId="7768"/>
    <cellStyle name="Normal 31 2 2 5 2" xfId="23398"/>
    <cellStyle name="Normal 31 2 2 6" xfId="9516"/>
    <cellStyle name="Normal 31 2 2 6 2" xfId="25118"/>
    <cellStyle name="Normal 31 2 2 7" xfId="16470"/>
    <cellStyle name="Normal 31 2 3" xfId="1247"/>
    <cellStyle name="Normal 31 2 3 2" xfId="2977"/>
    <cellStyle name="Normal 31 2 3 2 2" xfId="6418"/>
    <cellStyle name="Normal 31 2 3 2 2 2" xfId="15120"/>
    <cellStyle name="Normal 31 2 3 2 2 2 2" xfId="30706"/>
    <cellStyle name="Normal 31 2 3 2 2 3" xfId="22058"/>
    <cellStyle name="Normal 31 2 3 2 3" xfId="11679"/>
    <cellStyle name="Normal 31 2 3 2 3 2" xfId="27267"/>
    <cellStyle name="Normal 31 2 3 2 4" xfId="18619"/>
    <cellStyle name="Normal 31 2 3 3" xfId="4699"/>
    <cellStyle name="Normal 31 2 3 3 2" xfId="13401"/>
    <cellStyle name="Normal 31 2 3 3 2 2" xfId="28987"/>
    <cellStyle name="Normal 31 2 3 3 3" xfId="20339"/>
    <cellStyle name="Normal 31 2 3 4" xfId="8198"/>
    <cellStyle name="Normal 31 2 3 4 2" xfId="23828"/>
    <cellStyle name="Normal 31 2 3 5" xfId="9949"/>
    <cellStyle name="Normal 31 2 3 5 2" xfId="25548"/>
    <cellStyle name="Normal 31 2 3 6" xfId="16900"/>
    <cellStyle name="Normal 31 2 4" xfId="2117"/>
    <cellStyle name="Normal 31 2 4 2" xfId="5558"/>
    <cellStyle name="Normal 31 2 4 2 2" xfId="14260"/>
    <cellStyle name="Normal 31 2 4 2 2 2" xfId="29846"/>
    <cellStyle name="Normal 31 2 4 2 3" xfId="21198"/>
    <cellStyle name="Normal 31 2 4 3" xfId="10819"/>
    <cellStyle name="Normal 31 2 4 3 2" xfId="26407"/>
    <cellStyle name="Normal 31 2 4 4" xfId="17759"/>
    <cellStyle name="Normal 31 2 5" xfId="3839"/>
    <cellStyle name="Normal 31 2 5 2" xfId="12541"/>
    <cellStyle name="Normal 31 2 5 2 2" xfId="28127"/>
    <cellStyle name="Normal 31 2 5 3" xfId="19479"/>
    <cellStyle name="Normal 31 2 6" xfId="7338"/>
    <cellStyle name="Normal 31 2 6 2" xfId="22968"/>
    <cellStyle name="Normal 31 2 7" xfId="9084"/>
    <cellStyle name="Normal 31 2 7 2" xfId="24688"/>
    <cellStyle name="Normal 31 2 8" xfId="16040"/>
    <cellStyle name="Normal 31 3" xfId="598"/>
    <cellStyle name="Normal 31 3 2" xfId="1462"/>
    <cellStyle name="Normal 31 3 2 2" xfId="3192"/>
    <cellStyle name="Normal 31 3 2 2 2" xfId="6633"/>
    <cellStyle name="Normal 31 3 2 2 2 2" xfId="15335"/>
    <cellStyle name="Normal 31 3 2 2 2 2 2" xfId="30921"/>
    <cellStyle name="Normal 31 3 2 2 2 3" xfId="22273"/>
    <cellStyle name="Normal 31 3 2 2 3" xfId="11894"/>
    <cellStyle name="Normal 31 3 2 2 3 2" xfId="27482"/>
    <cellStyle name="Normal 31 3 2 2 4" xfId="18834"/>
    <cellStyle name="Normal 31 3 2 3" xfId="4914"/>
    <cellStyle name="Normal 31 3 2 3 2" xfId="13616"/>
    <cellStyle name="Normal 31 3 2 3 2 2" xfId="29202"/>
    <cellStyle name="Normal 31 3 2 3 3" xfId="20554"/>
    <cellStyle name="Normal 31 3 2 4" xfId="8413"/>
    <cellStyle name="Normal 31 3 2 4 2" xfId="24043"/>
    <cellStyle name="Normal 31 3 2 5" xfId="10164"/>
    <cellStyle name="Normal 31 3 2 5 2" xfId="25763"/>
    <cellStyle name="Normal 31 3 2 6" xfId="17115"/>
    <cellStyle name="Normal 31 3 3" xfId="2332"/>
    <cellStyle name="Normal 31 3 3 2" xfId="5773"/>
    <cellStyle name="Normal 31 3 3 2 2" xfId="14475"/>
    <cellStyle name="Normal 31 3 3 2 2 2" xfId="30061"/>
    <cellStyle name="Normal 31 3 3 2 3" xfId="21413"/>
    <cellStyle name="Normal 31 3 3 3" xfId="11034"/>
    <cellStyle name="Normal 31 3 3 3 2" xfId="26622"/>
    <cellStyle name="Normal 31 3 3 4" xfId="17974"/>
    <cellStyle name="Normal 31 3 4" xfId="4054"/>
    <cellStyle name="Normal 31 3 4 2" xfId="12756"/>
    <cellStyle name="Normal 31 3 4 2 2" xfId="28342"/>
    <cellStyle name="Normal 31 3 4 3" xfId="19694"/>
    <cellStyle name="Normal 31 3 5" xfId="7553"/>
    <cellStyle name="Normal 31 3 5 2" xfId="23183"/>
    <cellStyle name="Normal 31 3 6" xfId="9300"/>
    <cellStyle name="Normal 31 3 6 2" xfId="24903"/>
    <cellStyle name="Normal 31 3 7" xfId="16255"/>
    <cellStyle name="Normal 31 4" xfId="1032"/>
    <cellStyle name="Normal 31 4 2" xfId="2762"/>
    <cellStyle name="Normal 31 4 2 2" xfId="6203"/>
    <cellStyle name="Normal 31 4 2 2 2" xfId="14905"/>
    <cellStyle name="Normal 31 4 2 2 2 2" xfId="30491"/>
    <cellStyle name="Normal 31 4 2 2 3" xfId="21843"/>
    <cellStyle name="Normal 31 4 2 3" xfId="11464"/>
    <cellStyle name="Normal 31 4 2 3 2" xfId="27052"/>
    <cellStyle name="Normal 31 4 2 4" xfId="18404"/>
    <cellStyle name="Normal 31 4 3" xfId="4484"/>
    <cellStyle name="Normal 31 4 3 2" xfId="13186"/>
    <cellStyle name="Normal 31 4 3 2 2" xfId="28772"/>
    <cellStyle name="Normal 31 4 3 3" xfId="20124"/>
    <cellStyle name="Normal 31 4 4" xfId="7983"/>
    <cellStyle name="Normal 31 4 4 2" xfId="23613"/>
    <cellStyle name="Normal 31 4 5" xfId="9734"/>
    <cellStyle name="Normal 31 4 5 2" xfId="25333"/>
    <cellStyle name="Normal 31 4 6" xfId="16685"/>
    <cellStyle name="Normal 31 5" xfId="1901"/>
    <cellStyle name="Normal 31 5 2" xfId="5343"/>
    <cellStyle name="Normal 31 5 2 2" xfId="14045"/>
    <cellStyle name="Normal 31 5 2 2 2" xfId="29631"/>
    <cellStyle name="Normal 31 5 2 3" xfId="20983"/>
    <cellStyle name="Normal 31 5 3" xfId="10603"/>
    <cellStyle name="Normal 31 5 3 2" xfId="26192"/>
    <cellStyle name="Normal 31 5 4" xfId="17544"/>
    <cellStyle name="Normal 31 6" xfId="3624"/>
    <cellStyle name="Normal 31 6 2" xfId="12326"/>
    <cellStyle name="Normal 31 6 2 2" xfId="27912"/>
    <cellStyle name="Normal 31 6 3" xfId="19264"/>
    <cellStyle name="Normal 31 7" xfId="7123"/>
    <cellStyle name="Normal 31 7 2" xfId="22753"/>
    <cellStyle name="Normal 31 8" xfId="8849"/>
    <cellStyle name="Normal 31 8 2" xfId="24473"/>
    <cellStyle name="Normal 31 9" xfId="15825"/>
    <cellStyle name="Normal 32" xfId="130"/>
    <cellStyle name="Normal 32 2" xfId="8850"/>
    <cellStyle name="Normal 32 3" xfId="31349"/>
    <cellStyle name="Normal 32 3 2" xfId="31417"/>
    <cellStyle name="Normal 32 3 3" xfId="31529"/>
    <cellStyle name="Normal 32 3 3 2" xfId="31702"/>
    <cellStyle name="Normal 32 3 3 3" xfId="32082"/>
    <cellStyle name="Normal 32 3 3 3 2" xfId="32453"/>
    <cellStyle name="Normal 32 3 4" xfId="31605"/>
    <cellStyle name="Normal 32 3 4 2" xfId="32157"/>
    <cellStyle name="Normal 32 3 4 2 2" xfId="32282"/>
    <cellStyle name="Normal 32 3 4 3" xfId="31857"/>
    <cellStyle name="Normal 32 3 4 4" xfId="31776"/>
    <cellStyle name="Normal 32 3 5" xfId="32005"/>
    <cellStyle name="Normal 32 3 5 2" xfId="32392"/>
    <cellStyle name="Normal 32 4" xfId="31933"/>
    <cellStyle name="Normal 32 4 2" xfId="32260"/>
    <cellStyle name="Normal 33" xfId="244"/>
    <cellStyle name="Normal 33 2" xfId="8959"/>
    <cellStyle name="Normal 33 3" xfId="31352"/>
    <cellStyle name="Normal 33 3 2" xfId="31451"/>
    <cellStyle name="Normal 33 3 3" xfId="31532"/>
    <cellStyle name="Normal 33 3 3 2" xfId="31727"/>
    <cellStyle name="Normal 33 3 3 3" xfId="32085"/>
    <cellStyle name="Normal 33 3 3 3 2" xfId="32302"/>
    <cellStyle name="Normal 33 3 4" xfId="31608"/>
    <cellStyle name="Normal 33 3 4 2" xfId="32160"/>
    <cellStyle name="Normal 33 3 4 2 2" xfId="32398"/>
    <cellStyle name="Normal 33 3 4 3" xfId="31860"/>
    <cellStyle name="Normal 33 3 4 4" xfId="31779"/>
    <cellStyle name="Normal 33 3 5" xfId="32008"/>
    <cellStyle name="Normal 33 3 5 2" xfId="32469"/>
    <cellStyle name="Normal 33 4" xfId="31936"/>
    <cellStyle name="Normal 33 4 2" xfId="32373"/>
    <cellStyle name="Normal 34" xfId="241"/>
    <cellStyle name="Normal 34 2" xfId="8957"/>
    <cellStyle name="Normal 34 3" xfId="31351"/>
    <cellStyle name="Normal 34 3 2" xfId="31428"/>
    <cellStyle name="Normal 34 3 3" xfId="31531"/>
    <cellStyle name="Normal 34 3 3 2" xfId="31683"/>
    <cellStyle name="Normal 34 3 3 3" xfId="32084"/>
    <cellStyle name="Normal 34 3 3 3 2" xfId="32235"/>
    <cellStyle name="Normal 34 3 4" xfId="31607"/>
    <cellStyle name="Normal 34 3 4 2" xfId="32159"/>
    <cellStyle name="Normal 34 3 4 2 2" xfId="32379"/>
    <cellStyle name="Normal 34 3 4 3" xfId="31859"/>
    <cellStyle name="Normal 34 3 4 4" xfId="31778"/>
    <cellStyle name="Normal 34 3 5" xfId="32007"/>
    <cellStyle name="Normal 34 3 5 2" xfId="32432"/>
    <cellStyle name="Normal 34 4" xfId="31935"/>
    <cellStyle name="Normal 34 4 2" xfId="32358"/>
    <cellStyle name="Normal 35" xfId="269"/>
    <cellStyle name="Normal 36" xfId="268"/>
    <cellStyle name="Normal 36 2" xfId="8972"/>
    <cellStyle name="Normal 36 3" xfId="31366"/>
    <cellStyle name="Normal 36 3 2" xfId="31433"/>
    <cellStyle name="Normal 36 3 3" xfId="31546"/>
    <cellStyle name="Normal 36 3 3 2" xfId="31704"/>
    <cellStyle name="Normal 36 3 3 3" xfId="32099"/>
    <cellStyle name="Normal 36 3 3 3 2" xfId="32251"/>
    <cellStyle name="Normal 36 3 4" xfId="31622"/>
    <cellStyle name="Normal 36 3 4 2" xfId="32174"/>
    <cellStyle name="Normal 36 3 4 2 2" xfId="32426"/>
    <cellStyle name="Normal 36 3 4 3" xfId="31874"/>
    <cellStyle name="Normal 36 3 4 4" xfId="31793"/>
    <cellStyle name="Normal 36 3 5" xfId="32022"/>
    <cellStyle name="Normal 36 3 5 2" xfId="32406"/>
    <cellStyle name="Normal 36 4" xfId="31950"/>
    <cellStyle name="Normal 36 4 2" xfId="32295"/>
    <cellStyle name="Normal 37" xfId="270"/>
    <cellStyle name="Normal 37 2" xfId="8973"/>
    <cellStyle name="Normal 37 3" xfId="31367"/>
    <cellStyle name="Normal 37 3 2" xfId="31477"/>
    <cellStyle name="Normal 37 3 3" xfId="31547"/>
    <cellStyle name="Normal 37 3 3 2" xfId="31715"/>
    <cellStyle name="Normal 37 3 3 3" xfId="32100"/>
    <cellStyle name="Normal 37 3 3 3 2" xfId="32497"/>
    <cellStyle name="Normal 37 3 4" xfId="31623"/>
    <cellStyle name="Normal 37 3 4 2" xfId="32175"/>
    <cellStyle name="Normal 37 3 4 2 2" xfId="32389"/>
    <cellStyle name="Normal 37 3 4 3" xfId="31875"/>
    <cellStyle name="Normal 37 3 4 4" xfId="31794"/>
    <cellStyle name="Normal 37 3 5" xfId="32023"/>
    <cellStyle name="Normal 37 3 5 2" xfId="32380"/>
    <cellStyle name="Normal 37 4" xfId="31951"/>
    <cellStyle name="Normal 37 4 2" xfId="32244"/>
    <cellStyle name="Normal 38" xfId="271"/>
    <cellStyle name="Normal 38 2" xfId="489"/>
    <cellStyle name="Normal 38 2 2" xfId="921"/>
    <cellStyle name="Normal 38 2 2 2" xfId="1784"/>
    <cellStyle name="Normal 38 2 2 2 2" xfId="3514"/>
    <cellStyle name="Normal 38 2 2 2 2 2" xfId="6955"/>
    <cellStyle name="Normal 38 2 2 2 2 2 2" xfId="15657"/>
    <cellStyle name="Normal 38 2 2 2 2 2 2 2" xfId="31243"/>
    <cellStyle name="Normal 38 2 2 2 2 2 3" xfId="22595"/>
    <cellStyle name="Normal 38 2 2 2 2 3" xfId="12216"/>
    <cellStyle name="Normal 38 2 2 2 2 3 2" xfId="27804"/>
    <cellStyle name="Normal 38 2 2 2 2 4" xfId="19156"/>
    <cellStyle name="Normal 38 2 2 2 3" xfId="5236"/>
    <cellStyle name="Normal 38 2 2 2 3 2" xfId="13938"/>
    <cellStyle name="Normal 38 2 2 2 3 2 2" xfId="29524"/>
    <cellStyle name="Normal 38 2 2 2 3 3" xfId="20876"/>
    <cellStyle name="Normal 38 2 2 2 4" xfId="8735"/>
    <cellStyle name="Normal 38 2 2 2 4 2" xfId="24365"/>
    <cellStyle name="Normal 38 2 2 2 5" xfId="10486"/>
    <cellStyle name="Normal 38 2 2 2 5 2" xfId="26085"/>
    <cellStyle name="Normal 38 2 2 2 6" xfId="17437"/>
    <cellStyle name="Normal 38 2 2 3" xfId="2654"/>
    <cellStyle name="Normal 38 2 2 3 2" xfId="6095"/>
    <cellStyle name="Normal 38 2 2 3 2 2" xfId="14797"/>
    <cellStyle name="Normal 38 2 2 3 2 2 2" xfId="30383"/>
    <cellStyle name="Normal 38 2 2 3 2 3" xfId="21735"/>
    <cellStyle name="Normal 38 2 2 3 3" xfId="11356"/>
    <cellStyle name="Normal 38 2 2 3 3 2" xfId="26944"/>
    <cellStyle name="Normal 38 2 2 3 4" xfId="18296"/>
    <cellStyle name="Normal 38 2 2 4" xfId="4376"/>
    <cellStyle name="Normal 38 2 2 4 2" xfId="13078"/>
    <cellStyle name="Normal 38 2 2 4 2 2" xfId="28664"/>
    <cellStyle name="Normal 38 2 2 4 3" xfId="20016"/>
    <cellStyle name="Normal 38 2 2 5" xfId="7875"/>
    <cellStyle name="Normal 38 2 2 5 2" xfId="23505"/>
    <cellStyle name="Normal 38 2 2 6" xfId="9623"/>
    <cellStyle name="Normal 38 2 2 6 2" xfId="25225"/>
    <cellStyle name="Normal 38 2 2 7" xfId="16577"/>
    <cellStyle name="Normal 38 2 3" xfId="1354"/>
    <cellStyle name="Normal 38 2 3 2" xfId="3084"/>
    <cellStyle name="Normal 38 2 3 2 2" xfId="6525"/>
    <cellStyle name="Normal 38 2 3 2 2 2" xfId="15227"/>
    <cellStyle name="Normal 38 2 3 2 2 2 2" xfId="30813"/>
    <cellStyle name="Normal 38 2 3 2 2 3" xfId="22165"/>
    <cellStyle name="Normal 38 2 3 2 3" xfId="11786"/>
    <cellStyle name="Normal 38 2 3 2 3 2" xfId="27374"/>
    <cellStyle name="Normal 38 2 3 2 4" xfId="18726"/>
    <cellStyle name="Normal 38 2 3 3" xfId="4806"/>
    <cellStyle name="Normal 38 2 3 3 2" xfId="13508"/>
    <cellStyle name="Normal 38 2 3 3 2 2" xfId="29094"/>
    <cellStyle name="Normal 38 2 3 3 3" xfId="20446"/>
    <cellStyle name="Normal 38 2 3 4" xfId="8305"/>
    <cellStyle name="Normal 38 2 3 4 2" xfId="23935"/>
    <cellStyle name="Normal 38 2 3 5" xfId="10056"/>
    <cellStyle name="Normal 38 2 3 5 2" xfId="25655"/>
    <cellStyle name="Normal 38 2 3 6" xfId="17007"/>
    <cellStyle name="Normal 38 2 4" xfId="2224"/>
    <cellStyle name="Normal 38 2 4 2" xfId="5665"/>
    <cellStyle name="Normal 38 2 4 2 2" xfId="14367"/>
    <cellStyle name="Normal 38 2 4 2 2 2" xfId="29953"/>
    <cellStyle name="Normal 38 2 4 2 3" xfId="21305"/>
    <cellStyle name="Normal 38 2 4 3" xfId="10926"/>
    <cellStyle name="Normal 38 2 4 3 2" xfId="26514"/>
    <cellStyle name="Normal 38 2 4 4" xfId="17866"/>
    <cellStyle name="Normal 38 2 5" xfId="3946"/>
    <cellStyle name="Normal 38 2 5 2" xfId="12648"/>
    <cellStyle name="Normal 38 2 5 2 2" xfId="28234"/>
    <cellStyle name="Normal 38 2 5 3" xfId="19586"/>
    <cellStyle name="Normal 38 2 6" xfId="7445"/>
    <cellStyle name="Normal 38 2 6 2" xfId="23075"/>
    <cellStyle name="Normal 38 2 7" xfId="9191"/>
    <cellStyle name="Normal 38 2 7 2" xfId="24795"/>
    <cellStyle name="Normal 38 2 8" xfId="16147"/>
    <cellStyle name="Normal 38 3" xfId="706"/>
    <cellStyle name="Normal 38 3 2" xfId="1569"/>
    <cellStyle name="Normal 38 3 2 2" xfId="3299"/>
    <cellStyle name="Normal 38 3 2 2 2" xfId="6740"/>
    <cellStyle name="Normal 38 3 2 2 2 2" xfId="15442"/>
    <cellStyle name="Normal 38 3 2 2 2 2 2" xfId="31028"/>
    <cellStyle name="Normal 38 3 2 2 2 3" xfId="22380"/>
    <cellStyle name="Normal 38 3 2 2 3" xfId="12001"/>
    <cellStyle name="Normal 38 3 2 2 3 2" xfId="27589"/>
    <cellStyle name="Normal 38 3 2 2 4" xfId="18941"/>
    <cellStyle name="Normal 38 3 2 3" xfId="5021"/>
    <cellStyle name="Normal 38 3 2 3 2" xfId="13723"/>
    <cellStyle name="Normal 38 3 2 3 2 2" xfId="29309"/>
    <cellStyle name="Normal 38 3 2 3 3" xfId="20661"/>
    <cellStyle name="Normal 38 3 2 4" xfId="8520"/>
    <cellStyle name="Normal 38 3 2 4 2" xfId="24150"/>
    <cellStyle name="Normal 38 3 2 5" xfId="10271"/>
    <cellStyle name="Normal 38 3 2 5 2" xfId="25870"/>
    <cellStyle name="Normal 38 3 2 6" xfId="17222"/>
    <cellStyle name="Normal 38 3 3" xfId="2439"/>
    <cellStyle name="Normal 38 3 3 2" xfId="5880"/>
    <cellStyle name="Normal 38 3 3 2 2" xfId="14582"/>
    <cellStyle name="Normal 38 3 3 2 2 2" xfId="30168"/>
    <cellStyle name="Normal 38 3 3 2 3" xfId="21520"/>
    <cellStyle name="Normal 38 3 3 3" xfId="11141"/>
    <cellStyle name="Normal 38 3 3 3 2" xfId="26729"/>
    <cellStyle name="Normal 38 3 3 4" xfId="18081"/>
    <cellStyle name="Normal 38 3 4" xfId="4161"/>
    <cellStyle name="Normal 38 3 4 2" xfId="12863"/>
    <cellStyle name="Normal 38 3 4 2 2" xfId="28449"/>
    <cellStyle name="Normal 38 3 4 3" xfId="19801"/>
    <cellStyle name="Normal 38 3 5" xfId="7660"/>
    <cellStyle name="Normal 38 3 5 2" xfId="23290"/>
    <cellStyle name="Normal 38 3 6" xfId="9408"/>
    <cellStyle name="Normal 38 3 6 2" xfId="25010"/>
    <cellStyle name="Normal 38 3 7" xfId="16362"/>
    <cellStyle name="Normal 38 4" xfId="1139"/>
    <cellStyle name="Normal 38 4 2" xfId="2869"/>
    <cellStyle name="Normal 38 4 2 2" xfId="6310"/>
    <cellStyle name="Normal 38 4 2 2 2" xfId="15012"/>
    <cellStyle name="Normal 38 4 2 2 2 2" xfId="30598"/>
    <cellStyle name="Normal 38 4 2 2 3" xfId="21950"/>
    <cellStyle name="Normal 38 4 2 3" xfId="11571"/>
    <cellStyle name="Normal 38 4 2 3 2" xfId="27159"/>
    <cellStyle name="Normal 38 4 2 4" xfId="18511"/>
    <cellStyle name="Normal 38 4 3" xfId="4591"/>
    <cellStyle name="Normal 38 4 3 2" xfId="13293"/>
    <cellStyle name="Normal 38 4 3 2 2" xfId="28879"/>
    <cellStyle name="Normal 38 4 3 3" xfId="20231"/>
    <cellStyle name="Normal 38 4 4" xfId="8090"/>
    <cellStyle name="Normal 38 4 4 2" xfId="23720"/>
    <cellStyle name="Normal 38 4 5" xfId="9841"/>
    <cellStyle name="Normal 38 4 5 2" xfId="25440"/>
    <cellStyle name="Normal 38 4 6" xfId="16792"/>
    <cellStyle name="Normal 38 5" xfId="2009"/>
    <cellStyle name="Normal 38 5 2" xfId="5450"/>
    <cellStyle name="Normal 38 5 2 2" xfId="14152"/>
    <cellStyle name="Normal 38 5 2 2 2" xfId="29738"/>
    <cellStyle name="Normal 38 5 2 3" xfId="21090"/>
    <cellStyle name="Normal 38 5 3" xfId="10711"/>
    <cellStyle name="Normal 38 5 3 2" xfId="26299"/>
    <cellStyle name="Normal 38 5 4" xfId="17651"/>
    <cellStyle name="Normal 38 6" xfId="3731"/>
    <cellStyle name="Normal 38 6 2" xfId="12433"/>
    <cellStyle name="Normal 38 6 2 2" xfId="28019"/>
    <cellStyle name="Normal 38 6 3" xfId="19371"/>
    <cellStyle name="Normal 38 7" xfId="7230"/>
    <cellStyle name="Normal 38 7 2" xfId="22860"/>
    <cellStyle name="Normal 38 8" xfId="8974"/>
    <cellStyle name="Normal 38 8 2" xfId="24580"/>
    <cellStyle name="Normal 38 9" xfId="15932"/>
    <cellStyle name="Normal 39" xfId="272"/>
    <cellStyle name="Normal 39 2" xfId="490"/>
    <cellStyle name="Normal 39 2 2" xfId="922"/>
    <cellStyle name="Normal 39 2 2 2" xfId="1785"/>
    <cellStyle name="Normal 39 2 2 2 2" xfId="3515"/>
    <cellStyle name="Normal 39 2 2 2 2 2" xfId="6956"/>
    <cellStyle name="Normal 39 2 2 2 2 2 2" xfId="15658"/>
    <cellStyle name="Normal 39 2 2 2 2 2 2 2" xfId="31244"/>
    <cellStyle name="Normal 39 2 2 2 2 2 3" xfId="22596"/>
    <cellStyle name="Normal 39 2 2 2 2 3" xfId="12217"/>
    <cellStyle name="Normal 39 2 2 2 2 3 2" xfId="27805"/>
    <cellStyle name="Normal 39 2 2 2 2 4" xfId="19157"/>
    <cellStyle name="Normal 39 2 2 2 3" xfId="5237"/>
    <cellStyle name="Normal 39 2 2 2 3 2" xfId="13939"/>
    <cellStyle name="Normal 39 2 2 2 3 2 2" xfId="29525"/>
    <cellStyle name="Normal 39 2 2 2 3 3" xfId="20877"/>
    <cellStyle name="Normal 39 2 2 2 4" xfId="8736"/>
    <cellStyle name="Normal 39 2 2 2 4 2" xfId="24366"/>
    <cellStyle name="Normal 39 2 2 2 5" xfId="10487"/>
    <cellStyle name="Normal 39 2 2 2 5 2" xfId="26086"/>
    <cellStyle name="Normal 39 2 2 2 6" xfId="17438"/>
    <cellStyle name="Normal 39 2 2 3" xfId="2655"/>
    <cellStyle name="Normal 39 2 2 3 2" xfId="6096"/>
    <cellStyle name="Normal 39 2 2 3 2 2" xfId="14798"/>
    <cellStyle name="Normal 39 2 2 3 2 2 2" xfId="30384"/>
    <cellStyle name="Normal 39 2 2 3 2 3" xfId="21736"/>
    <cellStyle name="Normal 39 2 2 3 3" xfId="11357"/>
    <cellStyle name="Normal 39 2 2 3 3 2" xfId="26945"/>
    <cellStyle name="Normal 39 2 2 3 4" xfId="18297"/>
    <cellStyle name="Normal 39 2 2 4" xfId="4377"/>
    <cellStyle name="Normal 39 2 2 4 2" xfId="13079"/>
    <cellStyle name="Normal 39 2 2 4 2 2" xfId="28665"/>
    <cellStyle name="Normal 39 2 2 4 3" xfId="20017"/>
    <cellStyle name="Normal 39 2 2 5" xfId="7876"/>
    <cellStyle name="Normal 39 2 2 5 2" xfId="23506"/>
    <cellStyle name="Normal 39 2 2 6" xfId="9624"/>
    <cellStyle name="Normal 39 2 2 6 2" xfId="25226"/>
    <cellStyle name="Normal 39 2 2 7" xfId="16578"/>
    <cellStyle name="Normal 39 2 3" xfId="1355"/>
    <cellStyle name="Normal 39 2 3 2" xfId="3085"/>
    <cellStyle name="Normal 39 2 3 2 2" xfId="6526"/>
    <cellStyle name="Normal 39 2 3 2 2 2" xfId="15228"/>
    <cellStyle name="Normal 39 2 3 2 2 2 2" xfId="30814"/>
    <cellStyle name="Normal 39 2 3 2 2 3" xfId="22166"/>
    <cellStyle name="Normal 39 2 3 2 3" xfId="11787"/>
    <cellStyle name="Normal 39 2 3 2 3 2" xfId="27375"/>
    <cellStyle name="Normal 39 2 3 2 4" xfId="18727"/>
    <cellStyle name="Normal 39 2 3 3" xfId="4807"/>
    <cellStyle name="Normal 39 2 3 3 2" xfId="13509"/>
    <cellStyle name="Normal 39 2 3 3 2 2" xfId="29095"/>
    <cellStyle name="Normal 39 2 3 3 3" xfId="20447"/>
    <cellStyle name="Normal 39 2 3 4" xfId="8306"/>
    <cellStyle name="Normal 39 2 3 4 2" xfId="23936"/>
    <cellStyle name="Normal 39 2 3 5" xfId="10057"/>
    <cellStyle name="Normal 39 2 3 5 2" xfId="25656"/>
    <cellStyle name="Normal 39 2 3 6" xfId="17008"/>
    <cellStyle name="Normal 39 2 4" xfId="2225"/>
    <cellStyle name="Normal 39 2 4 2" xfId="5666"/>
    <cellStyle name="Normal 39 2 4 2 2" xfId="14368"/>
    <cellStyle name="Normal 39 2 4 2 2 2" xfId="29954"/>
    <cellStyle name="Normal 39 2 4 2 3" xfId="21306"/>
    <cellStyle name="Normal 39 2 4 3" xfId="10927"/>
    <cellStyle name="Normal 39 2 4 3 2" xfId="26515"/>
    <cellStyle name="Normal 39 2 4 4" xfId="17867"/>
    <cellStyle name="Normal 39 2 5" xfId="3947"/>
    <cellStyle name="Normal 39 2 5 2" xfId="12649"/>
    <cellStyle name="Normal 39 2 5 2 2" xfId="28235"/>
    <cellStyle name="Normal 39 2 5 3" xfId="19587"/>
    <cellStyle name="Normal 39 2 6" xfId="7446"/>
    <cellStyle name="Normal 39 2 6 2" xfId="23076"/>
    <cellStyle name="Normal 39 2 7" xfId="9192"/>
    <cellStyle name="Normal 39 2 7 2" xfId="24796"/>
    <cellStyle name="Normal 39 2 8" xfId="16148"/>
    <cellStyle name="Normal 39 3" xfId="707"/>
    <cellStyle name="Normal 39 3 2" xfId="1570"/>
    <cellStyle name="Normal 39 3 2 2" xfId="3300"/>
    <cellStyle name="Normal 39 3 2 2 2" xfId="6741"/>
    <cellStyle name="Normal 39 3 2 2 2 2" xfId="15443"/>
    <cellStyle name="Normal 39 3 2 2 2 2 2" xfId="31029"/>
    <cellStyle name="Normal 39 3 2 2 2 3" xfId="22381"/>
    <cellStyle name="Normal 39 3 2 2 3" xfId="12002"/>
    <cellStyle name="Normal 39 3 2 2 3 2" xfId="27590"/>
    <cellStyle name="Normal 39 3 2 2 4" xfId="18942"/>
    <cellStyle name="Normal 39 3 2 3" xfId="5022"/>
    <cellStyle name="Normal 39 3 2 3 2" xfId="13724"/>
    <cellStyle name="Normal 39 3 2 3 2 2" xfId="29310"/>
    <cellStyle name="Normal 39 3 2 3 3" xfId="20662"/>
    <cellStyle name="Normal 39 3 2 4" xfId="8521"/>
    <cellStyle name="Normal 39 3 2 4 2" xfId="24151"/>
    <cellStyle name="Normal 39 3 2 5" xfId="10272"/>
    <cellStyle name="Normal 39 3 2 5 2" xfId="25871"/>
    <cellStyle name="Normal 39 3 2 6" xfId="17223"/>
    <cellStyle name="Normal 39 3 3" xfId="2440"/>
    <cellStyle name="Normal 39 3 3 2" xfId="5881"/>
    <cellStyle name="Normal 39 3 3 2 2" xfId="14583"/>
    <cellStyle name="Normal 39 3 3 2 2 2" xfId="30169"/>
    <cellStyle name="Normal 39 3 3 2 3" xfId="21521"/>
    <cellStyle name="Normal 39 3 3 3" xfId="11142"/>
    <cellStyle name="Normal 39 3 3 3 2" xfId="26730"/>
    <cellStyle name="Normal 39 3 3 4" xfId="18082"/>
    <cellStyle name="Normal 39 3 4" xfId="4162"/>
    <cellStyle name="Normal 39 3 4 2" xfId="12864"/>
    <cellStyle name="Normal 39 3 4 2 2" xfId="28450"/>
    <cellStyle name="Normal 39 3 4 3" xfId="19802"/>
    <cellStyle name="Normal 39 3 5" xfId="7661"/>
    <cellStyle name="Normal 39 3 5 2" xfId="23291"/>
    <cellStyle name="Normal 39 3 6" xfId="9409"/>
    <cellStyle name="Normal 39 3 6 2" xfId="25011"/>
    <cellStyle name="Normal 39 3 7" xfId="16363"/>
    <cellStyle name="Normal 39 4" xfId="1140"/>
    <cellStyle name="Normal 39 4 2" xfId="2870"/>
    <cellStyle name="Normal 39 4 2 2" xfId="6311"/>
    <cellStyle name="Normal 39 4 2 2 2" xfId="15013"/>
    <cellStyle name="Normal 39 4 2 2 2 2" xfId="30599"/>
    <cellStyle name="Normal 39 4 2 2 3" xfId="21951"/>
    <cellStyle name="Normal 39 4 2 3" xfId="11572"/>
    <cellStyle name="Normal 39 4 2 3 2" xfId="27160"/>
    <cellStyle name="Normal 39 4 2 4" xfId="18512"/>
    <cellStyle name="Normal 39 4 3" xfId="4592"/>
    <cellStyle name="Normal 39 4 3 2" xfId="13294"/>
    <cellStyle name="Normal 39 4 3 2 2" xfId="28880"/>
    <cellStyle name="Normal 39 4 3 3" xfId="20232"/>
    <cellStyle name="Normal 39 4 4" xfId="8091"/>
    <cellStyle name="Normal 39 4 4 2" xfId="23721"/>
    <cellStyle name="Normal 39 4 5" xfId="9842"/>
    <cellStyle name="Normal 39 4 5 2" xfId="25441"/>
    <cellStyle name="Normal 39 4 6" xfId="16793"/>
    <cellStyle name="Normal 39 5" xfId="2010"/>
    <cellStyle name="Normal 39 5 2" xfId="5451"/>
    <cellStyle name="Normal 39 5 2 2" xfId="14153"/>
    <cellStyle name="Normal 39 5 2 2 2" xfId="29739"/>
    <cellStyle name="Normal 39 5 2 3" xfId="21091"/>
    <cellStyle name="Normal 39 5 3" xfId="10712"/>
    <cellStyle name="Normal 39 5 3 2" xfId="26300"/>
    <cellStyle name="Normal 39 5 4" xfId="17652"/>
    <cellStyle name="Normal 39 6" xfId="3732"/>
    <cellStyle name="Normal 39 6 2" xfId="12434"/>
    <cellStyle name="Normal 39 6 2 2" xfId="28020"/>
    <cellStyle name="Normal 39 6 3" xfId="19372"/>
    <cellStyle name="Normal 39 7" xfId="7231"/>
    <cellStyle name="Normal 39 7 2" xfId="22861"/>
    <cellStyle name="Normal 39 8" xfId="8975"/>
    <cellStyle name="Normal 39 8 2" xfId="24581"/>
    <cellStyle name="Normal 39 9" xfId="15933"/>
    <cellStyle name="Normal 4" xfId="4"/>
    <cellStyle name="Normal 4 2" xfId="9"/>
    <cellStyle name="Normal 4 2 2" xfId="7021"/>
    <cellStyle name="Normal 4 2 3" xfId="267"/>
    <cellStyle name="Normal 4 2 3 2" xfId="31365"/>
    <cellStyle name="Normal 4 2 3 2 2" xfId="31466"/>
    <cellStyle name="Normal 4 2 3 2 3" xfId="31545"/>
    <cellStyle name="Normal 4 2 3 2 3 2" xfId="31684"/>
    <cellStyle name="Normal 4 2 3 2 3 3" xfId="32098"/>
    <cellStyle name="Normal 4 2 3 2 3 3 2" xfId="32464"/>
    <cellStyle name="Normal 4 2 3 2 4" xfId="31621"/>
    <cellStyle name="Normal 4 2 3 2 4 2" xfId="32173"/>
    <cellStyle name="Normal 4 2 3 2 4 2 2" xfId="32276"/>
    <cellStyle name="Normal 4 2 3 2 4 3" xfId="31873"/>
    <cellStyle name="Normal 4 2 3 2 4 4" xfId="31792"/>
    <cellStyle name="Normal 4 2 3 2 5" xfId="32021"/>
    <cellStyle name="Normal 4 2 3 2 5 2" xfId="32274"/>
    <cellStyle name="Normal 4 2 3 3" xfId="31485"/>
    <cellStyle name="Normal 4 2 3 4" xfId="31320"/>
    <cellStyle name="Normal 4 2 3 5" xfId="31746"/>
    <cellStyle name="Normal 4 2 3 6" xfId="31949"/>
    <cellStyle name="Normal 4 2 3 6 2" xfId="32441"/>
    <cellStyle name="Normal 4 3" xfId="159"/>
    <cellStyle name="Normal 4 4" xfId="31330"/>
    <cellStyle name="Normal 4 4 2" xfId="31480"/>
    <cellStyle name="Normal 4 4 3" xfId="31510"/>
    <cellStyle name="Normal 4 4 3 2" xfId="31708"/>
    <cellStyle name="Normal 4 4 3 3" xfId="32063"/>
    <cellStyle name="Normal 4 4 3 3 2" xfId="32400"/>
    <cellStyle name="Normal 4 4 4" xfId="31586"/>
    <cellStyle name="Normal 4 4 4 2" xfId="32138"/>
    <cellStyle name="Normal 4 4 4 2 2" xfId="32477"/>
    <cellStyle name="Normal 4 4 4 3" xfId="31838"/>
    <cellStyle name="Normal 4 4 4 4" xfId="31757"/>
    <cellStyle name="Normal 4 4 5" xfId="31986"/>
    <cellStyle name="Normal 4 4 5 2" xfId="32264"/>
    <cellStyle name="Normal 4 5" xfId="31914"/>
    <cellStyle name="Normal 4 5 2" xfId="32404"/>
    <cellStyle name="Normal 40" xfId="273"/>
    <cellStyle name="Normal 40 2" xfId="708"/>
    <cellStyle name="Normal 40 2 2" xfId="1571"/>
    <cellStyle name="Normal 40 2 2 2" xfId="3301"/>
    <cellStyle name="Normal 40 2 2 2 2" xfId="6742"/>
    <cellStyle name="Normal 40 2 2 2 2 2" xfId="15444"/>
    <cellStyle name="Normal 40 2 2 2 2 2 2" xfId="31030"/>
    <cellStyle name="Normal 40 2 2 2 2 3" xfId="22382"/>
    <cellStyle name="Normal 40 2 2 2 3" xfId="12003"/>
    <cellStyle name="Normal 40 2 2 2 3 2" xfId="27591"/>
    <cellStyle name="Normal 40 2 2 2 4" xfId="18943"/>
    <cellStyle name="Normal 40 2 2 3" xfId="5023"/>
    <cellStyle name="Normal 40 2 2 3 2" xfId="13725"/>
    <cellStyle name="Normal 40 2 2 3 2 2" xfId="29311"/>
    <cellStyle name="Normal 40 2 2 3 3" xfId="20663"/>
    <cellStyle name="Normal 40 2 2 4" xfId="8522"/>
    <cellStyle name="Normal 40 2 2 4 2" xfId="24152"/>
    <cellStyle name="Normal 40 2 2 5" xfId="10273"/>
    <cellStyle name="Normal 40 2 2 5 2" xfId="25872"/>
    <cellStyle name="Normal 40 2 2 6" xfId="17224"/>
    <cellStyle name="Normal 40 2 3" xfId="2441"/>
    <cellStyle name="Normal 40 2 3 2" xfId="5882"/>
    <cellStyle name="Normal 40 2 3 2 2" xfId="14584"/>
    <cellStyle name="Normal 40 2 3 2 2 2" xfId="30170"/>
    <cellStyle name="Normal 40 2 3 2 3" xfId="21522"/>
    <cellStyle name="Normal 40 2 3 3" xfId="11143"/>
    <cellStyle name="Normal 40 2 3 3 2" xfId="26731"/>
    <cellStyle name="Normal 40 2 3 4" xfId="18083"/>
    <cellStyle name="Normal 40 2 4" xfId="4163"/>
    <cellStyle name="Normal 40 2 4 2" xfId="12865"/>
    <cellStyle name="Normal 40 2 4 2 2" xfId="28451"/>
    <cellStyle name="Normal 40 2 4 3" xfId="19803"/>
    <cellStyle name="Normal 40 2 5" xfId="7662"/>
    <cellStyle name="Normal 40 2 5 2" xfId="23292"/>
    <cellStyle name="Normal 40 2 6" xfId="9410"/>
    <cellStyle name="Normal 40 2 6 2" xfId="25012"/>
    <cellStyle name="Normal 40 2 7" xfId="16364"/>
    <cellStyle name="Normal 40 3" xfId="1141"/>
    <cellStyle name="Normal 40 3 2" xfId="2871"/>
    <cellStyle name="Normal 40 3 2 2" xfId="6312"/>
    <cellStyle name="Normal 40 3 2 2 2" xfId="15014"/>
    <cellStyle name="Normal 40 3 2 2 2 2" xfId="30600"/>
    <cellStyle name="Normal 40 3 2 2 3" xfId="21952"/>
    <cellStyle name="Normal 40 3 2 3" xfId="11573"/>
    <cellStyle name="Normal 40 3 2 3 2" xfId="27161"/>
    <cellStyle name="Normal 40 3 2 4" xfId="18513"/>
    <cellStyle name="Normal 40 3 3" xfId="4593"/>
    <cellStyle name="Normal 40 3 3 2" xfId="13295"/>
    <cellStyle name="Normal 40 3 3 2 2" xfId="28881"/>
    <cellStyle name="Normal 40 3 3 3" xfId="20233"/>
    <cellStyle name="Normal 40 3 4" xfId="8092"/>
    <cellStyle name="Normal 40 3 4 2" xfId="23722"/>
    <cellStyle name="Normal 40 3 5" xfId="9843"/>
    <cellStyle name="Normal 40 3 5 2" xfId="25442"/>
    <cellStyle name="Normal 40 3 6" xfId="16794"/>
    <cellStyle name="Normal 40 4" xfId="2011"/>
    <cellStyle name="Normal 40 4 2" xfId="5452"/>
    <cellStyle name="Normal 40 4 2 2" xfId="14154"/>
    <cellStyle name="Normal 40 4 2 2 2" xfId="29740"/>
    <cellStyle name="Normal 40 4 2 3" xfId="21092"/>
    <cellStyle name="Normal 40 4 3" xfId="10713"/>
    <cellStyle name="Normal 40 4 3 2" xfId="26301"/>
    <cellStyle name="Normal 40 4 4" xfId="17653"/>
    <cellStyle name="Normal 40 5" xfId="3733"/>
    <cellStyle name="Normal 40 5 2" xfId="12435"/>
    <cellStyle name="Normal 40 5 2 2" xfId="28021"/>
    <cellStyle name="Normal 40 5 3" xfId="19373"/>
    <cellStyle name="Normal 40 6" xfId="7232"/>
    <cellStyle name="Normal 40 6 2" xfId="22862"/>
    <cellStyle name="Normal 40 7" xfId="8976"/>
    <cellStyle name="Normal 40 7 2" xfId="24582"/>
    <cellStyle name="Normal 40 8" xfId="15934"/>
    <cellStyle name="Normal 41" xfId="274"/>
    <cellStyle name="Normal 41 2" xfId="8977"/>
    <cellStyle name="Normal 41 3" xfId="31368"/>
    <cellStyle name="Normal 41 3 2" xfId="31447"/>
    <cellStyle name="Normal 41 3 3" xfId="31548"/>
    <cellStyle name="Normal 41 3 3 2" xfId="31710"/>
    <cellStyle name="Normal 41 3 3 3" xfId="32101"/>
    <cellStyle name="Normal 41 3 3 3 2" xfId="32480"/>
    <cellStyle name="Normal 41 3 4" xfId="31624"/>
    <cellStyle name="Normal 41 3 4 2" xfId="32176"/>
    <cellStyle name="Normal 41 3 4 2 2" xfId="32231"/>
    <cellStyle name="Normal 41 3 4 3" xfId="31876"/>
    <cellStyle name="Normal 41 3 4 4" xfId="31795"/>
    <cellStyle name="Normal 41 3 5" xfId="32024"/>
    <cellStyle name="Normal 41 3 5 2" xfId="32341"/>
    <cellStyle name="Normal 41 4" xfId="31952"/>
    <cellStyle name="Normal 41 4 2" xfId="32490"/>
    <cellStyle name="Normal 42" xfId="275"/>
    <cellStyle name="Normal 43" xfId="276"/>
    <cellStyle name="Normal 43 2" xfId="8978"/>
    <cellStyle name="Normal 43 3" xfId="31369"/>
    <cellStyle name="Normal 43 3 2" xfId="31430"/>
    <cellStyle name="Normal 43 3 3" xfId="31549"/>
    <cellStyle name="Normal 43 3 3 2" xfId="31681"/>
    <cellStyle name="Normal 43 3 3 3" xfId="32102"/>
    <cellStyle name="Normal 43 3 3 3 2" xfId="32331"/>
    <cellStyle name="Normal 43 3 4" xfId="31625"/>
    <cellStyle name="Normal 43 3 4 2" xfId="32177"/>
    <cellStyle name="Normal 43 3 4 2 2" xfId="32439"/>
    <cellStyle name="Normal 43 3 4 3" xfId="31877"/>
    <cellStyle name="Normal 43 3 4 4" xfId="31796"/>
    <cellStyle name="Normal 43 3 5" xfId="32025"/>
    <cellStyle name="Normal 43 3 5 2" xfId="32438"/>
    <cellStyle name="Normal 43 4" xfId="31953"/>
    <cellStyle name="Normal 43 4 2" xfId="32401"/>
    <cellStyle name="Normal 44" xfId="491"/>
    <cellStyle name="Normal 44 2" xfId="1356"/>
    <cellStyle name="Normal 44 2 2" xfId="3086"/>
    <cellStyle name="Normal 44 2 2 2" xfId="6527"/>
    <cellStyle name="Normal 44 2 2 2 2" xfId="15229"/>
    <cellStyle name="Normal 44 2 2 2 2 2" xfId="30815"/>
    <cellStyle name="Normal 44 2 2 2 3" xfId="22167"/>
    <cellStyle name="Normal 44 2 2 3" xfId="11788"/>
    <cellStyle name="Normal 44 2 2 3 2" xfId="27376"/>
    <cellStyle name="Normal 44 2 2 4" xfId="18728"/>
    <cellStyle name="Normal 44 2 3" xfId="4808"/>
    <cellStyle name="Normal 44 2 3 2" xfId="13510"/>
    <cellStyle name="Normal 44 2 3 2 2" xfId="29096"/>
    <cellStyle name="Normal 44 2 3 3" xfId="20448"/>
    <cellStyle name="Normal 44 2 4" xfId="8307"/>
    <cellStyle name="Normal 44 2 4 2" xfId="23937"/>
    <cellStyle name="Normal 44 2 5" xfId="10058"/>
    <cellStyle name="Normal 44 2 5 2" xfId="25657"/>
    <cellStyle name="Normal 44 2 6" xfId="17009"/>
    <cellStyle name="Normal 44 3" xfId="2226"/>
    <cellStyle name="Normal 44 3 2" xfId="5667"/>
    <cellStyle name="Normal 44 3 2 2" xfId="14369"/>
    <cellStyle name="Normal 44 3 2 2 2" xfId="29955"/>
    <cellStyle name="Normal 44 3 2 3" xfId="21307"/>
    <cellStyle name="Normal 44 3 3" xfId="10928"/>
    <cellStyle name="Normal 44 3 3 2" xfId="26516"/>
    <cellStyle name="Normal 44 3 4" xfId="17868"/>
    <cellStyle name="Normal 44 4" xfId="3948"/>
    <cellStyle name="Normal 44 4 2" xfId="12650"/>
    <cellStyle name="Normal 44 4 2 2" xfId="28236"/>
    <cellStyle name="Normal 44 4 3" xfId="19588"/>
    <cellStyle name="Normal 44 5" xfId="7447"/>
    <cellStyle name="Normal 44 5 2" xfId="23077"/>
    <cellStyle name="Normal 44 6" xfId="9193"/>
    <cellStyle name="Normal 44 6 2" xfId="24797"/>
    <cellStyle name="Normal 44 7" xfId="16149"/>
    <cellStyle name="Normal 45" xfId="492"/>
    <cellStyle name="Normal 45 2" xfId="9194"/>
    <cellStyle name="Normal 45 3" xfId="31370"/>
    <cellStyle name="Normal 45 3 2" xfId="31462"/>
    <cellStyle name="Normal 45 3 3" xfId="31550"/>
    <cellStyle name="Normal 45 3 3 2" xfId="31674"/>
    <cellStyle name="Normal 45 3 3 3" xfId="32103"/>
    <cellStyle name="Normal 45 3 3 3 2" xfId="32319"/>
    <cellStyle name="Normal 45 3 4" xfId="31626"/>
    <cellStyle name="Normal 45 3 4 2" xfId="32178"/>
    <cellStyle name="Normal 45 3 4 2 2" xfId="32434"/>
    <cellStyle name="Normal 45 3 4 3" xfId="31878"/>
    <cellStyle name="Normal 45 3 4 4" xfId="31797"/>
    <cellStyle name="Normal 45 3 5" xfId="32026"/>
    <cellStyle name="Normal 45 3 5 2" xfId="32474"/>
    <cellStyle name="Normal 45 4" xfId="31954"/>
    <cellStyle name="Normal 45 4 2" xfId="32238"/>
    <cellStyle name="Normal 46" xfId="705"/>
    <cellStyle name="Normal 46 2" xfId="9407"/>
    <cellStyle name="Normal 46 3" xfId="31371"/>
    <cellStyle name="Normal 46 3 2" xfId="31446"/>
    <cellStyle name="Normal 46 3 3" xfId="31551"/>
    <cellStyle name="Normal 46 3 3 2" xfId="31703"/>
    <cellStyle name="Normal 46 3 3 3" xfId="32104"/>
    <cellStyle name="Normal 46 3 3 3 2" xfId="32229"/>
    <cellStyle name="Normal 46 3 4" xfId="31627"/>
    <cellStyle name="Normal 46 3 4 2" xfId="32179"/>
    <cellStyle name="Normal 46 3 4 2 2" xfId="32417"/>
    <cellStyle name="Normal 46 3 4 3" xfId="31879"/>
    <cellStyle name="Normal 46 3 4 4" xfId="31798"/>
    <cellStyle name="Normal 46 3 5" xfId="32027"/>
    <cellStyle name="Normal 46 3 5 2" xfId="32363"/>
    <cellStyle name="Normal 46 4" xfId="31955"/>
    <cellStyle name="Normal 46 4 2" xfId="32423"/>
    <cellStyle name="Normal 47" xfId="923"/>
    <cellStyle name="Normal 47 2" xfId="9625"/>
    <cellStyle name="Normal 47 3" xfId="31372"/>
    <cellStyle name="Normal 47 3 2" xfId="31461"/>
    <cellStyle name="Normal 47 3 3" xfId="31552"/>
    <cellStyle name="Normal 47 3 3 2" xfId="31726"/>
    <cellStyle name="Normal 47 3 3 3" xfId="32105"/>
    <cellStyle name="Normal 47 3 3 3 2" xfId="32250"/>
    <cellStyle name="Normal 47 3 4" xfId="31628"/>
    <cellStyle name="Normal 47 3 4 2" xfId="32180"/>
    <cellStyle name="Normal 47 3 4 2 2" xfId="32421"/>
    <cellStyle name="Normal 47 3 4 3" xfId="31880"/>
    <cellStyle name="Normal 47 3 4 4" xfId="31799"/>
    <cellStyle name="Normal 47 3 5" xfId="32028"/>
    <cellStyle name="Normal 47 3 5 2" xfId="32284"/>
    <cellStyle name="Normal 47 4" xfId="31956"/>
    <cellStyle name="Normal 47 4 2" xfId="32285"/>
    <cellStyle name="Normal 48" xfId="924"/>
    <cellStyle name="Normal 48 2" xfId="9626"/>
    <cellStyle name="Normal 48 3" xfId="31373"/>
    <cellStyle name="Normal 48 3 2" xfId="31424"/>
    <cellStyle name="Normal 48 3 3" xfId="31553"/>
    <cellStyle name="Normal 48 3 3 2" xfId="31687"/>
    <cellStyle name="Normal 48 3 3 3" xfId="32106"/>
    <cellStyle name="Normal 48 3 3 3 2" xfId="32388"/>
    <cellStyle name="Normal 48 3 4" xfId="31629"/>
    <cellStyle name="Normal 48 3 4 2" xfId="32181"/>
    <cellStyle name="Normal 48 3 4 2 2" xfId="32494"/>
    <cellStyle name="Normal 48 3 4 3" xfId="31881"/>
    <cellStyle name="Normal 48 3 4 4" xfId="31800"/>
    <cellStyle name="Normal 48 3 5" xfId="32029"/>
    <cellStyle name="Normal 48 3 5 2" xfId="32248"/>
    <cellStyle name="Normal 48 4" xfId="31957"/>
    <cellStyle name="Normal 48 4 2" xfId="32467"/>
    <cellStyle name="Normal 49" xfId="926"/>
    <cellStyle name="Normal 49 2" xfId="8738"/>
    <cellStyle name="Normal 49 3" xfId="31374"/>
    <cellStyle name="Normal 49 3 2" xfId="31473"/>
    <cellStyle name="Normal 49 3 3" xfId="31554"/>
    <cellStyle name="Normal 49 3 3 2" xfId="31675"/>
    <cellStyle name="Normal 49 3 3 3" xfId="32107"/>
    <cellStyle name="Normal 49 3 3 3 2" xfId="32318"/>
    <cellStyle name="Normal 49 3 4" xfId="31630"/>
    <cellStyle name="Normal 49 3 4 2" xfId="32182"/>
    <cellStyle name="Normal 49 3 4 2 2" xfId="32249"/>
    <cellStyle name="Normal 49 3 4 3" xfId="31882"/>
    <cellStyle name="Normal 49 3 4 4" xfId="31801"/>
    <cellStyle name="Normal 49 3 5" xfId="32030"/>
    <cellStyle name="Normal 49 3 5 2" xfId="32330"/>
    <cellStyle name="Normal 49 4" xfId="31958"/>
    <cellStyle name="Normal 49 4 2" xfId="32263"/>
    <cellStyle name="Normal 5" xfId="11"/>
    <cellStyle name="Normal 5 10" xfId="1798"/>
    <cellStyle name="Normal 5 10 2" xfId="5240"/>
    <cellStyle name="Normal 5 10 2 2" xfId="13942"/>
    <cellStyle name="Normal 5 10 2 2 2" xfId="29528"/>
    <cellStyle name="Normal 5 10 2 3" xfId="20880"/>
    <cellStyle name="Normal 5 10 3" xfId="10500"/>
    <cellStyle name="Normal 5 10 3 2" xfId="26089"/>
    <cellStyle name="Normal 5 10 4" xfId="17441"/>
    <cellStyle name="Normal 5 11" xfId="3521"/>
    <cellStyle name="Normal 5 11 2" xfId="12223"/>
    <cellStyle name="Normal 5 11 2 2" xfId="27809"/>
    <cellStyle name="Normal 5 11 3" xfId="19161"/>
    <cellStyle name="Normal 5 12" xfId="6966"/>
    <cellStyle name="Normal 5 12 2" xfId="15667"/>
    <cellStyle name="Normal 5 12 2 2" xfId="31248"/>
    <cellStyle name="Normal 5 12 3" xfId="22600"/>
    <cellStyle name="Normal 5 13" xfId="7025"/>
    <cellStyle name="Normal 5 13 2" xfId="22655"/>
    <cellStyle name="Normal 5 14" xfId="8741"/>
    <cellStyle name="Normal 5 14 2" xfId="24370"/>
    <cellStyle name="Normal 5 15" xfId="15722"/>
    <cellStyle name="Normal 5 2" xfId="17"/>
    <cellStyle name="Normal 5 2 10" xfId="3527"/>
    <cellStyle name="Normal 5 2 10 2" xfId="12229"/>
    <cellStyle name="Normal 5 2 10 2 2" xfId="27815"/>
    <cellStyle name="Normal 5 2 10 3" xfId="19167"/>
    <cellStyle name="Normal 5 2 11" xfId="6972"/>
    <cellStyle name="Normal 5 2 11 2" xfId="15673"/>
    <cellStyle name="Normal 5 2 11 2 2" xfId="31254"/>
    <cellStyle name="Normal 5 2 11 3" xfId="22606"/>
    <cellStyle name="Normal 5 2 12" xfId="7029"/>
    <cellStyle name="Normal 5 2 12 2" xfId="22659"/>
    <cellStyle name="Normal 5 2 13" xfId="8747"/>
    <cellStyle name="Normal 5 2 13 2" xfId="24376"/>
    <cellStyle name="Normal 5 2 14" xfId="15728"/>
    <cellStyle name="Normal 5 2 2" xfId="34"/>
    <cellStyle name="Normal 5 2 2 10" xfId="6985"/>
    <cellStyle name="Normal 5 2 2 10 2" xfId="15686"/>
    <cellStyle name="Normal 5 2 2 10 2 2" xfId="31267"/>
    <cellStyle name="Normal 5 2 2 10 3" xfId="22619"/>
    <cellStyle name="Normal 5 2 2 11" xfId="7040"/>
    <cellStyle name="Normal 5 2 2 11 2" xfId="22670"/>
    <cellStyle name="Normal 5 2 2 12" xfId="8760"/>
    <cellStyle name="Normal 5 2 2 12 2" xfId="24389"/>
    <cellStyle name="Normal 5 2 2 13" xfId="15741"/>
    <cellStyle name="Normal 5 2 2 2" xfId="66"/>
    <cellStyle name="Normal 5 2 2 2 10" xfId="7065"/>
    <cellStyle name="Normal 5 2 2 2 10 2" xfId="22695"/>
    <cellStyle name="Normal 5 2 2 2 11" xfId="8786"/>
    <cellStyle name="Normal 5 2 2 2 11 2" xfId="24415"/>
    <cellStyle name="Normal 5 2 2 2 12" xfId="15767"/>
    <cellStyle name="Normal 5 2 2 2 2" xfId="120"/>
    <cellStyle name="Normal 5 2 2 2 2 10" xfId="15820"/>
    <cellStyle name="Normal 5 2 2 2 2 2" xfId="234"/>
    <cellStyle name="Normal 5 2 2 2 2 2 2" xfId="483"/>
    <cellStyle name="Normal 5 2 2 2 2 2 2 2" xfId="915"/>
    <cellStyle name="Normal 5 2 2 2 2 2 2 2 2" xfId="1778"/>
    <cellStyle name="Normal 5 2 2 2 2 2 2 2 2 2" xfId="3508"/>
    <cellStyle name="Normal 5 2 2 2 2 2 2 2 2 2 2" xfId="6949"/>
    <cellStyle name="Normal 5 2 2 2 2 2 2 2 2 2 2 2" xfId="15651"/>
    <cellStyle name="Normal 5 2 2 2 2 2 2 2 2 2 2 2 2" xfId="31237"/>
    <cellStyle name="Normal 5 2 2 2 2 2 2 2 2 2 2 3" xfId="22589"/>
    <cellStyle name="Normal 5 2 2 2 2 2 2 2 2 2 3" xfId="12210"/>
    <cellStyle name="Normal 5 2 2 2 2 2 2 2 2 2 3 2" xfId="27798"/>
    <cellStyle name="Normal 5 2 2 2 2 2 2 2 2 2 4" xfId="19150"/>
    <cellStyle name="Normal 5 2 2 2 2 2 2 2 2 3" xfId="5230"/>
    <cellStyle name="Normal 5 2 2 2 2 2 2 2 2 3 2" xfId="13932"/>
    <cellStyle name="Normal 5 2 2 2 2 2 2 2 2 3 2 2" xfId="29518"/>
    <cellStyle name="Normal 5 2 2 2 2 2 2 2 2 3 3" xfId="20870"/>
    <cellStyle name="Normal 5 2 2 2 2 2 2 2 2 4" xfId="8729"/>
    <cellStyle name="Normal 5 2 2 2 2 2 2 2 2 4 2" xfId="24359"/>
    <cellStyle name="Normal 5 2 2 2 2 2 2 2 2 5" xfId="10480"/>
    <cellStyle name="Normal 5 2 2 2 2 2 2 2 2 5 2" xfId="26079"/>
    <cellStyle name="Normal 5 2 2 2 2 2 2 2 2 6" xfId="17431"/>
    <cellStyle name="Normal 5 2 2 2 2 2 2 2 3" xfId="2648"/>
    <cellStyle name="Normal 5 2 2 2 2 2 2 2 3 2" xfId="6089"/>
    <cellStyle name="Normal 5 2 2 2 2 2 2 2 3 2 2" xfId="14791"/>
    <cellStyle name="Normal 5 2 2 2 2 2 2 2 3 2 2 2" xfId="30377"/>
    <cellStyle name="Normal 5 2 2 2 2 2 2 2 3 2 3" xfId="21729"/>
    <cellStyle name="Normal 5 2 2 2 2 2 2 2 3 3" xfId="11350"/>
    <cellStyle name="Normal 5 2 2 2 2 2 2 2 3 3 2" xfId="26938"/>
    <cellStyle name="Normal 5 2 2 2 2 2 2 2 3 4" xfId="18290"/>
    <cellStyle name="Normal 5 2 2 2 2 2 2 2 4" xfId="4370"/>
    <cellStyle name="Normal 5 2 2 2 2 2 2 2 4 2" xfId="13072"/>
    <cellStyle name="Normal 5 2 2 2 2 2 2 2 4 2 2" xfId="28658"/>
    <cellStyle name="Normal 5 2 2 2 2 2 2 2 4 3" xfId="20010"/>
    <cellStyle name="Normal 5 2 2 2 2 2 2 2 5" xfId="7869"/>
    <cellStyle name="Normal 5 2 2 2 2 2 2 2 5 2" xfId="23499"/>
    <cellStyle name="Normal 5 2 2 2 2 2 2 2 6" xfId="9617"/>
    <cellStyle name="Normal 5 2 2 2 2 2 2 2 6 2" xfId="25219"/>
    <cellStyle name="Normal 5 2 2 2 2 2 2 2 7" xfId="16571"/>
    <cellStyle name="Normal 5 2 2 2 2 2 2 3" xfId="1348"/>
    <cellStyle name="Normal 5 2 2 2 2 2 2 3 2" xfId="3078"/>
    <cellStyle name="Normal 5 2 2 2 2 2 2 3 2 2" xfId="6519"/>
    <cellStyle name="Normal 5 2 2 2 2 2 2 3 2 2 2" xfId="15221"/>
    <cellStyle name="Normal 5 2 2 2 2 2 2 3 2 2 2 2" xfId="30807"/>
    <cellStyle name="Normal 5 2 2 2 2 2 2 3 2 2 3" xfId="22159"/>
    <cellStyle name="Normal 5 2 2 2 2 2 2 3 2 3" xfId="11780"/>
    <cellStyle name="Normal 5 2 2 2 2 2 2 3 2 3 2" xfId="27368"/>
    <cellStyle name="Normal 5 2 2 2 2 2 2 3 2 4" xfId="18720"/>
    <cellStyle name="Normal 5 2 2 2 2 2 2 3 3" xfId="4800"/>
    <cellStyle name="Normal 5 2 2 2 2 2 2 3 3 2" xfId="13502"/>
    <cellStyle name="Normal 5 2 2 2 2 2 2 3 3 2 2" xfId="29088"/>
    <cellStyle name="Normal 5 2 2 2 2 2 2 3 3 3" xfId="20440"/>
    <cellStyle name="Normal 5 2 2 2 2 2 2 3 4" xfId="8299"/>
    <cellStyle name="Normal 5 2 2 2 2 2 2 3 4 2" xfId="23929"/>
    <cellStyle name="Normal 5 2 2 2 2 2 2 3 5" xfId="10050"/>
    <cellStyle name="Normal 5 2 2 2 2 2 2 3 5 2" xfId="25649"/>
    <cellStyle name="Normal 5 2 2 2 2 2 2 3 6" xfId="17001"/>
    <cellStyle name="Normal 5 2 2 2 2 2 2 4" xfId="2218"/>
    <cellStyle name="Normal 5 2 2 2 2 2 2 4 2" xfId="5659"/>
    <cellStyle name="Normal 5 2 2 2 2 2 2 4 2 2" xfId="14361"/>
    <cellStyle name="Normal 5 2 2 2 2 2 2 4 2 2 2" xfId="29947"/>
    <cellStyle name="Normal 5 2 2 2 2 2 2 4 2 3" xfId="21299"/>
    <cellStyle name="Normal 5 2 2 2 2 2 2 4 3" xfId="10920"/>
    <cellStyle name="Normal 5 2 2 2 2 2 2 4 3 2" xfId="26508"/>
    <cellStyle name="Normal 5 2 2 2 2 2 2 4 4" xfId="17860"/>
    <cellStyle name="Normal 5 2 2 2 2 2 2 5" xfId="3940"/>
    <cellStyle name="Normal 5 2 2 2 2 2 2 5 2" xfId="12642"/>
    <cellStyle name="Normal 5 2 2 2 2 2 2 5 2 2" xfId="28228"/>
    <cellStyle name="Normal 5 2 2 2 2 2 2 5 3" xfId="19580"/>
    <cellStyle name="Normal 5 2 2 2 2 2 2 6" xfId="7439"/>
    <cellStyle name="Normal 5 2 2 2 2 2 2 6 2" xfId="23069"/>
    <cellStyle name="Normal 5 2 2 2 2 2 2 7" xfId="9185"/>
    <cellStyle name="Normal 5 2 2 2 2 2 2 7 2" xfId="24789"/>
    <cellStyle name="Normal 5 2 2 2 2 2 2 8" xfId="16141"/>
    <cellStyle name="Normal 5 2 2 2 2 2 3" xfId="699"/>
    <cellStyle name="Normal 5 2 2 2 2 2 3 2" xfId="1563"/>
    <cellStyle name="Normal 5 2 2 2 2 2 3 2 2" xfId="3293"/>
    <cellStyle name="Normal 5 2 2 2 2 2 3 2 2 2" xfId="6734"/>
    <cellStyle name="Normal 5 2 2 2 2 2 3 2 2 2 2" xfId="15436"/>
    <cellStyle name="Normal 5 2 2 2 2 2 3 2 2 2 2 2" xfId="31022"/>
    <cellStyle name="Normal 5 2 2 2 2 2 3 2 2 2 3" xfId="22374"/>
    <cellStyle name="Normal 5 2 2 2 2 2 3 2 2 3" xfId="11995"/>
    <cellStyle name="Normal 5 2 2 2 2 2 3 2 2 3 2" xfId="27583"/>
    <cellStyle name="Normal 5 2 2 2 2 2 3 2 2 4" xfId="18935"/>
    <cellStyle name="Normal 5 2 2 2 2 2 3 2 3" xfId="5015"/>
    <cellStyle name="Normal 5 2 2 2 2 2 3 2 3 2" xfId="13717"/>
    <cellStyle name="Normal 5 2 2 2 2 2 3 2 3 2 2" xfId="29303"/>
    <cellStyle name="Normal 5 2 2 2 2 2 3 2 3 3" xfId="20655"/>
    <cellStyle name="Normal 5 2 2 2 2 2 3 2 4" xfId="8514"/>
    <cellStyle name="Normal 5 2 2 2 2 2 3 2 4 2" xfId="24144"/>
    <cellStyle name="Normal 5 2 2 2 2 2 3 2 5" xfId="10265"/>
    <cellStyle name="Normal 5 2 2 2 2 2 3 2 5 2" xfId="25864"/>
    <cellStyle name="Normal 5 2 2 2 2 2 3 2 6" xfId="17216"/>
    <cellStyle name="Normal 5 2 2 2 2 2 3 3" xfId="2433"/>
    <cellStyle name="Normal 5 2 2 2 2 2 3 3 2" xfId="5874"/>
    <cellStyle name="Normal 5 2 2 2 2 2 3 3 2 2" xfId="14576"/>
    <cellStyle name="Normal 5 2 2 2 2 2 3 3 2 2 2" xfId="30162"/>
    <cellStyle name="Normal 5 2 2 2 2 2 3 3 2 3" xfId="21514"/>
    <cellStyle name="Normal 5 2 2 2 2 2 3 3 3" xfId="11135"/>
    <cellStyle name="Normal 5 2 2 2 2 2 3 3 3 2" xfId="26723"/>
    <cellStyle name="Normal 5 2 2 2 2 2 3 3 4" xfId="18075"/>
    <cellStyle name="Normal 5 2 2 2 2 2 3 4" xfId="4155"/>
    <cellStyle name="Normal 5 2 2 2 2 2 3 4 2" xfId="12857"/>
    <cellStyle name="Normal 5 2 2 2 2 2 3 4 2 2" xfId="28443"/>
    <cellStyle name="Normal 5 2 2 2 2 2 3 4 3" xfId="19795"/>
    <cellStyle name="Normal 5 2 2 2 2 2 3 5" xfId="7654"/>
    <cellStyle name="Normal 5 2 2 2 2 2 3 5 2" xfId="23284"/>
    <cellStyle name="Normal 5 2 2 2 2 2 3 6" xfId="9401"/>
    <cellStyle name="Normal 5 2 2 2 2 2 3 6 2" xfId="25004"/>
    <cellStyle name="Normal 5 2 2 2 2 2 3 7" xfId="16356"/>
    <cellStyle name="Normal 5 2 2 2 2 2 4" xfId="1133"/>
    <cellStyle name="Normal 5 2 2 2 2 2 4 2" xfId="2863"/>
    <cellStyle name="Normal 5 2 2 2 2 2 4 2 2" xfId="6304"/>
    <cellStyle name="Normal 5 2 2 2 2 2 4 2 2 2" xfId="15006"/>
    <cellStyle name="Normal 5 2 2 2 2 2 4 2 2 2 2" xfId="30592"/>
    <cellStyle name="Normal 5 2 2 2 2 2 4 2 2 3" xfId="21944"/>
    <cellStyle name="Normal 5 2 2 2 2 2 4 2 3" xfId="11565"/>
    <cellStyle name="Normal 5 2 2 2 2 2 4 2 3 2" xfId="27153"/>
    <cellStyle name="Normal 5 2 2 2 2 2 4 2 4" xfId="18505"/>
    <cellStyle name="Normal 5 2 2 2 2 2 4 3" xfId="4585"/>
    <cellStyle name="Normal 5 2 2 2 2 2 4 3 2" xfId="13287"/>
    <cellStyle name="Normal 5 2 2 2 2 2 4 3 2 2" xfId="28873"/>
    <cellStyle name="Normal 5 2 2 2 2 2 4 3 3" xfId="20225"/>
    <cellStyle name="Normal 5 2 2 2 2 2 4 4" xfId="8084"/>
    <cellStyle name="Normal 5 2 2 2 2 2 4 4 2" xfId="23714"/>
    <cellStyle name="Normal 5 2 2 2 2 2 4 5" xfId="9835"/>
    <cellStyle name="Normal 5 2 2 2 2 2 4 5 2" xfId="25434"/>
    <cellStyle name="Normal 5 2 2 2 2 2 4 6" xfId="16786"/>
    <cellStyle name="Normal 5 2 2 2 2 2 5" xfId="2002"/>
    <cellStyle name="Normal 5 2 2 2 2 2 5 2" xfId="5444"/>
    <cellStyle name="Normal 5 2 2 2 2 2 5 2 2" xfId="14146"/>
    <cellStyle name="Normal 5 2 2 2 2 2 5 2 2 2" xfId="29732"/>
    <cellStyle name="Normal 5 2 2 2 2 2 5 2 3" xfId="21084"/>
    <cellStyle name="Normal 5 2 2 2 2 2 5 3" xfId="10704"/>
    <cellStyle name="Normal 5 2 2 2 2 2 5 3 2" xfId="26293"/>
    <cellStyle name="Normal 5 2 2 2 2 2 5 4" xfId="17645"/>
    <cellStyle name="Normal 5 2 2 2 2 2 6" xfId="3725"/>
    <cellStyle name="Normal 5 2 2 2 2 2 6 2" xfId="12427"/>
    <cellStyle name="Normal 5 2 2 2 2 2 6 2 2" xfId="28013"/>
    <cellStyle name="Normal 5 2 2 2 2 2 6 3" xfId="19365"/>
    <cellStyle name="Normal 5 2 2 2 2 2 7" xfId="7224"/>
    <cellStyle name="Normal 5 2 2 2 2 2 7 2" xfId="22854"/>
    <cellStyle name="Normal 5 2 2 2 2 2 8" xfId="8951"/>
    <cellStyle name="Normal 5 2 2 2 2 2 8 2" xfId="24574"/>
    <cellStyle name="Normal 5 2 2 2 2 2 9" xfId="15926"/>
    <cellStyle name="Normal 5 2 2 2 2 3" xfId="377"/>
    <cellStyle name="Normal 5 2 2 2 2 3 2" xfId="809"/>
    <cellStyle name="Normal 5 2 2 2 2 3 2 2" xfId="1672"/>
    <cellStyle name="Normal 5 2 2 2 2 3 2 2 2" xfId="3402"/>
    <cellStyle name="Normal 5 2 2 2 2 3 2 2 2 2" xfId="6843"/>
    <cellStyle name="Normal 5 2 2 2 2 3 2 2 2 2 2" xfId="15545"/>
    <cellStyle name="Normal 5 2 2 2 2 3 2 2 2 2 2 2" xfId="31131"/>
    <cellStyle name="Normal 5 2 2 2 2 3 2 2 2 2 3" xfId="22483"/>
    <cellStyle name="Normal 5 2 2 2 2 3 2 2 2 3" xfId="12104"/>
    <cellStyle name="Normal 5 2 2 2 2 3 2 2 2 3 2" xfId="27692"/>
    <cellStyle name="Normal 5 2 2 2 2 3 2 2 2 4" xfId="19044"/>
    <cellStyle name="Normal 5 2 2 2 2 3 2 2 3" xfId="5124"/>
    <cellStyle name="Normal 5 2 2 2 2 3 2 2 3 2" xfId="13826"/>
    <cellStyle name="Normal 5 2 2 2 2 3 2 2 3 2 2" xfId="29412"/>
    <cellStyle name="Normal 5 2 2 2 2 3 2 2 3 3" xfId="20764"/>
    <cellStyle name="Normal 5 2 2 2 2 3 2 2 4" xfId="8623"/>
    <cellStyle name="Normal 5 2 2 2 2 3 2 2 4 2" xfId="24253"/>
    <cellStyle name="Normal 5 2 2 2 2 3 2 2 5" xfId="10374"/>
    <cellStyle name="Normal 5 2 2 2 2 3 2 2 5 2" xfId="25973"/>
    <cellStyle name="Normal 5 2 2 2 2 3 2 2 6" xfId="17325"/>
    <cellStyle name="Normal 5 2 2 2 2 3 2 3" xfId="2542"/>
    <cellStyle name="Normal 5 2 2 2 2 3 2 3 2" xfId="5983"/>
    <cellStyle name="Normal 5 2 2 2 2 3 2 3 2 2" xfId="14685"/>
    <cellStyle name="Normal 5 2 2 2 2 3 2 3 2 2 2" xfId="30271"/>
    <cellStyle name="Normal 5 2 2 2 2 3 2 3 2 3" xfId="21623"/>
    <cellStyle name="Normal 5 2 2 2 2 3 2 3 3" xfId="11244"/>
    <cellStyle name="Normal 5 2 2 2 2 3 2 3 3 2" xfId="26832"/>
    <cellStyle name="Normal 5 2 2 2 2 3 2 3 4" xfId="18184"/>
    <cellStyle name="Normal 5 2 2 2 2 3 2 4" xfId="4264"/>
    <cellStyle name="Normal 5 2 2 2 2 3 2 4 2" xfId="12966"/>
    <cellStyle name="Normal 5 2 2 2 2 3 2 4 2 2" xfId="28552"/>
    <cellStyle name="Normal 5 2 2 2 2 3 2 4 3" xfId="19904"/>
    <cellStyle name="Normal 5 2 2 2 2 3 2 5" xfId="7763"/>
    <cellStyle name="Normal 5 2 2 2 2 3 2 5 2" xfId="23393"/>
    <cellStyle name="Normal 5 2 2 2 2 3 2 6" xfId="9511"/>
    <cellStyle name="Normal 5 2 2 2 2 3 2 6 2" xfId="25113"/>
    <cellStyle name="Normal 5 2 2 2 2 3 2 7" xfId="16465"/>
    <cellStyle name="Normal 5 2 2 2 2 3 3" xfId="1242"/>
    <cellStyle name="Normal 5 2 2 2 2 3 3 2" xfId="2972"/>
    <cellStyle name="Normal 5 2 2 2 2 3 3 2 2" xfId="6413"/>
    <cellStyle name="Normal 5 2 2 2 2 3 3 2 2 2" xfId="15115"/>
    <cellStyle name="Normal 5 2 2 2 2 3 3 2 2 2 2" xfId="30701"/>
    <cellStyle name="Normal 5 2 2 2 2 3 3 2 2 3" xfId="22053"/>
    <cellStyle name="Normal 5 2 2 2 2 3 3 2 3" xfId="11674"/>
    <cellStyle name="Normal 5 2 2 2 2 3 3 2 3 2" xfId="27262"/>
    <cellStyle name="Normal 5 2 2 2 2 3 3 2 4" xfId="18614"/>
    <cellStyle name="Normal 5 2 2 2 2 3 3 3" xfId="4694"/>
    <cellStyle name="Normal 5 2 2 2 2 3 3 3 2" xfId="13396"/>
    <cellStyle name="Normal 5 2 2 2 2 3 3 3 2 2" xfId="28982"/>
    <cellStyle name="Normal 5 2 2 2 2 3 3 3 3" xfId="20334"/>
    <cellStyle name="Normal 5 2 2 2 2 3 3 4" xfId="8193"/>
    <cellStyle name="Normal 5 2 2 2 2 3 3 4 2" xfId="23823"/>
    <cellStyle name="Normal 5 2 2 2 2 3 3 5" xfId="9944"/>
    <cellStyle name="Normal 5 2 2 2 2 3 3 5 2" xfId="25543"/>
    <cellStyle name="Normal 5 2 2 2 2 3 3 6" xfId="16895"/>
    <cellStyle name="Normal 5 2 2 2 2 3 4" xfId="2112"/>
    <cellStyle name="Normal 5 2 2 2 2 3 4 2" xfId="5553"/>
    <cellStyle name="Normal 5 2 2 2 2 3 4 2 2" xfId="14255"/>
    <cellStyle name="Normal 5 2 2 2 2 3 4 2 2 2" xfId="29841"/>
    <cellStyle name="Normal 5 2 2 2 2 3 4 2 3" xfId="21193"/>
    <cellStyle name="Normal 5 2 2 2 2 3 4 3" xfId="10814"/>
    <cellStyle name="Normal 5 2 2 2 2 3 4 3 2" xfId="26402"/>
    <cellStyle name="Normal 5 2 2 2 2 3 4 4" xfId="17754"/>
    <cellStyle name="Normal 5 2 2 2 2 3 5" xfId="3834"/>
    <cellStyle name="Normal 5 2 2 2 2 3 5 2" xfId="12536"/>
    <cellStyle name="Normal 5 2 2 2 2 3 5 2 2" xfId="28122"/>
    <cellStyle name="Normal 5 2 2 2 2 3 5 3" xfId="19474"/>
    <cellStyle name="Normal 5 2 2 2 2 3 6" xfId="7333"/>
    <cellStyle name="Normal 5 2 2 2 2 3 6 2" xfId="22963"/>
    <cellStyle name="Normal 5 2 2 2 2 3 7" xfId="9079"/>
    <cellStyle name="Normal 5 2 2 2 2 3 7 2" xfId="24683"/>
    <cellStyle name="Normal 5 2 2 2 2 3 8" xfId="16035"/>
    <cellStyle name="Normal 5 2 2 2 2 4" xfId="593"/>
    <cellStyle name="Normal 5 2 2 2 2 4 2" xfId="1457"/>
    <cellStyle name="Normal 5 2 2 2 2 4 2 2" xfId="3187"/>
    <cellStyle name="Normal 5 2 2 2 2 4 2 2 2" xfId="6628"/>
    <cellStyle name="Normal 5 2 2 2 2 4 2 2 2 2" xfId="15330"/>
    <cellStyle name="Normal 5 2 2 2 2 4 2 2 2 2 2" xfId="30916"/>
    <cellStyle name="Normal 5 2 2 2 2 4 2 2 2 3" xfId="22268"/>
    <cellStyle name="Normal 5 2 2 2 2 4 2 2 3" xfId="11889"/>
    <cellStyle name="Normal 5 2 2 2 2 4 2 2 3 2" xfId="27477"/>
    <cellStyle name="Normal 5 2 2 2 2 4 2 2 4" xfId="18829"/>
    <cellStyle name="Normal 5 2 2 2 2 4 2 3" xfId="4909"/>
    <cellStyle name="Normal 5 2 2 2 2 4 2 3 2" xfId="13611"/>
    <cellStyle name="Normal 5 2 2 2 2 4 2 3 2 2" xfId="29197"/>
    <cellStyle name="Normal 5 2 2 2 2 4 2 3 3" xfId="20549"/>
    <cellStyle name="Normal 5 2 2 2 2 4 2 4" xfId="8408"/>
    <cellStyle name="Normal 5 2 2 2 2 4 2 4 2" xfId="24038"/>
    <cellStyle name="Normal 5 2 2 2 2 4 2 5" xfId="10159"/>
    <cellStyle name="Normal 5 2 2 2 2 4 2 5 2" xfId="25758"/>
    <cellStyle name="Normal 5 2 2 2 2 4 2 6" xfId="17110"/>
    <cellStyle name="Normal 5 2 2 2 2 4 3" xfId="2327"/>
    <cellStyle name="Normal 5 2 2 2 2 4 3 2" xfId="5768"/>
    <cellStyle name="Normal 5 2 2 2 2 4 3 2 2" xfId="14470"/>
    <cellStyle name="Normal 5 2 2 2 2 4 3 2 2 2" xfId="30056"/>
    <cellStyle name="Normal 5 2 2 2 2 4 3 2 3" xfId="21408"/>
    <cellStyle name="Normal 5 2 2 2 2 4 3 3" xfId="11029"/>
    <cellStyle name="Normal 5 2 2 2 2 4 3 3 2" xfId="26617"/>
    <cellStyle name="Normal 5 2 2 2 2 4 3 4" xfId="17969"/>
    <cellStyle name="Normal 5 2 2 2 2 4 4" xfId="4049"/>
    <cellStyle name="Normal 5 2 2 2 2 4 4 2" xfId="12751"/>
    <cellStyle name="Normal 5 2 2 2 2 4 4 2 2" xfId="28337"/>
    <cellStyle name="Normal 5 2 2 2 2 4 4 3" xfId="19689"/>
    <cellStyle name="Normal 5 2 2 2 2 4 5" xfId="7548"/>
    <cellStyle name="Normal 5 2 2 2 2 4 5 2" xfId="23178"/>
    <cellStyle name="Normal 5 2 2 2 2 4 6" xfId="9295"/>
    <cellStyle name="Normal 5 2 2 2 2 4 6 2" xfId="24898"/>
    <cellStyle name="Normal 5 2 2 2 2 4 7" xfId="16250"/>
    <cellStyle name="Normal 5 2 2 2 2 5" xfId="1027"/>
    <cellStyle name="Normal 5 2 2 2 2 5 2" xfId="2757"/>
    <cellStyle name="Normal 5 2 2 2 2 5 2 2" xfId="6198"/>
    <cellStyle name="Normal 5 2 2 2 2 5 2 2 2" xfId="14900"/>
    <cellStyle name="Normal 5 2 2 2 2 5 2 2 2 2" xfId="30486"/>
    <cellStyle name="Normal 5 2 2 2 2 5 2 2 3" xfId="21838"/>
    <cellStyle name="Normal 5 2 2 2 2 5 2 3" xfId="11459"/>
    <cellStyle name="Normal 5 2 2 2 2 5 2 3 2" xfId="27047"/>
    <cellStyle name="Normal 5 2 2 2 2 5 2 4" xfId="18399"/>
    <cellStyle name="Normal 5 2 2 2 2 5 3" xfId="4479"/>
    <cellStyle name="Normal 5 2 2 2 2 5 3 2" xfId="13181"/>
    <cellStyle name="Normal 5 2 2 2 2 5 3 2 2" xfId="28767"/>
    <cellStyle name="Normal 5 2 2 2 2 5 3 3" xfId="20119"/>
    <cellStyle name="Normal 5 2 2 2 2 5 4" xfId="7978"/>
    <cellStyle name="Normal 5 2 2 2 2 5 4 2" xfId="23608"/>
    <cellStyle name="Normal 5 2 2 2 2 5 5" xfId="9729"/>
    <cellStyle name="Normal 5 2 2 2 2 5 5 2" xfId="25328"/>
    <cellStyle name="Normal 5 2 2 2 2 5 6" xfId="16680"/>
    <cellStyle name="Normal 5 2 2 2 2 6" xfId="1896"/>
    <cellStyle name="Normal 5 2 2 2 2 6 2" xfId="5338"/>
    <cellStyle name="Normal 5 2 2 2 2 6 2 2" xfId="14040"/>
    <cellStyle name="Normal 5 2 2 2 2 6 2 2 2" xfId="29626"/>
    <cellStyle name="Normal 5 2 2 2 2 6 2 3" xfId="20978"/>
    <cellStyle name="Normal 5 2 2 2 2 6 3" xfId="10598"/>
    <cellStyle name="Normal 5 2 2 2 2 6 3 2" xfId="26187"/>
    <cellStyle name="Normal 5 2 2 2 2 6 4" xfId="17539"/>
    <cellStyle name="Normal 5 2 2 2 2 7" xfId="3619"/>
    <cellStyle name="Normal 5 2 2 2 2 7 2" xfId="12321"/>
    <cellStyle name="Normal 5 2 2 2 2 7 2 2" xfId="27907"/>
    <cellStyle name="Normal 5 2 2 2 2 7 3" xfId="19259"/>
    <cellStyle name="Normal 5 2 2 2 2 8" xfId="7118"/>
    <cellStyle name="Normal 5 2 2 2 2 8 2" xfId="22748"/>
    <cellStyle name="Normal 5 2 2 2 2 9" xfId="8840"/>
    <cellStyle name="Normal 5 2 2 2 2 9 2" xfId="24468"/>
    <cellStyle name="Normal 5 2 2 2 3" xfId="181"/>
    <cellStyle name="Normal 5 2 2 2 3 2" xfId="430"/>
    <cellStyle name="Normal 5 2 2 2 3 2 2" xfId="862"/>
    <cellStyle name="Normal 5 2 2 2 3 2 2 2" xfId="1725"/>
    <cellStyle name="Normal 5 2 2 2 3 2 2 2 2" xfId="3455"/>
    <cellStyle name="Normal 5 2 2 2 3 2 2 2 2 2" xfId="6896"/>
    <cellStyle name="Normal 5 2 2 2 3 2 2 2 2 2 2" xfId="15598"/>
    <cellStyle name="Normal 5 2 2 2 3 2 2 2 2 2 2 2" xfId="31184"/>
    <cellStyle name="Normal 5 2 2 2 3 2 2 2 2 2 3" xfId="22536"/>
    <cellStyle name="Normal 5 2 2 2 3 2 2 2 2 3" xfId="12157"/>
    <cellStyle name="Normal 5 2 2 2 3 2 2 2 2 3 2" xfId="27745"/>
    <cellStyle name="Normal 5 2 2 2 3 2 2 2 2 4" xfId="19097"/>
    <cellStyle name="Normal 5 2 2 2 3 2 2 2 3" xfId="5177"/>
    <cellStyle name="Normal 5 2 2 2 3 2 2 2 3 2" xfId="13879"/>
    <cellStyle name="Normal 5 2 2 2 3 2 2 2 3 2 2" xfId="29465"/>
    <cellStyle name="Normal 5 2 2 2 3 2 2 2 3 3" xfId="20817"/>
    <cellStyle name="Normal 5 2 2 2 3 2 2 2 4" xfId="8676"/>
    <cellStyle name="Normal 5 2 2 2 3 2 2 2 4 2" xfId="24306"/>
    <cellStyle name="Normal 5 2 2 2 3 2 2 2 5" xfId="10427"/>
    <cellStyle name="Normal 5 2 2 2 3 2 2 2 5 2" xfId="26026"/>
    <cellStyle name="Normal 5 2 2 2 3 2 2 2 6" xfId="17378"/>
    <cellStyle name="Normal 5 2 2 2 3 2 2 3" xfId="2595"/>
    <cellStyle name="Normal 5 2 2 2 3 2 2 3 2" xfId="6036"/>
    <cellStyle name="Normal 5 2 2 2 3 2 2 3 2 2" xfId="14738"/>
    <cellStyle name="Normal 5 2 2 2 3 2 2 3 2 2 2" xfId="30324"/>
    <cellStyle name="Normal 5 2 2 2 3 2 2 3 2 3" xfId="21676"/>
    <cellStyle name="Normal 5 2 2 2 3 2 2 3 3" xfId="11297"/>
    <cellStyle name="Normal 5 2 2 2 3 2 2 3 3 2" xfId="26885"/>
    <cellStyle name="Normal 5 2 2 2 3 2 2 3 4" xfId="18237"/>
    <cellStyle name="Normal 5 2 2 2 3 2 2 4" xfId="4317"/>
    <cellStyle name="Normal 5 2 2 2 3 2 2 4 2" xfId="13019"/>
    <cellStyle name="Normal 5 2 2 2 3 2 2 4 2 2" xfId="28605"/>
    <cellStyle name="Normal 5 2 2 2 3 2 2 4 3" xfId="19957"/>
    <cellStyle name="Normal 5 2 2 2 3 2 2 5" xfId="7816"/>
    <cellStyle name="Normal 5 2 2 2 3 2 2 5 2" xfId="23446"/>
    <cellStyle name="Normal 5 2 2 2 3 2 2 6" xfId="9564"/>
    <cellStyle name="Normal 5 2 2 2 3 2 2 6 2" xfId="25166"/>
    <cellStyle name="Normal 5 2 2 2 3 2 2 7" xfId="16518"/>
    <cellStyle name="Normal 5 2 2 2 3 2 3" xfId="1295"/>
    <cellStyle name="Normal 5 2 2 2 3 2 3 2" xfId="3025"/>
    <cellStyle name="Normal 5 2 2 2 3 2 3 2 2" xfId="6466"/>
    <cellStyle name="Normal 5 2 2 2 3 2 3 2 2 2" xfId="15168"/>
    <cellStyle name="Normal 5 2 2 2 3 2 3 2 2 2 2" xfId="30754"/>
    <cellStyle name="Normal 5 2 2 2 3 2 3 2 2 3" xfId="22106"/>
    <cellStyle name="Normal 5 2 2 2 3 2 3 2 3" xfId="11727"/>
    <cellStyle name="Normal 5 2 2 2 3 2 3 2 3 2" xfId="27315"/>
    <cellStyle name="Normal 5 2 2 2 3 2 3 2 4" xfId="18667"/>
    <cellStyle name="Normal 5 2 2 2 3 2 3 3" xfId="4747"/>
    <cellStyle name="Normal 5 2 2 2 3 2 3 3 2" xfId="13449"/>
    <cellStyle name="Normal 5 2 2 2 3 2 3 3 2 2" xfId="29035"/>
    <cellStyle name="Normal 5 2 2 2 3 2 3 3 3" xfId="20387"/>
    <cellStyle name="Normal 5 2 2 2 3 2 3 4" xfId="8246"/>
    <cellStyle name="Normal 5 2 2 2 3 2 3 4 2" xfId="23876"/>
    <cellStyle name="Normal 5 2 2 2 3 2 3 5" xfId="9997"/>
    <cellStyle name="Normal 5 2 2 2 3 2 3 5 2" xfId="25596"/>
    <cellStyle name="Normal 5 2 2 2 3 2 3 6" xfId="16948"/>
    <cellStyle name="Normal 5 2 2 2 3 2 4" xfId="2165"/>
    <cellStyle name="Normal 5 2 2 2 3 2 4 2" xfId="5606"/>
    <cellStyle name="Normal 5 2 2 2 3 2 4 2 2" xfId="14308"/>
    <cellStyle name="Normal 5 2 2 2 3 2 4 2 2 2" xfId="29894"/>
    <cellStyle name="Normal 5 2 2 2 3 2 4 2 3" xfId="21246"/>
    <cellStyle name="Normal 5 2 2 2 3 2 4 3" xfId="10867"/>
    <cellStyle name="Normal 5 2 2 2 3 2 4 3 2" xfId="26455"/>
    <cellStyle name="Normal 5 2 2 2 3 2 4 4" xfId="17807"/>
    <cellStyle name="Normal 5 2 2 2 3 2 5" xfId="3887"/>
    <cellStyle name="Normal 5 2 2 2 3 2 5 2" xfId="12589"/>
    <cellStyle name="Normal 5 2 2 2 3 2 5 2 2" xfId="28175"/>
    <cellStyle name="Normal 5 2 2 2 3 2 5 3" xfId="19527"/>
    <cellStyle name="Normal 5 2 2 2 3 2 6" xfId="7386"/>
    <cellStyle name="Normal 5 2 2 2 3 2 6 2" xfId="23016"/>
    <cellStyle name="Normal 5 2 2 2 3 2 7" xfId="9132"/>
    <cellStyle name="Normal 5 2 2 2 3 2 7 2" xfId="24736"/>
    <cellStyle name="Normal 5 2 2 2 3 2 8" xfId="16088"/>
    <cellStyle name="Normal 5 2 2 2 3 3" xfId="646"/>
    <cellStyle name="Normal 5 2 2 2 3 3 2" xfId="1510"/>
    <cellStyle name="Normal 5 2 2 2 3 3 2 2" xfId="3240"/>
    <cellStyle name="Normal 5 2 2 2 3 3 2 2 2" xfId="6681"/>
    <cellStyle name="Normal 5 2 2 2 3 3 2 2 2 2" xfId="15383"/>
    <cellStyle name="Normal 5 2 2 2 3 3 2 2 2 2 2" xfId="30969"/>
    <cellStyle name="Normal 5 2 2 2 3 3 2 2 2 3" xfId="22321"/>
    <cellStyle name="Normal 5 2 2 2 3 3 2 2 3" xfId="11942"/>
    <cellStyle name="Normal 5 2 2 2 3 3 2 2 3 2" xfId="27530"/>
    <cellStyle name="Normal 5 2 2 2 3 3 2 2 4" xfId="18882"/>
    <cellStyle name="Normal 5 2 2 2 3 3 2 3" xfId="4962"/>
    <cellStyle name="Normal 5 2 2 2 3 3 2 3 2" xfId="13664"/>
    <cellStyle name="Normal 5 2 2 2 3 3 2 3 2 2" xfId="29250"/>
    <cellStyle name="Normal 5 2 2 2 3 3 2 3 3" xfId="20602"/>
    <cellStyle name="Normal 5 2 2 2 3 3 2 4" xfId="8461"/>
    <cellStyle name="Normal 5 2 2 2 3 3 2 4 2" xfId="24091"/>
    <cellStyle name="Normal 5 2 2 2 3 3 2 5" xfId="10212"/>
    <cellStyle name="Normal 5 2 2 2 3 3 2 5 2" xfId="25811"/>
    <cellStyle name="Normal 5 2 2 2 3 3 2 6" xfId="17163"/>
    <cellStyle name="Normal 5 2 2 2 3 3 3" xfId="2380"/>
    <cellStyle name="Normal 5 2 2 2 3 3 3 2" xfId="5821"/>
    <cellStyle name="Normal 5 2 2 2 3 3 3 2 2" xfId="14523"/>
    <cellStyle name="Normal 5 2 2 2 3 3 3 2 2 2" xfId="30109"/>
    <cellStyle name="Normal 5 2 2 2 3 3 3 2 3" xfId="21461"/>
    <cellStyle name="Normal 5 2 2 2 3 3 3 3" xfId="11082"/>
    <cellStyle name="Normal 5 2 2 2 3 3 3 3 2" xfId="26670"/>
    <cellStyle name="Normal 5 2 2 2 3 3 3 4" xfId="18022"/>
    <cellStyle name="Normal 5 2 2 2 3 3 4" xfId="4102"/>
    <cellStyle name="Normal 5 2 2 2 3 3 4 2" xfId="12804"/>
    <cellStyle name="Normal 5 2 2 2 3 3 4 2 2" xfId="28390"/>
    <cellStyle name="Normal 5 2 2 2 3 3 4 3" xfId="19742"/>
    <cellStyle name="Normal 5 2 2 2 3 3 5" xfId="7601"/>
    <cellStyle name="Normal 5 2 2 2 3 3 5 2" xfId="23231"/>
    <cellStyle name="Normal 5 2 2 2 3 3 6" xfId="9348"/>
    <cellStyle name="Normal 5 2 2 2 3 3 6 2" xfId="24951"/>
    <cellStyle name="Normal 5 2 2 2 3 3 7" xfId="16303"/>
    <cellStyle name="Normal 5 2 2 2 3 4" xfId="1080"/>
    <cellStyle name="Normal 5 2 2 2 3 4 2" xfId="2810"/>
    <cellStyle name="Normal 5 2 2 2 3 4 2 2" xfId="6251"/>
    <cellStyle name="Normal 5 2 2 2 3 4 2 2 2" xfId="14953"/>
    <cellStyle name="Normal 5 2 2 2 3 4 2 2 2 2" xfId="30539"/>
    <cellStyle name="Normal 5 2 2 2 3 4 2 2 3" xfId="21891"/>
    <cellStyle name="Normal 5 2 2 2 3 4 2 3" xfId="11512"/>
    <cellStyle name="Normal 5 2 2 2 3 4 2 3 2" xfId="27100"/>
    <cellStyle name="Normal 5 2 2 2 3 4 2 4" xfId="18452"/>
    <cellStyle name="Normal 5 2 2 2 3 4 3" xfId="4532"/>
    <cellStyle name="Normal 5 2 2 2 3 4 3 2" xfId="13234"/>
    <cellStyle name="Normal 5 2 2 2 3 4 3 2 2" xfId="28820"/>
    <cellStyle name="Normal 5 2 2 2 3 4 3 3" xfId="20172"/>
    <cellStyle name="Normal 5 2 2 2 3 4 4" xfId="8031"/>
    <cellStyle name="Normal 5 2 2 2 3 4 4 2" xfId="23661"/>
    <cellStyle name="Normal 5 2 2 2 3 4 5" xfId="9782"/>
    <cellStyle name="Normal 5 2 2 2 3 4 5 2" xfId="25381"/>
    <cellStyle name="Normal 5 2 2 2 3 4 6" xfId="16733"/>
    <cellStyle name="Normal 5 2 2 2 3 5" xfId="1949"/>
    <cellStyle name="Normal 5 2 2 2 3 5 2" xfId="5391"/>
    <cellStyle name="Normal 5 2 2 2 3 5 2 2" xfId="14093"/>
    <cellStyle name="Normal 5 2 2 2 3 5 2 2 2" xfId="29679"/>
    <cellStyle name="Normal 5 2 2 2 3 5 2 3" xfId="21031"/>
    <cellStyle name="Normal 5 2 2 2 3 5 3" xfId="10651"/>
    <cellStyle name="Normal 5 2 2 2 3 5 3 2" xfId="26240"/>
    <cellStyle name="Normal 5 2 2 2 3 5 4" xfId="17592"/>
    <cellStyle name="Normal 5 2 2 2 3 6" xfId="3672"/>
    <cellStyle name="Normal 5 2 2 2 3 6 2" xfId="12374"/>
    <cellStyle name="Normal 5 2 2 2 3 6 2 2" xfId="27960"/>
    <cellStyle name="Normal 5 2 2 2 3 6 3" xfId="19312"/>
    <cellStyle name="Normal 5 2 2 2 3 7" xfId="7171"/>
    <cellStyle name="Normal 5 2 2 2 3 7 2" xfId="22801"/>
    <cellStyle name="Normal 5 2 2 2 3 8" xfId="8898"/>
    <cellStyle name="Normal 5 2 2 2 3 8 2" xfId="24521"/>
    <cellStyle name="Normal 5 2 2 2 3 9" xfId="15873"/>
    <cellStyle name="Normal 5 2 2 2 4" xfId="324"/>
    <cellStyle name="Normal 5 2 2 2 4 2" xfId="756"/>
    <cellStyle name="Normal 5 2 2 2 4 2 2" xfId="1619"/>
    <cellStyle name="Normal 5 2 2 2 4 2 2 2" xfId="3349"/>
    <cellStyle name="Normal 5 2 2 2 4 2 2 2 2" xfId="6790"/>
    <cellStyle name="Normal 5 2 2 2 4 2 2 2 2 2" xfId="15492"/>
    <cellStyle name="Normal 5 2 2 2 4 2 2 2 2 2 2" xfId="31078"/>
    <cellStyle name="Normal 5 2 2 2 4 2 2 2 2 3" xfId="22430"/>
    <cellStyle name="Normal 5 2 2 2 4 2 2 2 3" xfId="12051"/>
    <cellStyle name="Normal 5 2 2 2 4 2 2 2 3 2" xfId="27639"/>
    <cellStyle name="Normal 5 2 2 2 4 2 2 2 4" xfId="18991"/>
    <cellStyle name="Normal 5 2 2 2 4 2 2 3" xfId="5071"/>
    <cellStyle name="Normal 5 2 2 2 4 2 2 3 2" xfId="13773"/>
    <cellStyle name="Normal 5 2 2 2 4 2 2 3 2 2" xfId="29359"/>
    <cellStyle name="Normal 5 2 2 2 4 2 2 3 3" xfId="20711"/>
    <cellStyle name="Normal 5 2 2 2 4 2 2 4" xfId="8570"/>
    <cellStyle name="Normal 5 2 2 2 4 2 2 4 2" xfId="24200"/>
    <cellStyle name="Normal 5 2 2 2 4 2 2 5" xfId="10321"/>
    <cellStyle name="Normal 5 2 2 2 4 2 2 5 2" xfId="25920"/>
    <cellStyle name="Normal 5 2 2 2 4 2 2 6" xfId="17272"/>
    <cellStyle name="Normal 5 2 2 2 4 2 3" xfId="2489"/>
    <cellStyle name="Normal 5 2 2 2 4 2 3 2" xfId="5930"/>
    <cellStyle name="Normal 5 2 2 2 4 2 3 2 2" xfId="14632"/>
    <cellStyle name="Normal 5 2 2 2 4 2 3 2 2 2" xfId="30218"/>
    <cellStyle name="Normal 5 2 2 2 4 2 3 2 3" xfId="21570"/>
    <cellStyle name="Normal 5 2 2 2 4 2 3 3" xfId="11191"/>
    <cellStyle name="Normal 5 2 2 2 4 2 3 3 2" xfId="26779"/>
    <cellStyle name="Normal 5 2 2 2 4 2 3 4" xfId="18131"/>
    <cellStyle name="Normal 5 2 2 2 4 2 4" xfId="4211"/>
    <cellStyle name="Normal 5 2 2 2 4 2 4 2" xfId="12913"/>
    <cellStyle name="Normal 5 2 2 2 4 2 4 2 2" xfId="28499"/>
    <cellStyle name="Normal 5 2 2 2 4 2 4 3" xfId="19851"/>
    <cellStyle name="Normal 5 2 2 2 4 2 5" xfId="7710"/>
    <cellStyle name="Normal 5 2 2 2 4 2 5 2" xfId="23340"/>
    <cellStyle name="Normal 5 2 2 2 4 2 6" xfId="9458"/>
    <cellStyle name="Normal 5 2 2 2 4 2 6 2" xfId="25060"/>
    <cellStyle name="Normal 5 2 2 2 4 2 7" xfId="16412"/>
    <cellStyle name="Normal 5 2 2 2 4 3" xfId="1189"/>
    <cellStyle name="Normal 5 2 2 2 4 3 2" xfId="2919"/>
    <cellStyle name="Normal 5 2 2 2 4 3 2 2" xfId="6360"/>
    <cellStyle name="Normal 5 2 2 2 4 3 2 2 2" xfId="15062"/>
    <cellStyle name="Normal 5 2 2 2 4 3 2 2 2 2" xfId="30648"/>
    <cellStyle name="Normal 5 2 2 2 4 3 2 2 3" xfId="22000"/>
    <cellStyle name="Normal 5 2 2 2 4 3 2 3" xfId="11621"/>
    <cellStyle name="Normal 5 2 2 2 4 3 2 3 2" xfId="27209"/>
    <cellStyle name="Normal 5 2 2 2 4 3 2 4" xfId="18561"/>
    <cellStyle name="Normal 5 2 2 2 4 3 3" xfId="4641"/>
    <cellStyle name="Normal 5 2 2 2 4 3 3 2" xfId="13343"/>
    <cellStyle name="Normal 5 2 2 2 4 3 3 2 2" xfId="28929"/>
    <cellStyle name="Normal 5 2 2 2 4 3 3 3" xfId="20281"/>
    <cellStyle name="Normal 5 2 2 2 4 3 4" xfId="8140"/>
    <cellStyle name="Normal 5 2 2 2 4 3 4 2" xfId="23770"/>
    <cellStyle name="Normal 5 2 2 2 4 3 5" xfId="9891"/>
    <cellStyle name="Normal 5 2 2 2 4 3 5 2" xfId="25490"/>
    <cellStyle name="Normal 5 2 2 2 4 3 6" xfId="16842"/>
    <cellStyle name="Normal 5 2 2 2 4 4" xfId="2059"/>
    <cellStyle name="Normal 5 2 2 2 4 4 2" xfId="5500"/>
    <cellStyle name="Normal 5 2 2 2 4 4 2 2" xfId="14202"/>
    <cellStyle name="Normal 5 2 2 2 4 4 2 2 2" xfId="29788"/>
    <cellStyle name="Normal 5 2 2 2 4 4 2 3" xfId="21140"/>
    <cellStyle name="Normal 5 2 2 2 4 4 3" xfId="10761"/>
    <cellStyle name="Normal 5 2 2 2 4 4 3 2" xfId="26349"/>
    <cellStyle name="Normal 5 2 2 2 4 4 4" xfId="17701"/>
    <cellStyle name="Normal 5 2 2 2 4 5" xfId="3781"/>
    <cellStyle name="Normal 5 2 2 2 4 5 2" xfId="12483"/>
    <cellStyle name="Normal 5 2 2 2 4 5 2 2" xfId="28069"/>
    <cellStyle name="Normal 5 2 2 2 4 5 3" xfId="19421"/>
    <cellStyle name="Normal 5 2 2 2 4 6" xfId="7280"/>
    <cellStyle name="Normal 5 2 2 2 4 6 2" xfId="22910"/>
    <cellStyle name="Normal 5 2 2 2 4 7" xfId="9026"/>
    <cellStyle name="Normal 5 2 2 2 4 7 2" xfId="24630"/>
    <cellStyle name="Normal 5 2 2 2 4 8" xfId="15982"/>
    <cellStyle name="Normal 5 2 2 2 5" xfId="540"/>
    <cellStyle name="Normal 5 2 2 2 5 2" xfId="1404"/>
    <cellStyle name="Normal 5 2 2 2 5 2 2" xfId="3134"/>
    <cellStyle name="Normal 5 2 2 2 5 2 2 2" xfId="6575"/>
    <cellStyle name="Normal 5 2 2 2 5 2 2 2 2" xfId="15277"/>
    <cellStyle name="Normal 5 2 2 2 5 2 2 2 2 2" xfId="30863"/>
    <cellStyle name="Normal 5 2 2 2 5 2 2 2 3" xfId="22215"/>
    <cellStyle name="Normal 5 2 2 2 5 2 2 3" xfId="11836"/>
    <cellStyle name="Normal 5 2 2 2 5 2 2 3 2" xfId="27424"/>
    <cellStyle name="Normal 5 2 2 2 5 2 2 4" xfId="18776"/>
    <cellStyle name="Normal 5 2 2 2 5 2 3" xfId="4856"/>
    <cellStyle name="Normal 5 2 2 2 5 2 3 2" xfId="13558"/>
    <cellStyle name="Normal 5 2 2 2 5 2 3 2 2" xfId="29144"/>
    <cellStyle name="Normal 5 2 2 2 5 2 3 3" xfId="20496"/>
    <cellStyle name="Normal 5 2 2 2 5 2 4" xfId="8355"/>
    <cellStyle name="Normal 5 2 2 2 5 2 4 2" xfId="23985"/>
    <cellStyle name="Normal 5 2 2 2 5 2 5" xfId="10106"/>
    <cellStyle name="Normal 5 2 2 2 5 2 5 2" xfId="25705"/>
    <cellStyle name="Normal 5 2 2 2 5 2 6" xfId="17057"/>
    <cellStyle name="Normal 5 2 2 2 5 3" xfId="2274"/>
    <cellStyle name="Normal 5 2 2 2 5 3 2" xfId="5715"/>
    <cellStyle name="Normal 5 2 2 2 5 3 2 2" xfId="14417"/>
    <cellStyle name="Normal 5 2 2 2 5 3 2 2 2" xfId="30003"/>
    <cellStyle name="Normal 5 2 2 2 5 3 2 3" xfId="21355"/>
    <cellStyle name="Normal 5 2 2 2 5 3 3" xfId="10976"/>
    <cellStyle name="Normal 5 2 2 2 5 3 3 2" xfId="26564"/>
    <cellStyle name="Normal 5 2 2 2 5 3 4" xfId="17916"/>
    <cellStyle name="Normal 5 2 2 2 5 4" xfId="3996"/>
    <cellStyle name="Normal 5 2 2 2 5 4 2" xfId="12698"/>
    <cellStyle name="Normal 5 2 2 2 5 4 2 2" xfId="28284"/>
    <cellStyle name="Normal 5 2 2 2 5 4 3" xfId="19636"/>
    <cellStyle name="Normal 5 2 2 2 5 5" xfId="7495"/>
    <cellStyle name="Normal 5 2 2 2 5 5 2" xfId="23125"/>
    <cellStyle name="Normal 5 2 2 2 5 6" xfId="9242"/>
    <cellStyle name="Normal 5 2 2 2 5 6 2" xfId="24845"/>
    <cellStyle name="Normal 5 2 2 2 5 7" xfId="16197"/>
    <cellStyle name="Normal 5 2 2 2 6" xfId="974"/>
    <cellStyle name="Normal 5 2 2 2 6 2" xfId="2704"/>
    <cellStyle name="Normal 5 2 2 2 6 2 2" xfId="6145"/>
    <cellStyle name="Normal 5 2 2 2 6 2 2 2" xfId="14847"/>
    <cellStyle name="Normal 5 2 2 2 6 2 2 2 2" xfId="30433"/>
    <cellStyle name="Normal 5 2 2 2 6 2 2 3" xfId="21785"/>
    <cellStyle name="Normal 5 2 2 2 6 2 3" xfId="11406"/>
    <cellStyle name="Normal 5 2 2 2 6 2 3 2" xfId="26994"/>
    <cellStyle name="Normal 5 2 2 2 6 2 4" xfId="18346"/>
    <cellStyle name="Normal 5 2 2 2 6 3" xfId="4426"/>
    <cellStyle name="Normal 5 2 2 2 6 3 2" xfId="13128"/>
    <cellStyle name="Normal 5 2 2 2 6 3 2 2" xfId="28714"/>
    <cellStyle name="Normal 5 2 2 2 6 3 3" xfId="20066"/>
    <cellStyle name="Normal 5 2 2 2 6 4" xfId="7925"/>
    <cellStyle name="Normal 5 2 2 2 6 4 2" xfId="23555"/>
    <cellStyle name="Normal 5 2 2 2 6 5" xfId="9676"/>
    <cellStyle name="Normal 5 2 2 2 6 5 2" xfId="25275"/>
    <cellStyle name="Normal 5 2 2 2 6 6" xfId="16627"/>
    <cellStyle name="Normal 5 2 2 2 7" xfId="1843"/>
    <cellStyle name="Normal 5 2 2 2 7 2" xfId="5285"/>
    <cellStyle name="Normal 5 2 2 2 7 2 2" xfId="13987"/>
    <cellStyle name="Normal 5 2 2 2 7 2 2 2" xfId="29573"/>
    <cellStyle name="Normal 5 2 2 2 7 2 3" xfId="20925"/>
    <cellStyle name="Normal 5 2 2 2 7 3" xfId="10545"/>
    <cellStyle name="Normal 5 2 2 2 7 3 2" xfId="26134"/>
    <cellStyle name="Normal 5 2 2 2 7 4" xfId="17486"/>
    <cellStyle name="Normal 5 2 2 2 8" xfId="3566"/>
    <cellStyle name="Normal 5 2 2 2 8 2" xfId="12268"/>
    <cellStyle name="Normal 5 2 2 2 8 2 2" xfId="27854"/>
    <cellStyle name="Normal 5 2 2 2 8 3" xfId="19206"/>
    <cellStyle name="Normal 5 2 2 2 9" xfId="7011"/>
    <cellStyle name="Normal 5 2 2 2 9 2" xfId="15712"/>
    <cellStyle name="Normal 5 2 2 2 9 2 2" xfId="31293"/>
    <cellStyle name="Normal 5 2 2 2 9 3" xfId="22645"/>
    <cellStyle name="Normal 5 2 2 3" xfId="94"/>
    <cellStyle name="Normal 5 2 2 3 10" xfId="15794"/>
    <cellStyle name="Normal 5 2 2 3 2" xfId="208"/>
    <cellStyle name="Normal 5 2 2 3 2 2" xfId="457"/>
    <cellStyle name="Normal 5 2 2 3 2 2 2" xfId="889"/>
    <cellStyle name="Normal 5 2 2 3 2 2 2 2" xfId="1752"/>
    <cellStyle name="Normal 5 2 2 3 2 2 2 2 2" xfId="3482"/>
    <cellStyle name="Normal 5 2 2 3 2 2 2 2 2 2" xfId="6923"/>
    <cellStyle name="Normal 5 2 2 3 2 2 2 2 2 2 2" xfId="15625"/>
    <cellStyle name="Normal 5 2 2 3 2 2 2 2 2 2 2 2" xfId="31211"/>
    <cellStyle name="Normal 5 2 2 3 2 2 2 2 2 2 3" xfId="22563"/>
    <cellStyle name="Normal 5 2 2 3 2 2 2 2 2 3" xfId="12184"/>
    <cellStyle name="Normal 5 2 2 3 2 2 2 2 2 3 2" xfId="27772"/>
    <cellStyle name="Normal 5 2 2 3 2 2 2 2 2 4" xfId="19124"/>
    <cellStyle name="Normal 5 2 2 3 2 2 2 2 3" xfId="5204"/>
    <cellStyle name="Normal 5 2 2 3 2 2 2 2 3 2" xfId="13906"/>
    <cellStyle name="Normal 5 2 2 3 2 2 2 2 3 2 2" xfId="29492"/>
    <cellStyle name="Normal 5 2 2 3 2 2 2 2 3 3" xfId="20844"/>
    <cellStyle name="Normal 5 2 2 3 2 2 2 2 4" xfId="8703"/>
    <cellStyle name="Normal 5 2 2 3 2 2 2 2 4 2" xfId="24333"/>
    <cellStyle name="Normal 5 2 2 3 2 2 2 2 5" xfId="10454"/>
    <cellStyle name="Normal 5 2 2 3 2 2 2 2 5 2" xfId="26053"/>
    <cellStyle name="Normal 5 2 2 3 2 2 2 2 6" xfId="17405"/>
    <cellStyle name="Normal 5 2 2 3 2 2 2 3" xfId="2622"/>
    <cellStyle name="Normal 5 2 2 3 2 2 2 3 2" xfId="6063"/>
    <cellStyle name="Normal 5 2 2 3 2 2 2 3 2 2" xfId="14765"/>
    <cellStyle name="Normal 5 2 2 3 2 2 2 3 2 2 2" xfId="30351"/>
    <cellStyle name="Normal 5 2 2 3 2 2 2 3 2 3" xfId="21703"/>
    <cellStyle name="Normal 5 2 2 3 2 2 2 3 3" xfId="11324"/>
    <cellStyle name="Normal 5 2 2 3 2 2 2 3 3 2" xfId="26912"/>
    <cellStyle name="Normal 5 2 2 3 2 2 2 3 4" xfId="18264"/>
    <cellStyle name="Normal 5 2 2 3 2 2 2 4" xfId="4344"/>
    <cellStyle name="Normal 5 2 2 3 2 2 2 4 2" xfId="13046"/>
    <cellStyle name="Normal 5 2 2 3 2 2 2 4 2 2" xfId="28632"/>
    <cellStyle name="Normal 5 2 2 3 2 2 2 4 3" xfId="19984"/>
    <cellStyle name="Normal 5 2 2 3 2 2 2 5" xfId="7843"/>
    <cellStyle name="Normal 5 2 2 3 2 2 2 5 2" xfId="23473"/>
    <cellStyle name="Normal 5 2 2 3 2 2 2 6" xfId="9591"/>
    <cellStyle name="Normal 5 2 2 3 2 2 2 6 2" xfId="25193"/>
    <cellStyle name="Normal 5 2 2 3 2 2 2 7" xfId="16545"/>
    <cellStyle name="Normal 5 2 2 3 2 2 3" xfId="1322"/>
    <cellStyle name="Normal 5 2 2 3 2 2 3 2" xfId="3052"/>
    <cellStyle name="Normal 5 2 2 3 2 2 3 2 2" xfId="6493"/>
    <cellStyle name="Normal 5 2 2 3 2 2 3 2 2 2" xfId="15195"/>
    <cellStyle name="Normal 5 2 2 3 2 2 3 2 2 2 2" xfId="30781"/>
    <cellStyle name="Normal 5 2 2 3 2 2 3 2 2 3" xfId="22133"/>
    <cellStyle name="Normal 5 2 2 3 2 2 3 2 3" xfId="11754"/>
    <cellStyle name="Normal 5 2 2 3 2 2 3 2 3 2" xfId="27342"/>
    <cellStyle name="Normal 5 2 2 3 2 2 3 2 4" xfId="18694"/>
    <cellStyle name="Normal 5 2 2 3 2 2 3 3" xfId="4774"/>
    <cellStyle name="Normal 5 2 2 3 2 2 3 3 2" xfId="13476"/>
    <cellStyle name="Normal 5 2 2 3 2 2 3 3 2 2" xfId="29062"/>
    <cellStyle name="Normal 5 2 2 3 2 2 3 3 3" xfId="20414"/>
    <cellStyle name="Normal 5 2 2 3 2 2 3 4" xfId="8273"/>
    <cellStyle name="Normal 5 2 2 3 2 2 3 4 2" xfId="23903"/>
    <cellStyle name="Normal 5 2 2 3 2 2 3 5" xfId="10024"/>
    <cellStyle name="Normal 5 2 2 3 2 2 3 5 2" xfId="25623"/>
    <cellStyle name="Normal 5 2 2 3 2 2 3 6" xfId="16975"/>
    <cellStyle name="Normal 5 2 2 3 2 2 4" xfId="2192"/>
    <cellStyle name="Normal 5 2 2 3 2 2 4 2" xfId="5633"/>
    <cellStyle name="Normal 5 2 2 3 2 2 4 2 2" xfId="14335"/>
    <cellStyle name="Normal 5 2 2 3 2 2 4 2 2 2" xfId="29921"/>
    <cellStyle name="Normal 5 2 2 3 2 2 4 2 3" xfId="21273"/>
    <cellStyle name="Normal 5 2 2 3 2 2 4 3" xfId="10894"/>
    <cellStyle name="Normal 5 2 2 3 2 2 4 3 2" xfId="26482"/>
    <cellStyle name="Normal 5 2 2 3 2 2 4 4" xfId="17834"/>
    <cellStyle name="Normal 5 2 2 3 2 2 5" xfId="3914"/>
    <cellStyle name="Normal 5 2 2 3 2 2 5 2" xfId="12616"/>
    <cellStyle name="Normal 5 2 2 3 2 2 5 2 2" xfId="28202"/>
    <cellStyle name="Normal 5 2 2 3 2 2 5 3" xfId="19554"/>
    <cellStyle name="Normal 5 2 2 3 2 2 6" xfId="7413"/>
    <cellStyle name="Normal 5 2 2 3 2 2 6 2" xfId="23043"/>
    <cellStyle name="Normal 5 2 2 3 2 2 7" xfId="9159"/>
    <cellStyle name="Normal 5 2 2 3 2 2 7 2" xfId="24763"/>
    <cellStyle name="Normal 5 2 2 3 2 2 8" xfId="16115"/>
    <cellStyle name="Normal 5 2 2 3 2 3" xfId="673"/>
    <cellStyle name="Normal 5 2 2 3 2 3 2" xfId="1537"/>
    <cellStyle name="Normal 5 2 2 3 2 3 2 2" xfId="3267"/>
    <cellStyle name="Normal 5 2 2 3 2 3 2 2 2" xfId="6708"/>
    <cellStyle name="Normal 5 2 2 3 2 3 2 2 2 2" xfId="15410"/>
    <cellStyle name="Normal 5 2 2 3 2 3 2 2 2 2 2" xfId="30996"/>
    <cellStyle name="Normal 5 2 2 3 2 3 2 2 2 3" xfId="22348"/>
    <cellStyle name="Normal 5 2 2 3 2 3 2 2 3" xfId="11969"/>
    <cellStyle name="Normal 5 2 2 3 2 3 2 2 3 2" xfId="27557"/>
    <cellStyle name="Normal 5 2 2 3 2 3 2 2 4" xfId="18909"/>
    <cellStyle name="Normal 5 2 2 3 2 3 2 3" xfId="4989"/>
    <cellStyle name="Normal 5 2 2 3 2 3 2 3 2" xfId="13691"/>
    <cellStyle name="Normal 5 2 2 3 2 3 2 3 2 2" xfId="29277"/>
    <cellStyle name="Normal 5 2 2 3 2 3 2 3 3" xfId="20629"/>
    <cellStyle name="Normal 5 2 2 3 2 3 2 4" xfId="8488"/>
    <cellStyle name="Normal 5 2 2 3 2 3 2 4 2" xfId="24118"/>
    <cellStyle name="Normal 5 2 2 3 2 3 2 5" xfId="10239"/>
    <cellStyle name="Normal 5 2 2 3 2 3 2 5 2" xfId="25838"/>
    <cellStyle name="Normal 5 2 2 3 2 3 2 6" xfId="17190"/>
    <cellStyle name="Normal 5 2 2 3 2 3 3" xfId="2407"/>
    <cellStyle name="Normal 5 2 2 3 2 3 3 2" xfId="5848"/>
    <cellStyle name="Normal 5 2 2 3 2 3 3 2 2" xfId="14550"/>
    <cellStyle name="Normal 5 2 2 3 2 3 3 2 2 2" xfId="30136"/>
    <cellStyle name="Normal 5 2 2 3 2 3 3 2 3" xfId="21488"/>
    <cellStyle name="Normal 5 2 2 3 2 3 3 3" xfId="11109"/>
    <cellStyle name="Normal 5 2 2 3 2 3 3 3 2" xfId="26697"/>
    <cellStyle name="Normal 5 2 2 3 2 3 3 4" xfId="18049"/>
    <cellStyle name="Normal 5 2 2 3 2 3 4" xfId="4129"/>
    <cellStyle name="Normal 5 2 2 3 2 3 4 2" xfId="12831"/>
    <cellStyle name="Normal 5 2 2 3 2 3 4 2 2" xfId="28417"/>
    <cellStyle name="Normal 5 2 2 3 2 3 4 3" xfId="19769"/>
    <cellStyle name="Normal 5 2 2 3 2 3 5" xfId="7628"/>
    <cellStyle name="Normal 5 2 2 3 2 3 5 2" xfId="23258"/>
    <cellStyle name="Normal 5 2 2 3 2 3 6" xfId="9375"/>
    <cellStyle name="Normal 5 2 2 3 2 3 6 2" xfId="24978"/>
    <cellStyle name="Normal 5 2 2 3 2 3 7" xfId="16330"/>
    <cellStyle name="Normal 5 2 2 3 2 4" xfId="1107"/>
    <cellStyle name="Normal 5 2 2 3 2 4 2" xfId="2837"/>
    <cellStyle name="Normal 5 2 2 3 2 4 2 2" xfId="6278"/>
    <cellStyle name="Normal 5 2 2 3 2 4 2 2 2" xfId="14980"/>
    <cellStyle name="Normal 5 2 2 3 2 4 2 2 2 2" xfId="30566"/>
    <cellStyle name="Normal 5 2 2 3 2 4 2 2 3" xfId="21918"/>
    <cellStyle name="Normal 5 2 2 3 2 4 2 3" xfId="11539"/>
    <cellStyle name="Normal 5 2 2 3 2 4 2 3 2" xfId="27127"/>
    <cellStyle name="Normal 5 2 2 3 2 4 2 4" xfId="18479"/>
    <cellStyle name="Normal 5 2 2 3 2 4 3" xfId="4559"/>
    <cellStyle name="Normal 5 2 2 3 2 4 3 2" xfId="13261"/>
    <cellStyle name="Normal 5 2 2 3 2 4 3 2 2" xfId="28847"/>
    <cellStyle name="Normal 5 2 2 3 2 4 3 3" xfId="20199"/>
    <cellStyle name="Normal 5 2 2 3 2 4 4" xfId="8058"/>
    <cellStyle name="Normal 5 2 2 3 2 4 4 2" xfId="23688"/>
    <cellStyle name="Normal 5 2 2 3 2 4 5" xfId="9809"/>
    <cellStyle name="Normal 5 2 2 3 2 4 5 2" xfId="25408"/>
    <cellStyle name="Normal 5 2 2 3 2 4 6" xfId="16760"/>
    <cellStyle name="Normal 5 2 2 3 2 5" xfId="1976"/>
    <cellStyle name="Normal 5 2 2 3 2 5 2" xfId="5418"/>
    <cellStyle name="Normal 5 2 2 3 2 5 2 2" xfId="14120"/>
    <cellStyle name="Normal 5 2 2 3 2 5 2 2 2" xfId="29706"/>
    <cellStyle name="Normal 5 2 2 3 2 5 2 3" xfId="21058"/>
    <cellStyle name="Normal 5 2 2 3 2 5 3" xfId="10678"/>
    <cellStyle name="Normal 5 2 2 3 2 5 3 2" xfId="26267"/>
    <cellStyle name="Normal 5 2 2 3 2 5 4" xfId="17619"/>
    <cellStyle name="Normal 5 2 2 3 2 6" xfId="3699"/>
    <cellStyle name="Normal 5 2 2 3 2 6 2" xfId="12401"/>
    <cellStyle name="Normal 5 2 2 3 2 6 2 2" xfId="27987"/>
    <cellStyle name="Normal 5 2 2 3 2 6 3" xfId="19339"/>
    <cellStyle name="Normal 5 2 2 3 2 7" xfId="7198"/>
    <cellStyle name="Normal 5 2 2 3 2 7 2" xfId="22828"/>
    <cellStyle name="Normal 5 2 2 3 2 8" xfId="8925"/>
    <cellStyle name="Normal 5 2 2 3 2 8 2" xfId="24548"/>
    <cellStyle name="Normal 5 2 2 3 2 9" xfId="15900"/>
    <cellStyle name="Normal 5 2 2 3 3" xfId="351"/>
    <cellStyle name="Normal 5 2 2 3 3 2" xfId="783"/>
    <cellStyle name="Normal 5 2 2 3 3 2 2" xfId="1646"/>
    <cellStyle name="Normal 5 2 2 3 3 2 2 2" xfId="3376"/>
    <cellStyle name="Normal 5 2 2 3 3 2 2 2 2" xfId="6817"/>
    <cellStyle name="Normal 5 2 2 3 3 2 2 2 2 2" xfId="15519"/>
    <cellStyle name="Normal 5 2 2 3 3 2 2 2 2 2 2" xfId="31105"/>
    <cellStyle name="Normal 5 2 2 3 3 2 2 2 2 3" xfId="22457"/>
    <cellStyle name="Normal 5 2 2 3 3 2 2 2 3" xfId="12078"/>
    <cellStyle name="Normal 5 2 2 3 3 2 2 2 3 2" xfId="27666"/>
    <cellStyle name="Normal 5 2 2 3 3 2 2 2 4" xfId="19018"/>
    <cellStyle name="Normal 5 2 2 3 3 2 2 3" xfId="5098"/>
    <cellStyle name="Normal 5 2 2 3 3 2 2 3 2" xfId="13800"/>
    <cellStyle name="Normal 5 2 2 3 3 2 2 3 2 2" xfId="29386"/>
    <cellStyle name="Normal 5 2 2 3 3 2 2 3 3" xfId="20738"/>
    <cellStyle name="Normal 5 2 2 3 3 2 2 4" xfId="8597"/>
    <cellStyle name="Normal 5 2 2 3 3 2 2 4 2" xfId="24227"/>
    <cellStyle name="Normal 5 2 2 3 3 2 2 5" xfId="10348"/>
    <cellStyle name="Normal 5 2 2 3 3 2 2 5 2" xfId="25947"/>
    <cellStyle name="Normal 5 2 2 3 3 2 2 6" xfId="17299"/>
    <cellStyle name="Normal 5 2 2 3 3 2 3" xfId="2516"/>
    <cellStyle name="Normal 5 2 2 3 3 2 3 2" xfId="5957"/>
    <cellStyle name="Normal 5 2 2 3 3 2 3 2 2" xfId="14659"/>
    <cellStyle name="Normal 5 2 2 3 3 2 3 2 2 2" xfId="30245"/>
    <cellStyle name="Normal 5 2 2 3 3 2 3 2 3" xfId="21597"/>
    <cellStyle name="Normal 5 2 2 3 3 2 3 3" xfId="11218"/>
    <cellStyle name="Normal 5 2 2 3 3 2 3 3 2" xfId="26806"/>
    <cellStyle name="Normal 5 2 2 3 3 2 3 4" xfId="18158"/>
    <cellStyle name="Normal 5 2 2 3 3 2 4" xfId="4238"/>
    <cellStyle name="Normal 5 2 2 3 3 2 4 2" xfId="12940"/>
    <cellStyle name="Normal 5 2 2 3 3 2 4 2 2" xfId="28526"/>
    <cellStyle name="Normal 5 2 2 3 3 2 4 3" xfId="19878"/>
    <cellStyle name="Normal 5 2 2 3 3 2 5" xfId="7737"/>
    <cellStyle name="Normal 5 2 2 3 3 2 5 2" xfId="23367"/>
    <cellStyle name="Normal 5 2 2 3 3 2 6" xfId="9485"/>
    <cellStyle name="Normal 5 2 2 3 3 2 6 2" xfId="25087"/>
    <cellStyle name="Normal 5 2 2 3 3 2 7" xfId="16439"/>
    <cellStyle name="Normal 5 2 2 3 3 3" xfId="1216"/>
    <cellStyle name="Normal 5 2 2 3 3 3 2" xfId="2946"/>
    <cellStyle name="Normal 5 2 2 3 3 3 2 2" xfId="6387"/>
    <cellStyle name="Normal 5 2 2 3 3 3 2 2 2" xfId="15089"/>
    <cellStyle name="Normal 5 2 2 3 3 3 2 2 2 2" xfId="30675"/>
    <cellStyle name="Normal 5 2 2 3 3 3 2 2 3" xfId="22027"/>
    <cellStyle name="Normal 5 2 2 3 3 3 2 3" xfId="11648"/>
    <cellStyle name="Normal 5 2 2 3 3 3 2 3 2" xfId="27236"/>
    <cellStyle name="Normal 5 2 2 3 3 3 2 4" xfId="18588"/>
    <cellStyle name="Normal 5 2 2 3 3 3 3" xfId="4668"/>
    <cellStyle name="Normal 5 2 2 3 3 3 3 2" xfId="13370"/>
    <cellStyle name="Normal 5 2 2 3 3 3 3 2 2" xfId="28956"/>
    <cellStyle name="Normal 5 2 2 3 3 3 3 3" xfId="20308"/>
    <cellStyle name="Normal 5 2 2 3 3 3 4" xfId="8167"/>
    <cellStyle name="Normal 5 2 2 3 3 3 4 2" xfId="23797"/>
    <cellStyle name="Normal 5 2 2 3 3 3 5" xfId="9918"/>
    <cellStyle name="Normal 5 2 2 3 3 3 5 2" xfId="25517"/>
    <cellStyle name="Normal 5 2 2 3 3 3 6" xfId="16869"/>
    <cellStyle name="Normal 5 2 2 3 3 4" xfId="2086"/>
    <cellStyle name="Normal 5 2 2 3 3 4 2" xfId="5527"/>
    <cellStyle name="Normal 5 2 2 3 3 4 2 2" xfId="14229"/>
    <cellStyle name="Normal 5 2 2 3 3 4 2 2 2" xfId="29815"/>
    <cellStyle name="Normal 5 2 2 3 3 4 2 3" xfId="21167"/>
    <cellStyle name="Normal 5 2 2 3 3 4 3" xfId="10788"/>
    <cellStyle name="Normal 5 2 2 3 3 4 3 2" xfId="26376"/>
    <cellStyle name="Normal 5 2 2 3 3 4 4" xfId="17728"/>
    <cellStyle name="Normal 5 2 2 3 3 5" xfId="3808"/>
    <cellStyle name="Normal 5 2 2 3 3 5 2" xfId="12510"/>
    <cellStyle name="Normal 5 2 2 3 3 5 2 2" xfId="28096"/>
    <cellStyle name="Normal 5 2 2 3 3 5 3" xfId="19448"/>
    <cellStyle name="Normal 5 2 2 3 3 6" xfId="7307"/>
    <cellStyle name="Normal 5 2 2 3 3 6 2" xfId="22937"/>
    <cellStyle name="Normal 5 2 2 3 3 7" xfId="9053"/>
    <cellStyle name="Normal 5 2 2 3 3 7 2" xfId="24657"/>
    <cellStyle name="Normal 5 2 2 3 3 8" xfId="16009"/>
    <cellStyle name="Normal 5 2 2 3 4" xfId="567"/>
    <cellStyle name="Normal 5 2 2 3 4 2" xfId="1431"/>
    <cellStyle name="Normal 5 2 2 3 4 2 2" xfId="3161"/>
    <cellStyle name="Normal 5 2 2 3 4 2 2 2" xfId="6602"/>
    <cellStyle name="Normal 5 2 2 3 4 2 2 2 2" xfId="15304"/>
    <cellStyle name="Normal 5 2 2 3 4 2 2 2 2 2" xfId="30890"/>
    <cellStyle name="Normal 5 2 2 3 4 2 2 2 3" xfId="22242"/>
    <cellStyle name="Normal 5 2 2 3 4 2 2 3" xfId="11863"/>
    <cellStyle name="Normal 5 2 2 3 4 2 2 3 2" xfId="27451"/>
    <cellStyle name="Normal 5 2 2 3 4 2 2 4" xfId="18803"/>
    <cellStyle name="Normal 5 2 2 3 4 2 3" xfId="4883"/>
    <cellStyle name="Normal 5 2 2 3 4 2 3 2" xfId="13585"/>
    <cellStyle name="Normal 5 2 2 3 4 2 3 2 2" xfId="29171"/>
    <cellStyle name="Normal 5 2 2 3 4 2 3 3" xfId="20523"/>
    <cellStyle name="Normal 5 2 2 3 4 2 4" xfId="8382"/>
    <cellStyle name="Normal 5 2 2 3 4 2 4 2" xfId="24012"/>
    <cellStyle name="Normal 5 2 2 3 4 2 5" xfId="10133"/>
    <cellStyle name="Normal 5 2 2 3 4 2 5 2" xfId="25732"/>
    <cellStyle name="Normal 5 2 2 3 4 2 6" xfId="17084"/>
    <cellStyle name="Normal 5 2 2 3 4 3" xfId="2301"/>
    <cellStyle name="Normal 5 2 2 3 4 3 2" xfId="5742"/>
    <cellStyle name="Normal 5 2 2 3 4 3 2 2" xfId="14444"/>
    <cellStyle name="Normal 5 2 2 3 4 3 2 2 2" xfId="30030"/>
    <cellStyle name="Normal 5 2 2 3 4 3 2 3" xfId="21382"/>
    <cellStyle name="Normal 5 2 2 3 4 3 3" xfId="11003"/>
    <cellStyle name="Normal 5 2 2 3 4 3 3 2" xfId="26591"/>
    <cellStyle name="Normal 5 2 2 3 4 3 4" xfId="17943"/>
    <cellStyle name="Normal 5 2 2 3 4 4" xfId="4023"/>
    <cellStyle name="Normal 5 2 2 3 4 4 2" xfId="12725"/>
    <cellStyle name="Normal 5 2 2 3 4 4 2 2" xfId="28311"/>
    <cellStyle name="Normal 5 2 2 3 4 4 3" xfId="19663"/>
    <cellStyle name="Normal 5 2 2 3 4 5" xfId="7522"/>
    <cellStyle name="Normal 5 2 2 3 4 5 2" xfId="23152"/>
    <cellStyle name="Normal 5 2 2 3 4 6" xfId="9269"/>
    <cellStyle name="Normal 5 2 2 3 4 6 2" xfId="24872"/>
    <cellStyle name="Normal 5 2 2 3 4 7" xfId="16224"/>
    <cellStyle name="Normal 5 2 2 3 5" xfId="1001"/>
    <cellStyle name="Normal 5 2 2 3 5 2" xfId="2731"/>
    <cellStyle name="Normal 5 2 2 3 5 2 2" xfId="6172"/>
    <cellStyle name="Normal 5 2 2 3 5 2 2 2" xfId="14874"/>
    <cellStyle name="Normal 5 2 2 3 5 2 2 2 2" xfId="30460"/>
    <cellStyle name="Normal 5 2 2 3 5 2 2 3" xfId="21812"/>
    <cellStyle name="Normal 5 2 2 3 5 2 3" xfId="11433"/>
    <cellStyle name="Normal 5 2 2 3 5 2 3 2" xfId="27021"/>
    <cellStyle name="Normal 5 2 2 3 5 2 4" xfId="18373"/>
    <cellStyle name="Normal 5 2 2 3 5 3" xfId="4453"/>
    <cellStyle name="Normal 5 2 2 3 5 3 2" xfId="13155"/>
    <cellStyle name="Normal 5 2 2 3 5 3 2 2" xfId="28741"/>
    <cellStyle name="Normal 5 2 2 3 5 3 3" xfId="20093"/>
    <cellStyle name="Normal 5 2 2 3 5 4" xfId="7952"/>
    <cellStyle name="Normal 5 2 2 3 5 4 2" xfId="23582"/>
    <cellStyle name="Normal 5 2 2 3 5 5" xfId="9703"/>
    <cellStyle name="Normal 5 2 2 3 5 5 2" xfId="25302"/>
    <cellStyle name="Normal 5 2 2 3 5 6" xfId="16654"/>
    <cellStyle name="Normal 5 2 2 3 6" xfId="1870"/>
    <cellStyle name="Normal 5 2 2 3 6 2" xfId="5312"/>
    <cellStyle name="Normal 5 2 2 3 6 2 2" xfId="14014"/>
    <cellStyle name="Normal 5 2 2 3 6 2 2 2" xfId="29600"/>
    <cellStyle name="Normal 5 2 2 3 6 2 3" xfId="20952"/>
    <cellStyle name="Normal 5 2 2 3 6 3" xfId="10572"/>
    <cellStyle name="Normal 5 2 2 3 6 3 2" xfId="26161"/>
    <cellStyle name="Normal 5 2 2 3 6 4" xfId="17513"/>
    <cellStyle name="Normal 5 2 2 3 7" xfId="3593"/>
    <cellStyle name="Normal 5 2 2 3 7 2" xfId="12295"/>
    <cellStyle name="Normal 5 2 2 3 7 2 2" xfId="27881"/>
    <cellStyle name="Normal 5 2 2 3 7 3" xfId="19233"/>
    <cellStyle name="Normal 5 2 2 3 8" xfId="7092"/>
    <cellStyle name="Normal 5 2 2 3 8 2" xfId="22722"/>
    <cellStyle name="Normal 5 2 2 3 9" xfId="8814"/>
    <cellStyle name="Normal 5 2 2 3 9 2" xfId="24442"/>
    <cellStyle name="Normal 5 2 2 4" xfId="152"/>
    <cellStyle name="Normal 5 2 2 4 2" xfId="404"/>
    <cellStyle name="Normal 5 2 2 4 2 2" xfId="836"/>
    <cellStyle name="Normal 5 2 2 4 2 2 2" xfId="1699"/>
    <cellStyle name="Normal 5 2 2 4 2 2 2 2" xfId="3429"/>
    <cellStyle name="Normal 5 2 2 4 2 2 2 2 2" xfId="6870"/>
    <cellStyle name="Normal 5 2 2 4 2 2 2 2 2 2" xfId="15572"/>
    <cellStyle name="Normal 5 2 2 4 2 2 2 2 2 2 2" xfId="31158"/>
    <cellStyle name="Normal 5 2 2 4 2 2 2 2 2 3" xfId="22510"/>
    <cellStyle name="Normal 5 2 2 4 2 2 2 2 3" xfId="12131"/>
    <cellStyle name="Normal 5 2 2 4 2 2 2 2 3 2" xfId="27719"/>
    <cellStyle name="Normal 5 2 2 4 2 2 2 2 4" xfId="19071"/>
    <cellStyle name="Normal 5 2 2 4 2 2 2 3" xfId="5151"/>
    <cellStyle name="Normal 5 2 2 4 2 2 2 3 2" xfId="13853"/>
    <cellStyle name="Normal 5 2 2 4 2 2 2 3 2 2" xfId="29439"/>
    <cellStyle name="Normal 5 2 2 4 2 2 2 3 3" xfId="20791"/>
    <cellStyle name="Normal 5 2 2 4 2 2 2 4" xfId="8650"/>
    <cellStyle name="Normal 5 2 2 4 2 2 2 4 2" xfId="24280"/>
    <cellStyle name="Normal 5 2 2 4 2 2 2 5" xfId="10401"/>
    <cellStyle name="Normal 5 2 2 4 2 2 2 5 2" xfId="26000"/>
    <cellStyle name="Normal 5 2 2 4 2 2 2 6" xfId="17352"/>
    <cellStyle name="Normal 5 2 2 4 2 2 3" xfId="2569"/>
    <cellStyle name="Normal 5 2 2 4 2 2 3 2" xfId="6010"/>
    <cellStyle name="Normal 5 2 2 4 2 2 3 2 2" xfId="14712"/>
    <cellStyle name="Normal 5 2 2 4 2 2 3 2 2 2" xfId="30298"/>
    <cellStyle name="Normal 5 2 2 4 2 2 3 2 3" xfId="21650"/>
    <cellStyle name="Normal 5 2 2 4 2 2 3 3" xfId="11271"/>
    <cellStyle name="Normal 5 2 2 4 2 2 3 3 2" xfId="26859"/>
    <cellStyle name="Normal 5 2 2 4 2 2 3 4" xfId="18211"/>
    <cellStyle name="Normal 5 2 2 4 2 2 4" xfId="4291"/>
    <cellStyle name="Normal 5 2 2 4 2 2 4 2" xfId="12993"/>
    <cellStyle name="Normal 5 2 2 4 2 2 4 2 2" xfId="28579"/>
    <cellStyle name="Normal 5 2 2 4 2 2 4 3" xfId="19931"/>
    <cellStyle name="Normal 5 2 2 4 2 2 5" xfId="7790"/>
    <cellStyle name="Normal 5 2 2 4 2 2 5 2" xfId="23420"/>
    <cellStyle name="Normal 5 2 2 4 2 2 6" xfId="9538"/>
    <cellStyle name="Normal 5 2 2 4 2 2 6 2" xfId="25140"/>
    <cellStyle name="Normal 5 2 2 4 2 2 7" xfId="16492"/>
    <cellStyle name="Normal 5 2 2 4 2 3" xfId="1269"/>
    <cellStyle name="Normal 5 2 2 4 2 3 2" xfId="2999"/>
    <cellStyle name="Normal 5 2 2 4 2 3 2 2" xfId="6440"/>
    <cellStyle name="Normal 5 2 2 4 2 3 2 2 2" xfId="15142"/>
    <cellStyle name="Normal 5 2 2 4 2 3 2 2 2 2" xfId="30728"/>
    <cellStyle name="Normal 5 2 2 4 2 3 2 2 3" xfId="22080"/>
    <cellStyle name="Normal 5 2 2 4 2 3 2 3" xfId="11701"/>
    <cellStyle name="Normal 5 2 2 4 2 3 2 3 2" xfId="27289"/>
    <cellStyle name="Normal 5 2 2 4 2 3 2 4" xfId="18641"/>
    <cellStyle name="Normal 5 2 2 4 2 3 3" xfId="4721"/>
    <cellStyle name="Normal 5 2 2 4 2 3 3 2" xfId="13423"/>
    <cellStyle name="Normal 5 2 2 4 2 3 3 2 2" xfId="29009"/>
    <cellStyle name="Normal 5 2 2 4 2 3 3 3" xfId="20361"/>
    <cellStyle name="Normal 5 2 2 4 2 3 4" xfId="8220"/>
    <cellStyle name="Normal 5 2 2 4 2 3 4 2" xfId="23850"/>
    <cellStyle name="Normal 5 2 2 4 2 3 5" xfId="9971"/>
    <cellStyle name="Normal 5 2 2 4 2 3 5 2" xfId="25570"/>
    <cellStyle name="Normal 5 2 2 4 2 3 6" xfId="16922"/>
    <cellStyle name="Normal 5 2 2 4 2 4" xfId="2139"/>
    <cellStyle name="Normal 5 2 2 4 2 4 2" xfId="5580"/>
    <cellStyle name="Normal 5 2 2 4 2 4 2 2" xfId="14282"/>
    <cellStyle name="Normal 5 2 2 4 2 4 2 2 2" xfId="29868"/>
    <cellStyle name="Normal 5 2 2 4 2 4 2 3" xfId="21220"/>
    <cellStyle name="Normal 5 2 2 4 2 4 3" xfId="10841"/>
    <cellStyle name="Normal 5 2 2 4 2 4 3 2" xfId="26429"/>
    <cellStyle name="Normal 5 2 2 4 2 4 4" xfId="17781"/>
    <cellStyle name="Normal 5 2 2 4 2 5" xfId="3861"/>
    <cellStyle name="Normal 5 2 2 4 2 5 2" xfId="12563"/>
    <cellStyle name="Normal 5 2 2 4 2 5 2 2" xfId="28149"/>
    <cellStyle name="Normal 5 2 2 4 2 5 3" xfId="19501"/>
    <cellStyle name="Normal 5 2 2 4 2 6" xfId="7360"/>
    <cellStyle name="Normal 5 2 2 4 2 6 2" xfId="22990"/>
    <cellStyle name="Normal 5 2 2 4 2 7" xfId="9106"/>
    <cellStyle name="Normal 5 2 2 4 2 7 2" xfId="24710"/>
    <cellStyle name="Normal 5 2 2 4 2 8" xfId="16062"/>
    <cellStyle name="Normal 5 2 2 4 3" xfId="620"/>
    <cellStyle name="Normal 5 2 2 4 3 2" xfId="1484"/>
    <cellStyle name="Normal 5 2 2 4 3 2 2" xfId="3214"/>
    <cellStyle name="Normal 5 2 2 4 3 2 2 2" xfId="6655"/>
    <cellStyle name="Normal 5 2 2 4 3 2 2 2 2" xfId="15357"/>
    <cellStyle name="Normal 5 2 2 4 3 2 2 2 2 2" xfId="30943"/>
    <cellStyle name="Normal 5 2 2 4 3 2 2 2 3" xfId="22295"/>
    <cellStyle name="Normal 5 2 2 4 3 2 2 3" xfId="11916"/>
    <cellStyle name="Normal 5 2 2 4 3 2 2 3 2" xfId="27504"/>
    <cellStyle name="Normal 5 2 2 4 3 2 2 4" xfId="18856"/>
    <cellStyle name="Normal 5 2 2 4 3 2 3" xfId="4936"/>
    <cellStyle name="Normal 5 2 2 4 3 2 3 2" xfId="13638"/>
    <cellStyle name="Normal 5 2 2 4 3 2 3 2 2" xfId="29224"/>
    <cellStyle name="Normal 5 2 2 4 3 2 3 3" xfId="20576"/>
    <cellStyle name="Normal 5 2 2 4 3 2 4" xfId="8435"/>
    <cellStyle name="Normal 5 2 2 4 3 2 4 2" xfId="24065"/>
    <cellStyle name="Normal 5 2 2 4 3 2 5" xfId="10186"/>
    <cellStyle name="Normal 5 2 2 4 3 2 5 2" xfId="25785"/>
    <cellStyle name="Normal 5 2 2 4 3 2 6" xfId="17137"/>
    <cellStyle name="Normal 5 2 2 4 3 3" xfId="2354"/>
    <cellStyle name="Normal 5 2 2 4 3 3 2" xfId="5795"/>
    <cellStyle name="Normal 5 2 2 4 3 3 2 2" xfId="14497"/>
    <cellStyle name="Normal 5 2 2 4 3 3 2 2 2" xfId="30083"/>
    <cellStyle name="Normal 5 2 2 4 3 3 2 3" xfId="21435"/>
    <cellStyle name="Normal 5 2 2 4 3 3 3" xfId="11056"/>
    <cellStyle name="Normal 5 2 2 4 3 3 3 2" xfId="26644"/>
    <cellStyle name="Normal 5 2 2 4 3 3 4" xfId="17996"/>
    <cellStyle name="Normal 5 2 2 4 3 4" xfId="4076"/>
    <cellStyle name="Normal 5 2 2 4 3 4 2" xfId="12778"/>
    <cellStyle name="Normal 5 2 2 4 3 4 2 2" xfId="28364"/>
    <cellStyle name="Normal 5 2 2 4 3 4 3" xfId="19716"/>
    <cellStyle name="Normal 5 2 2 4 3 5" xfId="7575"/>
    <cellStyle name="Normal 5 2 2 4 3 5 2" xfId="23205"/>
    <cellStyle name="Normal 5 2 2 4 3 6" xfId="9322"/>
    <cellStyle name="Normal 5 2 2 4 3 6 2" xfId="24925"/>
    <cellStyle name="Normal 5 2 2 4 3 7" xfId="16277"/>
    <cellStyle name="Normal 5 2 2 4 4" xfId="1054"/>
    <cellStyle name="Normal 5 2 2 4 4 2" xfId="2784"/>
    <cellStyle name="Normal 5 2 2 4 4 2 2" xfId="6225"/>
    <cellStyle name="Normal 5 2 2 4 4 2 2 2" xfId="14927"/>
    <cellStyle name="Normal 5 2 2 4 4 2 2 2 2" xfId="30513"/>
    <cellStyle name="Normal 5 2 2 4 4 2 2 3" xfId="21865"/>
    <cellStyle name="Normal 5 2 2 4 4 2 3" xfId="11486"/>
    <cellStyle name="Normal 5 2 2 4 4 2 3 2" xfId="27074"/>
    <cellStyle name="Normal 5 2 2 4 4 2 4" xfId="18426"/>
    <cellStyle name="Normal 5 2 2 4 4 3" xfId="4506"/>
    <cellStyle name="Normal 5 2 2 4 4 3 2" xfId="13208"/>
    <cellStyle name="Normal 5 2 2 4 4 3 2 2" xfId="28794"/>
    <cellStyle name="Normal 5 2 2 4 4 3 3" xfId="20146"/>
    <cellStyle name="Normal 5 2 2 4 4 4" xfId="8005"/>
    <cellStyle name="Normal 5 2 2 4 4 4 2" xfId="23635"/>
    <cellStyle name="Normal 5 2 2 4 4 5" xfId="9756"/>
    <cellStyle name="Normal 5 2 2 4 4 5 2" xfId="25355"/>
    <cellStyle name="Normal 5 2 2 4 4 6" xfId="16707"/>
    <cellStyle name="Normal 5 2 2 4 5" xfId="1923"/>
    <cellStyle name="Normal 5 2 2 4 5 2" xfId="5365"/>
    <cellStyle name="Normal 5 2 2 4 5 2 2" xfId="14067"/>
    <cellStyle name="Normal 5 2 2 4 5 2 2 2" xfId="29653"/>
    <cellStyle name="Normal 5 2 2 4 5 2 3" xfId="21005"/>
    <cellStyle name="Normal 5 2 2 4 5 3" xfId="10625"/>
    <cellStyle name="Normal 5 2 2 4 5 3 2" xfId="26214"/>
    <cellStyle name="Normal 5 2 2 4 5 4" xfId="17566"/>
    <cellStyle name="Normal 5 2 2 4 6" xfId="3646"/>
    <cellStyle name="Normal 5 2 2 4 6 2" xfId="12348"/>
    <cellStyle name="Normal 5 2 2 4 6 2 2" xfId="27934"/>
    <cellStyle name="Normal 5 2 2 4 6 3" xfId="19286"/>
    <cellStyle name="Normal 5 2 2 4 7" xfId="7145"/>
    <cellStyle name="Normal 5 2 2 4 7 2" xfId="22775"/>
    <cellStyle name="Normal 5 2 2 4 8" xfId="8872"/>
    <cellStyle name="Normal 5 2 2 4 8 2" xfId="24495"/>
    <cellStyle name="Normal 5 2 2 4 9" xfId="15847"/>
    <cellStyle name="Normal 5 2 2 5" xfId="298"/>
    <cellStyle name="Normal 5 2 2 5 2" xfId="730"/>
    <cellStyle name="Normal 5 2 2 5 2 2" xfId="1593"/>
    <cellStyle name="Normal 5 2 2 5 2 2 2" xfId="3323"/>
    <cellStyle name="Normal 5 2 2 5 2 2 2 2" xfId="6764"/>
    <cellStyle name="Normal 5 2 2 5 2 2 2 2 2" xfId="15466"/>
    <cellStyle name="Normal 5 2 2 5 2 2 2 2 2 2" xfId="31052"/>
    <cellStyle name="Normal 5 2 2 5 2 2 2 2 3" xfId="22404"/>
    <cellStyle name="Normal 5 2 2 5 2 2 2 3" xfId="12025"/>
    <cellStyle name="Normal 5 2 2 5 2 2 2 3 2" xfId="27613"/>
    <cellStyle name="Normal 5 2 2 5 2 2 2 4" xfId="18965"/>
    <cellStyle name="Normal 5 2 2 5 2 2 3" xfId="5045"/>
    <cellStyle name="Normal 5 2 2 5 2 2 3 2" xfId="13747"/>
    <cellStyle name="Normal 5 2 2 5 2 2 3 2 2" xfId="29333"/>
    <cellStyle name="Normal 5 2 2 5 2 2 3 3" xfId="20685"/>
    <cellStyle name="Normal 5 2 2 5 2 2 4" xfId="8544"/>
    <cellStyle name="Normal 5 2 2 5 2 2 4 2" xfId="24174"/>
    <cellStyle name="Normal 5 2 2 5 2 2 5" xfId="10295"/>
    <cellStyle name="Normal 5 2 2 5 2 2 5 2" xfId="25894"/>
    <cellStyle name="Normal 5 2 2 5 2 2 6" xfId="17246"/>
    <cellStyle name="Normal 5 2 2 5 2 3" xfId="2463"/>
    <cellStyle name="Normal 5 2 2 5 2 3 2" xfId="5904"/>
    <cellStyle name="Normal 5 2 2 5 2 3 2 2" xfId="14606"/>
    <cellStyle name="Normal 5 2 2 5 2 3 2 2 2" xfId="30192"/>
    <cellStyle name="Normal 5 2 2 5 2 3 2 3" xfId="21544"/>
    <cellStyle name="Normal 5 2 2 5 2 3 3" xfId="11165"/>
    <cellStyle name="Normal 5 2 2 5 2 3 3 2" xfId="26753"/>
    <cellStyle name="Normal 5 2 2 5 2 3 4" xfId="18105"/>
    <cellStyle name="Normal 5 2 2 5 2 4" xfId="4185"/>
    <cellStyle name="Normal 5 2 2 5 2 4 2" xfId="12887"/>
    <cellStyle name="Normal 5 2 2 5 2 4 2 2" xfId="28473"/>
    <cellStyle name="Normal 5 2 2 5 2 4 3" xfId="19825"/>
    <cellStyle name="Normal 5 2 2 5 2 5" xfId="7684"/>
    <cellStyle name="Normal 5 2 2 5 2 5 2" xfId="23314"/>
    <cellStyle name="Normal 5 2 2 5 2 6" xfId="9432"/>
    <cellStyle name="Normal 5 2 2 5 2 6 2" xfId="25034"/>
    <cellStyle name="Normal 5 2 2 5 2 7" xfId="16386"/>
    <cellStyle name="Normal 5 2 2 5 3" xfId="1163"/>
    <cellStyle name="Normal 5 2 2 5 3 2" xfId="2893"/>
    <cellStyle name="Normal 5 2 2 5 3 2 2" xfId="6334"/>
    <cellStyle name="Normal 5 2 2 5 3 2 2 2" xfId="15036"/>
    <cellStyle name="Normal 5 2 2 5 3 2 2 2 2" xfId="30622"/>
    <cellStyle name="Normal 5 2 2 5 3 2 2 3" xfId="21974"/>
    <cellStyle name="Normal 5 2 2 5 3 2 3" xfId="11595"/>
    <cellStyle name="Normal 5 2 2 5 3 2 3 2" xfId="27183"/>
    <cellStyle name="Normal 5 2 2 5 3 2 4" xfId="18535"/>
    <cellStyle name="Normal 5 2 2 5 3 3" xfId="4615"/>
    <cellStyle name="Normal 5 2 2 5 3 3 2" xfId="13317"/>
    <cellStyle name="Normal 5 2 2 5 3 3 2 2" xfId="28903"/>
    <cellStyle name="Normal 5 2 2 5 3 3 3" xfId="20255"/>
    <cellStyle name="Normal 5 2 2 5 3 4" xfId="8114"/>
    <cellStyle name="Normal 5 2 2 5 3 4 2" xfId="23744"/>
    <cellStyle name="Normal 5 2 2 5 3 5" xfId="9865"/>
    <cellStyle name="Normal 5 2 2 5 3 5 2" xfId="25464"/>
    <cellStyle name="Normal 5 2 2 5 3 6" xfId="16816"/>
    <cellStyle name="Normal 5 2 2 5 4" xfId="2033"/>
    <cellStyle name="Normal 5 2 2 5 4 2" xfId="5474"/>
    <cellStyle name="Normal 5 2 2 5 4 2 2" xfId="14176"/>
    <cellStyle name="Normal 5 2 2 5 4 2 2 2" xfId="29762"/>
    <cellStyle name="Normal 5 2 2 5 4 2 3" xfId="21114"/>
    <cellStyle name="Normal 5 2 2 5 4 3" xfId="10735"/>
    <cellStyle name="Normal 5 2 2 5 4 3 2" xfId="26323"/>
    <cellStyle name="Normal 5 2 2 5 4 4" xfId="17675"/>
    <cellStyle name="Normal 5 2 2 5 5" xfId="3755"/>
    <cellStyle name="Normal 5 2 2 5 5 2" xfId="12457"/>
    <cellStyle name="Normal 5 2 2 5 5 2 2" xfId="28043"/>
    <cellStyle name="Normal 5 2 2 5 5 3" xfId="19395"/>
    <cellStyle name="Normal 5 2 2 5 6" xfId="7254"/>
    <cellStyle name="Normal 5 2 2 5 6 2" xfId="22884"/>
    <cellStyle name="Normal 5 2 2 5 7" xfId="9000"/>
    <cellStyle name="Normal 5 2 2 5 7 2" xfId="24604"/>
    <cellStyle name="Normal 5 2 2 5 8" xfId="15956"/>
    <cellStyle name="Normal 5 2 2 6" xfId="514"/>
    <cellStyle name="Normal 5 2 2 6 2" xfId="1378"/>
    <cellStyle name="Normal 5 2 2 6 2 2" xfId="3108"/>
    <cellStyle name="Normal 5 2 2 6 2 2 2" xfId="6549"/>
    <cellStyle name="Normal 5 2 2 6 2 2 2 2" xfId="15251"/>
    <cellStyle name="Normal 5 2 2 6 2 2 2 2 2" xfId="30837"/>
    <cellStyle name="Normal 5 2 2 6 2 2 2 3" xfId="22189"/>
    <cellStyle name="Normal 5 2 2 6 2 2 3" xfId="11810"/>
    <cellStyle name="Normal 5 2 2 6 2 2 3 2" xfId="27398"/>
    <cellStyle name="Normal 5 2 2 6 2 2 4" xfId="18750"/>
    <cellStyle name="Normal 5 2 2 6 2 3" xfId="4830"/>
    <cellStyle name="Normal 5 2 2 6 2 3 2" xfId="13532"/>
    <cellStyle name="Normal 5 2 2 6 2 3 2 2" xfId="29118"/>
    <cellStyle name="Normal 5 2 2 6 2 3 3" xfId="20470"/>
    <cellStyle name="Normal 5 2 2 6 2 4" xfId="8329"/>
    <cellStyle name="Normal 5 2 2 6 2 4 2" xfId="23959"/>
    <cellStyle name="Normal 5 2 2 6 2 5" xfId="10080"/>
    <cellStyle name="Normal 5 2 2 6 2 5 2" xfId="25679"/>
    <cellStyle name="Normal 5 2 2 6 2 6" xfId="17031"/>
    <cellStyle name="Normal 5 2 2 6 3" xfId="2248"/>
    <cellStyle name="Normal 5 2 2 6 3 2" xfId="5689"/>
    <cellStyle name="Normal 5 2 2 6 3 2 2" xfId="14391"/>
    <cellStyle name="Normal 5 2 2 6 3 2 2 2" xfId="29977"/>
    <cellStyle name="Normal 5 2 2 6 3 2 3" xfId="21329"/>
    <cellStyle name="Normal 5 2 2 6 3 3" xfId="10950"/>
    <cellStyle name="Normal 5 2 2 6 3 3 2" xfId="26538"/>
    <cellStyle name="Normal 5 2 2 6 3 4" xfId="17890"/>
    <cellStyle name="Normal 5 2 2 6 4" xfId="3970"/>
    <cellStyle name="Normal 5 2 2 6 4 2" xfId="12672"/>
    <cellStyle name="Normal 5 2 2 6 4 2 2" xfId="28258"/>
    <cellStyle name="Normal 5 2 2 6 4 3" xfId="19610"/>
    <cellStyle name="Normal 5 2 2 6 5" xfId="7469"/>
    <cellStyle name="Normal 5 2 2 6 5 2" xfId="23099"/>
    <cellStyle name="Normal 5 2 2 6 6" xfId="9216"/>
    <cellStyle name="Normal 5 2 2 6 6 2" xfId="24819"/>
    <cellStyle name="Normal 5 2 2 6 7" xfId="16171"/>
    <cellStyle name="Normal 5 2 2 7" xfId="948"/>
    <cellStyle name="Normal 5 2 2 7 2" xfId="2678"/>
    <cellStyle name="Normal 5 2 2 7 2 2" xfId="6119"/>
    <cellStyle name="Normal 5 2 2 7 2 2 2" xfId="14821"/>
    <cellStyle name="Normal 5 2 2 7 2 2 2 2" xfId="30407"/>
    <cellStyle name="Normal 5 2 2 7 2 2 3" xfId="21759"/>
    <cellStyle name="Normal 5 2 2 7 2 3" xfId="11380"/>
    <cellStyle name="Normal 5 2 2 7 2 3 2" xfId="26968"/>
    <cellStyle name="Normal 5 2 2 7 2 4" xfId="18320"/>
    <cellStyle name="Normal 5 2 2 7 3" xfId="4400"/>
    <cellStyle name="Normal 5 2 2 7 3 2" xfId="13102"/>
    <cellStyle name="Normal 5 2 2 7 3 2 2" xfId="28688"/>
    <cellStyle name="Normal 5 2 2 7 3 3" xfId="20040"/>
    <cellStyle name="Normal 5 2 2 7 4" xfId="7899"/>
    <cellStyle name="Normal 5 2 2 7 4 2" xfId="23529"/>
    <cellStyle name="Normal 5 2 2 7 5" xfId="9650"/>
    <cellStyle name="Normal 5 2 2 7 5 2" xfId="25249"/>
    <cellStyle name="Normal 5 2 2 7 6" xfId="16601"/>
    <cellStyle name="Normal 5 2 2 8" xfId="1817"/>
    <cellStyle name="Normal 5 2 2 8 2" xfId="5259"/>
    <cellStyle name="Normal 5 2 2 8 2 2" xfId="13961"/>
    <cellStyle name="Normal 5 2 2 8 2 2 2" xfId="29547"/>
    <cellStyle name="Normal 5 2 2 8 2 3" xfId="20899"/>
    <cellStyle name="Normal 5 2 2 8 3" xfId="10519"/>
    <cellStyle name="Normal 5 2 2 8 3 2" xfId="26108"/>
    <cellStyle name="Normal 5 2 2 8 4" xfId="17460"/>
    <cellStyle name="Normal 5 2 2 9" xfId="3540"/>
    <cellStyle name="Normal 5 2 2 9 2" xfId="12242"/>
    <cellStyle name="Normal 5 2 2 9 2 2" xfId="27828"/>
    <cellStyle name="Normal 5 2 2 9 3" xfId="19180"/>
    <cellStyle name="Normal 5 2 3" xfId="53"/>
    <cellStyle name="Normal 5 2 3 10" xfId="7052"/>
    <cellStyle name="Normal 5 2 3 10 2" xfId="22682"/>
    <cellStyle name="Normal 5 2 3 11" xfId="8773"/>
    <cellStyle name="Normal 5 2 3 11 2" xfId="24402"/>
    <cellStyle name="Normal 5 2 3 12" xfId="15754"/>
    <cellStyle name="Normal 5 2 3 2" xfId="107"/>
    <cellStyle name="Normal 5 2 3 2 10" xfId="15807"/>
    <cellStyle name="Normal 5 2 3 2 2" xfId="221"/>
    <cellStyle name="Normal 5 2 3 2 2 2" xfId="470"/>
    <cellStyle name="Normal 5 2 3 2 2 2 2" xfId="902"/>
    <cellStyle name="Normal 5 2 3 2 2 2 2 2" xfId="1765"/>
    <cellStyle name="Normal 5 2 3 2 2 2 2 2 2" xfId="3495"/>
    <cellStyle name="Normal 5 2 3 2 2 2 2 2 2 2" xfId="6936"/>
    <cellStyle name="Normal 5 2 3 2 2 2 2 2 2 2 2" xfId="15638"/>
    <cellStyle name="Normal 5 2 3 2 2 2 2 2 2 2 2 2" xfId="31224"/>
    <cellStyle name="Normal 5 2 3 2 2 2 2 2 2 2 3" xfId="22576"/>
    <cellStyle name="Normal 5 2 3 2 2 2 2 2 2 3" xfId="12197"/>
    <cellStyle name="Normal 5 2 3 2 2 2 2 2 2 3 2" xfId="27785"/>
    <cellStyle name="Normal 5 2 3 2 2 2 2 2 2 4" xfId="19137"/>
    <cellStyle name="Normal 5 2 3 2 2 2 2 2 3" xfId="5217"/>
    <cellStyle name="Normal 5 2 3 2 2 2 2 2 3 2" xfId="13919"/>
    <cellStyle name="Normal 5 2 3 2 2 2 2 2 3 2 2" xfId="29505"/>
    <cellStyle name="Normal 5 2 3 2 2 2 2 2 3 3" xfId="20857"/>
    <cellStyle name="Normal 5 2 3 2 2 2 2 2 4" xfId="8716"/>
    <cellStyle name="Normal 5 2 3 2 2 2 2 2 4 2" xfId="24346"/>
    <cellStyle name="Normal 5 2 3 2 2 2 2 2 5" xfId="10467"/>
    <cellStyle name="Normal 5 2 3 2 2 2 2 2 5 2" xfId="26066"/>
    <cellStyle name="Normal 5 2 3 2 2 2 2 2 6" xfId="17418"/>
    <cellStyle name="Normal 5 2 3 2 2 2 2 3" xfId="2635"/>
    <cellStyle name="Normal 5 2 3 2 2 2 2 3 2" xfId="6076"/>
    <cellStyle name="Normal 5 2 3 2 2 2 2 3 2 2" xfId="14778"/>
    <cellStyle name="Normal 5 2 3 2 2 2 2 3 2 2 2" xfId="30364"/>
    <cellStyle name="Normal 5 2 3 2 2 2 2 3 2 3" xfId="21716"/>
    <cellStyle name="Normal 5 2 3 2 2 2 2 3 3" xfId="11337"/>
    <cellStyle name="Normal 5 2 3 2 2 2 2 3 3 2" xfId="26925"/>
    <cellStyle name="Normal 5 2 3 2 2 2 2 3 4" xfId="18277"/>
    <cellStyle name="Normal 5 2 3 2 2 2 2 4" xfId="4357"/>
    <cellStyle name="Normal 5 2 3 2 2 2 2 4 2" xfId="13059"/>
    <cellStyle name="Normal 5 2 3 2 2 2 2 4 2 2" xfId="28645"/>
    <cellStyle name="Normal 5 2 3 2 2 2 2 4 3" xfId="19997"/>
    <cellStyle name="Normal 5 2 3 2 2 2 2 5" xfId="7856"/>
    <cellStyle name="Normal 5 2 3 2 2 2 2 5 2" xfId="23486"/>
    <cellStyle name="Normal 5 2 3 2 2 2 2 6" xfId="9604"/>
    <cellStyle name="Normal 5 2 3 2 2 2 2 6 2" xfId="25206"/>
    <cellStyle name="Normal 5 2 3 2 2 2 2 7" xfId="16558"/>
    <cellStyle name="Normal 5 2 3 2 2 2 3" xfId="1335"/>
    <cellStyle name="Normal 5 2 3 2 2 2 3 2" xfId="3065"/>
    <cellStyle name="Normal 5 2 3 2 2 2 3 2 2" xfId="6506"/>
    <cellStyle name="Normal 5 2 3 2 2 2 3 2 2 2" xfId="15208"/>
    <cellStyle name="Normal 5 2 3 2 2 2 3 2 2 2 2" xfId="30794"/>
    <cellStyle name="Normal 5 2 3 2 2 2 3 2 2 3" xfId="22146"/>
    <cellStyle name="Normal 5 2 3 2 2 2 3 2 3" xfId="11767"/>
    <cellStyle name="Normal 5 2 3 2 2 2 3 2 3 2" xfId="27355"/>
    <cellStyle name="Normal 5 2 3 2 2 2 3 2 4" xfId="18707"/>
    <cellStyle name="Normal 5 2 3 2 2 2 3 3" xfId="4787"/>
    <cellStyle name="Normal 5 2 3 2 2 2 3 3 2" xfId="13489"/>
    <cellStyle name="Normal 5 2 3 2 2 2 3 3 2 2" xfId="29075"/>
    <cellStyle name="Normal 5 2 3 2 2 2 3 3 3" xfId="20427"/>
    <cellStyle name="Normal 5 2 3 2 2 2 3 4" xfId="8286"/>
    <cellStyle name="Normal 5 2 3 2 2 2 3 4 2" xfId="23916"/>
    <cellStyle name="Normal 5 2 3 2 2 2 3 5" xfId="10037"/>
    <cellStyle name="Normal 5 2 3 2 2 2 3 5 2" xfId="25636"/>
    <cellStyle name="Normal 5 2 3 2 2 2 3 6" xfId="16988"/>
    <cellStyle name="Normal 5 2 3 2 2 2 4" xfId="2205"/>
    <cellStyle name="Normal 5 2 3 2 2 2 4 2" xfId="5646"/>
    <cellStyle name="Normal 5 2 3 2 2 2 4 2 2" xfId="14348"/>
    <cellStyle name="Normal 5 2 3 2 2 2 4 2 2 2" xfId="29934"/>
    <cellStyle name="Normal 5 2 3 2 2 2 4 2 3" xfId="21286"/>
    <cellStyle name="Normal 5 2 3 2 2 2 4 3" xfId="10907"/>
    <cellStyle name="Normal 5 2 3 2 2 2 4 3 2" xfId="26495"/>
    <cellStyle name="Normal 5 2 3 2 2 2 4 4" xfId="17847"/>
    <cellStyle name="Normal 5 2 3 2 2 2 5" xfId="3927"/>
    <cellStyle name="Normal 5 2 3 2 2 2 5 2" xfId="12629"/>
    <cellStyle name="Normal 5 2 3 2 2 2 5 2 2" xfId="28215"/>
    <cellStyle name="Normal 5 2 3 2 2 2 5 3" xfId="19567"/>
    <cellStyle name="Normal 5 2 3 2 2 2 6" xfId="7426"/>
    <cellStyle name="Normal 5 2 3 2 2 2 6 2" xfId="23056"/>
    <cellStyle name="Normal 5 2 3 2 2 2 7" xfId="9172"/>
    <cellStyle name="Normal 5 2 3 2 2 2 7 2" xfId="24776"/>
    <cellStyle name="Normal 5 2 3 2 2 2 8" xfId="16128"/>
    <cellStyle name="Normal 5 2 3 2 2 3" xfId="686"/>
    <cellStyle name="Normal 5 2 3 2 2 3 2" xfId="1550"/>
    <cellStyle name="Normal 5 2 3 2 2 3 2 2" xfId="3280"/>
    <cellStyle name="Normal 5 2 3 2 2 3 2 2 2" xfId="6721"/>
    <cellStyle name="Normal 5 2 3 2 2 3 2 2 2 2" xfId="15423"/>
    <cellStyle name="Normal 5 2 3 2 2 3 2 2 2 2 2" xfId="31009"/>
    <cellStyle name="Normal 5 2 3 2 2 3 2 2 2 3" xfId="22361"/>
    <cellStyle name="Normal 5 2 3 2 2 3 2 2 3" xfId="11982"/>
    <cellStyle name="Normal 5 2 3 2 2 3 2 2 3 2" xfId="27570"/>
    <cellStyle name="Normal 5 2 3 2 2 3 2 2 4" xfId="18922"/>
    <cellStyle name="Normal 5 2 3 2 2 3 2 3" xfId="5002"/>
    <cellStyle name="Normal 5 2 3 2 2 3 2 3 2" xfId="13704"/>
    <cellStyle name="Normal 5 2 3 2 2 3 2 3 2 2" xfId="29290"/>
    <cellStyle name="Normal 5 2 3 2 2 3 2 3 3" xfId="20642"/>
    <cellStyle name="Normal 5 2 3 2 2 3 2 4" xfId="8501"/>
    <cellStyle name="Normal 5 2 3 2 2 3 2 4 2" xfId="24131"/>
    <cellStyle name="Normal 5 2 3 2 2 3 2 5" xfId="10252"/>
    <cellStyle name="Normal 5 2 3 2 2 3 2 5 2" xfId="25851"/>
    <cellStyle name="Normal 5 2 3 2 2 3 2 6" xfId="17203"/>
    <cellStyle name="Normal 5 2 3 2 2 3 3" xfId="2420"/>
    <cellStyle name="Normal 5 2 3 2 2 3 3 2" xfId="5861"/>
    <cellStyle name="Normal 5 2 3 2 2 3 3 2 2" xfId="14563"/>
    <cellStyle name="Normal 5 2 3 2 2 3 3 2 2 2" xfId="30149"/>
    <cellStyle name="Normal 5 2 3 2 2 3 3 2 3" xfId="21501"/>
    <cellStyle name="Normal 5 2 3 2 2 3 3 3" xfId="11122"/>
    <cellStyle name="Normal 5 2 3 2 2 3 3 3 2" xfId="26710"/>
    <cellStyle name="Normal 5 2 3 2 2 3 3 4" xfId="18062"/>
    <cellStyle name="Normal 5 2 3 2 2 3 4" xfId="4142"/>
    <cellStyle name="Normal 5 2 3 2 2 3 4 2" xfId="12844"/>
    <cellStyle name="Normal 5 2 3 2 2 3 4 2 2" xfId="28430"/>
    <cellStyle name="Normal 5 2 3 2 2 3 4 3" xfId="19782"/>
    <cellStyle name="Normal 5 2 3 2 2 3 5" xfId="7641"/>
    <cellStyle name="Normal 5 2 3 2 2 3 5 2" xfId="23271"/>
    <cellStyle name="Normal 5 2 3 2 2 3 6" xfId="9388"/>
    <cellStyle name="Normal 5 2 3 2 2 3 6 2" xfId="24991"/>
    <cellStyle name="Normal 5 2 3 2 2 3 7" xfId="16343"/>
    <cellStyle name="Normal 5 2 3 2 2 4" xfId="1120"/>
    <cellStyle name="Normal 5 2 3 2 2 4 2" xfId="2850"/>
    <cellStyle name="Normal 5 2 3 2 2 4 2 2" xfId="6291"/>
    <cellStyle name="Normal 5 2 3 2 2 4 2 2 2" xfId="14993"/>
    <cellStyle name="Normal 5 2 3 2 2 4 2 2 2 2" xfId="30579"/>
    <cellStyle name="Normal 5 2 3 2 2 4 2 2 3" xfId="21931"/>
    <cellStyle name="Normal 5 2 3 2 2 4 2 3" xfId="11552"/>
    <cellStyle name="Normal 5 2 3 2 2 4 2 3 2" xfId="27140"/>
    <cellStyle name="Normal 5 2 3 2 2 4 2 4" xfId="18492"/>
    <cellStyle name="Normal 5 2 3 2 2 4 3" xfId="4572"/>
    <cellStyle name="Normal 5 2 3 2 2 4 3 2" xfId="13274"/>
    <cellStyle name="Normal 5 2 3 2 2 4 3 2 2" xfId="28860"/>
    <cellStyle name="Normal 5 2 3 2 2 4 3 3" xfId="20212"/>
    <cellStyle name="Normal 5 2 3 2 2 4 4" xfId="8071"/>
    <cellStyle name="Normal 5 2 3 2 2 4 4 2" xfId="23701"/>
    <cellStyle name="Normal 5 2 3 2 2 4 5" xfId="9822"/>
    <cellStyle name="Normal 5 2 3 2 2 4 5 2" xfId="25421"/>
    <cellStyle name="Normal 5 2 3 2 2 4 6" xfId="16773"/>
    <cellStyle name="Normal 5 2 3 2 2 5" xfId="1989"/>
    <cellStyle name="Normal 5 2 3 2 2 5 2" xfId="5431"/>
    <cellStyle name="Normal 5 2 3 2 2 5 2 2" xfId="14133"/>
    <cellStyle name="Normal 5 2 3 2 2 5 2 2 2" xfId="29719"/>
    <cellStyle name="Normal 5 2 3 2 2 5 2 3" xfId="21071"/>
    <cellStyle name="Normal 5 2 3 2 2 5 3" xfId="10691"/>
    <cellStyle name="Normal 5 2 3 2 2 5 3 2" xfId="26280"/>
    <cellStyle name="Normal 5 2 3 2 2 5 4" xfId="17632"/>
    <cellStyle name="Normal 5 2 3 2 2 6" xfId="3712"/>
    <cellStyle name="Normal 5 2 3 2 2 6 2" xfId="12414"/>
    <cellStyle name="Normal 5 2 3 2 2 6 2 2" xfId="28000"/>
    <cellStyle name="Normal 5 2 3 2 2 6 3" xfId="19352"/>
    <cellStyle name="Normal 5 2 3 2 2 7" xfId="7211"/>
    <cellStyle name="Normal 5 2 3 2 2 7 2" xfId="22841"/>
    <cellStyle name="Normal 5 2 3 2 2 8" xfId="8938"/>
    <cellStyle name="Normal 5 2 3 2 2 8 2" xfId="24561"/>
    <cellStyle name="Normal 5 2 3 2 2 9" xfId="15913"/>
    <cellStyle name="Normal 5 2 3 2 3" xfId="364"/>
    <cellStyle name="Normal 5 2 3 2 3 2" xfId="796"/>
    <cellStyle name="Normal 5 2 3 2 3 2 2" xfId="1659"/>
    <cellStyle name="Normal 5 2 3 2 3 2 2 2" xfId="3389"/>
    <cellStyle name="Normal 5 2 3 2 3 2 2 2 2" xfId="6830"/>
    <cellStyle name="Normal 5 2 3 2 3 2 2 2 2 2" xfId="15532"/>
    <cellStyle name="Normal 5 2 3 2 3 2 2 2 2 2 2" xfId="31118"/>
    <cellStyle name="Normal 5 2 3 2 3 2 2 2 2 3" xfId="22470"/>
    <cellStyle name="Normal 5 2 3 2 3 2 2 2 3" xfId="12091"/>
    <cellStyle name="Normal 5 2 3 2 3 2 2 2 3 2" xfId="27679"/>
    <cellStyle name="Normal 5 2 3 2 3 2 2 2 4" xfId="19031"/>
    <cellStyle name="Normal 5 2 3 2 3 2 2 3" xfId="5111"/>
    <cellStyle name="Normal 5 2 3 2 3 2 2 3 2" xfId="13813"/>
    <cellStyle name="Normal 5 2 3 2 3 2 2 3 2 2" xfId="29399"/>
    <cellStyle name="Normal 5 2 3 2 3 2 2 3 3" xfId="20751"/>
    <cellStyle name="Normal 5 2 3 2 3 2 2 4" xfId="8610"/>
    <cellStyle name="Normal 5 2 3 2 3 2 2 4 2" xfId="24240"/>
    <cellStyle name="Normal 5 2 3 2 3 2 2 5" xfId="10361"/>
    <cellStyle name="Normal 5 2 3 2 3 2 2 5 2" xfId="25960"/>
    <cellStyle name="Normal 5 2 3 2 3 2 2 6" xfId="17312"/>
    <cellStyle name="Normal 5 2 3 2 3 2 3" xfId="2529"/>
    <cellStyle name="Normal 5 2 3 2 3 2 3 2" xfId="5970"/>
    <cellStyle name="Normal 5 2 3 2 3 2 3 2 2" xfId="14672"/>
    <cellStyle name="Normal 5 2 3 2 3 2 3 2 2 2" xfId="30258"/>
    <cellStyle name="Normal 5 2 3 2 3 2 3 2 3" xfId="21610"/>
    <cellStyle name="Normal 5 2 3 2 3 2 3 3" xfId="11231"/>
    <cellStyle name="Normal 5 2 3 2 3 2 3 3 2" xfId="26819"/>
    <cellStyle name="Normal 5 2 3 2 3 2 3 4" xfId="18171"/>
    <cellStyle name="Normal 5 2 3 2 3 2 4" xfId="4251"/>
    <cellStyle name="Normal 5 2 3 2 3 2 4 2" xfId="12953"/>
    <cellStyle name="Normal 5 2 3 2 3 2 4 2 2" xfId="28539"/>
    <cellStyle name="Normal 5 2 3 2 3 2 4 3" xfId="19891"/>
    <cellStyle name="Normal 5 2 3 2 3 2 5" xfId="7750"/>
    <cellStyle name="Normal 5 2 3 2 3 2 5 2" xfId="23380"/>
    <cellStyle name="Normal 5 2 3 2 3 2 6" xfId="9498"/>
    <cellStyle name="Normal 5 2 3 2 3 2 6 2" xfId="25100"/>
    <cellStyle name="Normal 5 2 3 2 3 2 7" xfId="16452"/>
    <cellStyle name="Normal 5 2 3 2 3 3" xfId="1229"/>
    <cellStyle name="Normal 5 2 3 2 3 3 2" xfId="2959"/>
    <cellStyle name="Normal 5 2 3 2 3 3 2 2" xfId="6400"/>
    <cellStyle name="Normal 5 2 3 2 3 3 2 2 2" xfId="15102"/>
    <cellStyle name="Normal 5 2 3 2 3 3 2 2 2 2" xfId="30688"/>
    <cellStyle name="Normal 5 2 3 2 3 3 2 2 3" xfId="22040"/>
    <cellStyle name="Normal 5 2 3 2 3 3 2 3" xfId="11661"/>
    <cellStyle name="Normal 5 2 3 2 3 3 2 3 2" xfId="27249"/>
    <cellStyle name="Normal 5 2 3 2 3 3 2 4" xfId="18601"/>
    <cellStyle name="Normal 5 2 3 2 3 3 3" xfId="4681"/>
    <cellStyle name="Normal 5 2 3 2 3 3 3 2" xfId="13383"/>
    <cellStyle name="Normal 5 2 3 2 3 3 3 2 2" xfId="28969"/>
    <cellStyle name="Normal 5 2 3 2 3 3 3 3" xfId="20321"/>
    <cellStyle name="Normal 5 2 3 2 3 3 4" xfId="8180"/>
    <cellStyle name="Normal 5 2 3 2 3 3 4 2" xfId="23810"/>
    <cellStyle name="Normal 5 2 3 2 3 3 5" xfId="9931"/>
    <cellStyle name="Normal 5 2 3 2 3 3 5 2" xfId="25530"/>
    <cellStyle name="Normal 5 2 3 2 3 3 6" xfId="16882"/>
    <cellStyle name="Normal 5 2 3 2 3 4" xfId="2099"/>
    <cellStyle name="Normal 5 2 3 2 3 4 2" xfId="5540"/>
    <cellStyle name="Normal 5 2 3 2 3 4 2 2" xfId="14242"/>
    <cellStyle name="Normal 5 2 3 2 3 4 2 2 2" xfId="29828"/>
    <cellStyle name="Normal 5 2 3 2 3 4 2 3" xfId="21180"/>
    <cellStyle name="Normal 5 2 3 2 3 4 3" xfId="10801"/>
    <cellStyle name="Normal 5 2 3 2 3 4 3 2" xfId="26389"/>
    <cellStyle name="Normal 5 2 3 2 3 4 4" xfId="17741"/>
    <cellStyle name="Normal 5 2 3 2 3 5" xfId="3821"/>
    <cellStyle name="Normal 5 2 3 2 3 5 2" xfId="12523"/>
    <cellStyle name="Normal 5 2 3 2 3 5 2 2" xfId="28109"/>
    <cellStyle name="Normal 5 2 3 2 3 5 3" xfId="19461"/>
    <cellStyle name="Normal 5 2 3 2 3 6" xfId="7320"/>
    <cellStyle name="Normal 5 2 3 2 3 6 2" xfId="22950"/>
    <cellStyle name="Normal 5 2 3 2 3 7" xfId="9066"/>
    <cellStyle name="Normal 5 2 3 2 3 7 2" xfId="24670"/>
    <cellStyle name="Normal 5 2 3 2 3 8" xfId="16022"/>
    <cellStyle name="Normal 5 2 3 2 4" xfId="580"/>
    <cellStyle name="Normal 5 2 3 2 4 2" xfId="1444"/>
    <cellStyle name="Normal 5 2 3 2 4 2 2" xfId="3174"/>
    <cellStyle name="Normal 5 2 3 2 4 2 2 2" xfId="6615"/>
    <cellStyle name="Normal 5 2 3 2 4 2 2 2 2" xfId="15317"/>
    <cellStyle name="Normal 5 2 3 2 4 2 2 2 2 2" xfId="30903"/>
    <cellStyle name="Normal 5 2 3 2 4 2 2 2 3" xfId="22255"/>
    <cellStyle name="Normal 5 2 3 2 4 2 2 3" xfId="11876"/>
    <cellStyle name="Normal 5 2 3 2 4 2 2 3 2" xfId="27464"/>
    <cellStyle name="Normal 5 2 3 2 4 2 2 4" xfId="18816"/>
    <cellStyle name="Normal 5 2 3 2 4 2 3" xfId="4896"/>
    <cellStyle name="Normal 5 2 3 2 4 2 3 2" xfId="13598"/>
    <cellStyle name="Normal 5 2 3 2 4 2 3 2 2" xfId="29184"/>
    <cellStyle name="Normal 5 2 3 2 4 2 3 3" xfId="20536"/>
    <cellStyle name="Normal 5 2 3 2 4 2 4" xfId="8395"/>
    <cellStyle name="Normal 5 2 3 2 4 2 4 2" xfId="24025"/>
    <cellStyle name="Normal 5 2 3 2 4 2 5" xfId="10146"/>
    <cellStyle name="Normal 5 2 3 2 4 2 5 2" xfId="25745"/>
    <cellStyle name="Normal 5 2 3 2 4 2 6" xfId="17097"/>
    <cellStyle name="Normal 5 2 3 2 4 3" xfId="2314"/>
    <cellStyle name="Normal 5 2 3 2 4 3 2" xfId="5755"/>
    <cellStyle name="Normal 5 2 3 2 4 3 2 2" xfId="14457"/>
    <cellStyle name="Normal 5 2 3 2 4 3 2 2 2" xfId="30043"/>
    <cellStyle name="Normal 5 2 3 2 4 3 2 3" xfId="21395"/>
    <cellStyle name="Normal 5 2 3 2 4 3 3" xfId="11016"/>
    <cellStyle name="Normal 5 2 3 2 4 3 3 2" xfId="26604"/>
    <cellStyle name="Normal 5 2 3 2 4 3 4" xfId="17956"/>
    <cellStyle name="Normal 5 2 3 2 4 4" xfId="4036"/>
    <cellStyle name="Normal 5 2 3 2 4 4 2" xfId="12738"/>
    <cellStyle name="Normal 5 2 3 2 4 4 2 2" xfId="28324"/>
    <cellStyle name="Normal 5 2 3 2 4 4 3" xfId="19676"/>
    <cellStyle name="Normal 5 2 3 2 4 5" xfId="7535"/>
    <cellStyle name="Normal 5 2 3 2 4 5 2" xfId="23165"/>
    <cellStyle name="Normal 5 2 3 2 4 6" xfId="9282"/>
    <cellStyle name="Normal 5 2 3 2 4 6 2" xfId="24885"/>
    <cellStyle name="Normal 5 2 3 2 4 7" xfId="16237"/>
    <cellStyle name="Normal 5 2 3 2 5" xfId="1014"/>
    <cellStyle name="Normal 5 2 3 2 5 2" xfId="2744"/>
    <cellStyle name="Normal 5 2 3 2 5 2 2" xfId="6185"/>
    <cellStyle name="Normal 5 2 3 2 5 2 2 2" xfId="14887"/>
    <cellStyle name="Normal 5 2 3 2 5 2 2 2 2" xfId="30473"/>
    <cellStyle name="Normal 5 2 3 2 5 2 2 3" xfId="21825"/>
    <cellStyle name="Normal 5 2 3 2 5 2 3" xfId="11446"/>
    <cellStyle name="Normal 5 2 3 2 5 2 3 2" xfId="27034"/>
    <cellStyle name="Normal 5 2 3 2 5 2 4" xfId="18386"/>
    <cellStyle name="Normal 5 2 3 2 5 3" xfId="4466"/>
    <cellStyle name="Normal 5 2 3 2 5 3 2" xfId="13168"/>
    <cellStyle name="Normal 5 2 3 2 5 3 2 2" xfId="28754"/>
    <cellStyle name="Normal 5 2 3 2 5 3 3" xfId="20106"/>
    <cellStyle name="Normal 5 2 3 2 5 4" xfId="7965"/>
    <cellStyle name="Normal 5 2 3 2 5 4 2" xfId="23595"/>
    <cellStyle name="Normal 5 2 3 2 5 5" xfId="9716"/>
    <cellStyle name="Normal 5 2 3 2 5 5 2" xfId="25315"/>
    <cellStyle name="Normal 5 2 3 2 5 6" xfId="16667"/>
    <cellStyle name="Normal 5 2 3 2 6" xfId="1883"/>
    <cellStyle name="Normal 5 2 3 2 6 2" xfId="5325"/>
    <cellStyle name="Normal 5 2 3 2 6 2 2" xfId="14027"/>
    <cellStyle name="Normal 5 2 3 2 6 2 2 2" xfId="29613"/>
    <cellStyle name="Normal 5 2 3 2 6 2 3" xfId="20965"/>
    <cellStyle name="Normal 5 2 3 2 6 3" xfId="10585"/>
    <cellStyle name="Normal 5 2 3 2 6 3 2" xfId="26174"/>
    <cellStyle name="Normal 5 2 3 2 6 4" xfId="17526"/>
    <cellStyle name="Normal 5 2 3 2 7" xfId="3606"/>
    <cellStyle name="Normal 5 2 3 2 7 2" xfId="12308"/>
    <cellStyle name="Normal 5 2 3 2 7 2 2" xfId="27894"/>
    <cellStyle name="Normal 5 2 3 2 7 3" xfId="19246"/>
    <cellStyle name="Normal 5 2 3 2 8" xfId="7105"/>
    <cellStyle name="Normal 5 2 3 2 8 2" xfId="22735"/>
    <cellStyle name="Normal 5 2 3 2 9" xfId="8827"/>
    <cellStyle name="Normal 5 2 3 2 9 2" xfId="24455"/>
    <cellStyle name="Normal 5 2 3 3" xfId="168"/>
    <cellStyle name="Normal 5 2 3 3 2" xfId="417"/>
    <cellStyle name="Normal 5 2 3 3 2 2" xfId="849"/>
    <cellStyle name="Normal 5 2 3 3 2 2 2" xfId="1712"/>
    <cellStyle name="Normal 5 2 3 3 2 2 2 2" xfId="3442"/>
    <cellStyle name="Normal 5 2 3 3 2 2 2 2 2" xfId="6883"/>
    <cellStyle name="Normal 5 2 3 3 2 2 2 2 2 2" xfId="15585"/>
    <cellStyle name="Normal 5 2 3 3 2 2 2 2 2 2 2" xfId="31171"/>
    <cellStyle name="Normal 5 2 3 3 2 2 2 2 2 3" xfId="22523"/>
    <cellStyle name="Normal 5 2 3 3 2 2 2 2 3" xfId="12144"/>
    <cellStyle name="Normal 5 2 3 3 2 2 2 2 3 2" xfId="27732"/>
    <cellStyle name="Normal 5 2 3 3 2 2 2 2 4" xfId="19084"/>
    <cellStyle name="Normal 5 2 3 3 2 2 2 3" xfId="5164"/>
    <cellStyle name="Normal 5 2 3 3 2 2 2 3 2" xfId="13866"/>
    <cellStyle name="Normal 5 2 3 3 2 2 2 3 2 2" xfId="29452"/>
    <cellStyle name="Normal 5 2 3 3 2 2 2 3 3" xfId="20804"/>
    <cellStyle name="Normal 5 2 3 3 2 2 2 4" xfId="8663"/>
    <cellStyle name="Normal 5 2 3 3 2 2 2 4 2" xfId="24293"/>
    <cellStyle name="Normal 5 2 3 3 2 2 2 5" xfId="10414"/>
    <cellStyle name="Normal 5 2 3 3 2 2 2 5 2" xfId="26013"/>
    <cellStyle name="Normal 5 2 3 3 2 2 2 6" xfId="17365"/>
    <cellStyle name="Normal 5 2 3 3 2 2 3" xfId="2582"/>
    <cellStyle name="Normal 5 2 3 3 2 2 3 2" xfId="6023"/>
    <cellStyle name="Normal 5 2 3 3 2 2 3 2 2" xfId="14725"/>
    <cellStyle name="Normal 5 2 3 3 2 2 3 2 2 2" xfId="30311"/>
    <cellStyle name="Normal 5 2 3 3 2 2 3 2 3" xfId="21663"/>
    <cellStyle name="Normal 5 2 3 3 2 2 3 3" xfId="11284"/>
    <cellStyle name="Normal 5 2 3 3 2 2 3 3 2" xfId="26872"/>
    <cellStyle name="Normal 5 2 3 3 2 2 3 4" xfId="18224"/>
    <cellStyle name="Normal 5 2 3 3 2 2 4" xfId="4304"/>
    <cellStyle name="Normal 5 2 3 3 2 2 4 2" xfId="13006"/>
    <cellStyle name="Normal 5 2 3 3 2 2 4 2 2" xfId="28592"/>
    <cellStyle name="Normal 5 2 3 3 2 2 4 3" xfId="19944"/>
    <cellStyle name="Normal 5 2 3 3 2 2 5" xfId="7803"/>
    <cellStyle name="Normal 5 2 3 3 2 2 5 2" xfId="23433"/>
    <cellStyle name="Normal 5 2 3 3 2 2 6" xfId="9551"/>
    <cellStyle name="Normal 5 2 3 3 2 2 6 2" xfId="25153"/>
    <cellStyle name="Normal 5 2 3 3 2 2 7" xfId="16505"/>
    <cellStyle name="Normal 5 2 3 3 2 3" xfId="1282"/>
    <cellStyle name="Normal 5 2 3 3 2 3 2" xfId="3012"/>
    <cellStyle name="Normal 5 2 3 3 2 3 2 2" xfId="6453"/>
    <cellStyle name="Normal 5 2 3 3 2 3 2 2 2" xfId="15155"/>
    <cellStyle name="Normal 5 2 3 3 2 3 2 2 2 2" xfId="30741"/>
    <cellStyle name="Normal 5 2 3 3 2 3 2 2 3" xfId="22093"/>
    <cellStyle name="Normal 5 2 3 3 2 3 2 3" xfId="11714"/>
    <cellStyle name="Normal 5 2 3 3 2 3 2 3 2" xfId="27302"/>
    <cellStyle name="Normal 5 2 3 3 2 3 2 4" xfId="18654"/>
    <cellStyle name="Normal 5 2 3 3 2 3 3" xfId="4734"/>
    <cellStyle name="Normal 5 2 3 3 2 3 3 2" xfId="13436"/>
    <cellStyle name="Normal 5 2 3 3 2 3 3 2 2" xfId="29022"/>
    <cellStyle name="Normal 5 2 3 3 2 3 3 3" xfId="20374"/>
    <cellStyle name="Normal 5 2 3 3 2 3 4" xfId="8233"/>
    <cellStyle name="Normal 5 2 3 3 2 3 4 2" xfId="23863"/>
    <cellStyle name="Normal 5 2 3 3 2 3 5" xfId="9984"/>
    <cellStyle name="Normal 5 2 3 3 2 3 5 2" xfId="25583"/>
    <cellStyle name="Normal 5 2 3 3 2 3 6" xfId="16935"/>
    <cellStyle name="Normal 5 2 3 3 2 4" xfId="2152"/>
    <cellStyle name="Normal 5 2 3 3 2 4 2" xfId="5593"/>
    <cellStyle name="Normal 5 2 3 3 2 4 2 2" xfId="14295"/>
    <cellStyle name="Normal 5 2 3 3 2 4 2 2 2" xfId="29881"/>
    <cellStyle name="Normal 5 2 3 3 2 4 2 3" xfId="21233"/>
    <cellStyle name="Normal 5 2 3 3 2 4 3" xfId="10854"/>
    <cellStyle name="Normal 5 2 3 3 2 4 3 2" xfId="26442"/>
    <cellStyle name="Normal 5 2 3 3 2 4 4" xfId="17794"/>
    <cellStyle name="Normal 5 2 3 3 2 5" xfId="3874"/>
    <cellStyle name="Normal 5 2 3 3 2 5 2" xfId="12576"/>
    <cellStyle name="Normal 5 2 3 3 2 5 2 2" xfId="28162"/>
    <cellStyle name="Normal 5 2 3 3 2 5 3" xfId="19514"/>
    <cellStyle name="Normal 5 2 3 3 2 6" xfId="7373"/>
    <cellStyle name="Normal 5 2 3 3 2 6 2" xfId="23003"/>
    <cellStyle name="Normal 5 2 3 3 2 7" xfId="9119"/>
    <cellStyle name="Normal 5 2 3 3 2 7 2" xfId="24723"/>
    <cellStyle name="Normal 5 2 3 3 2 8" xfId="16075"/>
    <cellStyle name="Normal 5 2 3 3 3" xfId="633"/>
    <cellStyle name="Normal 5 2 3 3 3 2" xfId="1497"/>
    <cellStyle name="Normal 5 2 3 3 3 2 2" xfId="3227"/>
    <cellStyle name="Normal 5 2 3 3 3 2 2 2" xfId="6668"/>
    <cellStyle name="Normal 5 2 3 3 3 2 2 2 2" xfId="15370"/>
    <cellStyle name="Normal 5 2 3 3 3 2 2 2 2 2" xfId="30956"/>
    <cellStyle name="Normal 5 2 3 3 3 2 2 2 3" xfId="22308"/>
    <cellStyle name="Normal 5 2 3 3 3 2 2 3" xfId="11929"/>
    <cellStyle name="Normal 5 2 3 3 3 2 2 3 2" xfId="27517"/>
    <cellStyle name="Normal 5 2 3 3 3 2 2 4" xfId="18869"/>
    <cellStyle name="Normal 5 2 3 3 3 2 3" xfId="4949"/>
    <cellStyle name="Normal 5 2 3 3 3 2 3 2" xfId="13651"/>
    <cellStyle name="Normal 5 2 3 3 3 2 3 2 2" xfId="29237"/>
    <cellStyle name="Normal 5 2 3 3 3 2 3 3" xfId="20589"/>
    <cellStyle name="Normal 5 2 3 3 3 2 4" xfId="8448"/>
    <cellStyle name="Normal 5 2 3 3 3 2 4 2" xfId="24078"/>
    <cellStyle name="Normal 5 2 3 3 3 2 5" xfId="10199"/>
    <cellStyle name="Normal 5 2 3 3 3 2 5 2" xfId="25798"/>
    <cellStyle name="Normal 5 2 3 3 3 2 6" xfId="17150"/>
    <cellStyle name="Normal 5 2 3 3 3 3" xfId="2367"/>
    <cellStyle name="Normal 5 2 3 3 3 3 2" xfId="5808"/>
    <cellStyle name="Normal 5 2 3 3 3 3 2 2" xfId="14510"/>
    <cellStyle name="Normal 5 2 3 3 3 3 2 2 2" xfId="30096"/>
    <cellStyle name="Normal 5 2 3 3 3 3 2 3" xfId="21448"/>
    <cellStyle name="Normal 5 2 3 3 3 3 3" xfId="11069"/>
    <cellStyle name="Normal 5 2 3 3 3 3 3 2" xfId="26657"/>
    <cellStyle name="Normal 5 2 3 3 3 3 4" xfId="18009"/>
    <cellStyle name="Normal 5 2 3 3 3 4" xfId="4089"/>
    <cellStyle name="Normal 5 2 3 3 3 4 2" xfId="12791"/>
    <cellStyle name="Normal 5 2 3 3 3 4 2 2" xfId="28377"/>
    <cellStyle name="Normal 5 2 3 3 3 4 3" xfId="19729"/>
    <cellStyle name="Normal 5 2 3 3 3 5" xfId="7588"/>
    <cellStyle name="Normal 5 2 3 3 3 5 2" xfId="23218"/>
    <cellStyle name="Normal 5 2 3 3 3 6" xfId="9335"/>
    <cellStyle name="Normal 5 2 3 3 3 6 2" xfId="24938"/>
    <cellStyle name="Normal 5 2 3 3 3 7" xfId="16290"/>
    <cellStyle name="Normal 5 2 3 3 4" xfId="1067"/>
    <cellStyle name="Normal 5 2 3 3 4 2" xfId="2797"/>
    <cellStyle name="Normal 5 2 3 3 4 2 2" xfId="6238"/>
    <cellStyle name="Normal 5 2 3 3 4 2 2 2" xfId="14940"/>
    <cellStyle name="Normal 5 2 3 3 4 2 2 2 2" xfId="30526"/>
    <cellStyle name="Normal 5 2 3 3 4 2 2 3" xfId="21878"/>
    <cellStyle name="Normal 5 2 3 3 4 2 3" xfId="11499"/>
    <cellStyle name="Normal 5 2 3 3 4 2 3 2" xfId="27087"/>
    <cellStyle name="Normal 5 2 3 3 4 2 4" xfId="18439"/>
    <cellStyle name="Normal 5 2 3 3 4 3" xfId="4519"/>
    <cellStyle name="Normal 5 2 3 3 4 3 2" xfId="13221"/>
    <cellStyle name="Normal 5 2 3 3 4 3 2 2" xfId="28807"/>
    <cellStyle name="Normal 5 2 3 3 4 3 3" xfId="20159"/>
    <cellStyle name="Normal 5 2 3 3 4 4" xfId="8018"/>
    <cellStyle name="Normal 5 2 3 3 4 4 2" xfId="23648"/>
    <cellStyle name="Normal 5 2 3 3 4 5" xfId="9769"/>
    <cellStyle name="Normal 5 2 3 3 4 5 2" xfId="25368"/>
    <cellStyle name="Normal 5 2 3 3 4 6" xfId="16720"/>
    <cellStyle name="Normal 5 2 3 3 5" xfId="1936"/>
    <cellStyle name="Normal 5 2 3 3 5 2" xfId="5378"/>
    <cellStyle name="Normal 5 2 3 3 5 2 2" xfId="14080"/>
    <cellStyle name="Normal 5 2 3 3 5 2 2 2" xfId="29666"/>
    <cellStyle name="Normal 5 2 3 3 5 2 3" xfId="21018"/>
    <cellStyle name="Normal 5 2 3 3 5 3" xfId="10638"/>
    <cellStyle name="Normal 5 2 3 3 5 3 2" xfId="26227"/>
    <cellStyle name="Normal 5 2 3 3 5 4" xfId="17579"/>
    <cellStyle name="Normal 5 2 3 3 6" xfId="3659"/>
    <cellStyle name="Normal 5 2 3 3 6 2" xfId="12361"/>
    <cellStyle name="Normal 5 2 3 3 6 2 2" xfId="27947"/>
    <cellStyle name="Normal 5 2 3 3 6 3" xfId="19299"/>
    <cellStyle name="Normal 5 2 3 3 7" xfId="7158"/>
    <cellStyle name="Normal 5 2 3 3 7 2" xfId="22788"/>
    <cellStyle name="Normal 5 2 3 3 8" xfId="8885"/>
    <cellStyle name="Normal 5 2 3 3 8 2" xfId="24508"/>
    <cellStyle name="Normal 5 2 3 3 9" xfId="15860"/>
    <cellStyle name="Normal 5 2 3 4" xfId="311"/>
    <cellStyle name="Normal 5 2 3 4 2" xfId="743"/>
    <cellStyle name="Normal 5 2 3 4 2 2" xfId="1606"/>
    <cellStyle name="Normal 5 2 3 4 2 2 2" xfId="3336"/>
    <cellStyle name="Normal 5 2 3 4 2 2 2 2" xfId="6777"/>
    <cellStyle name="Normal 5 2 3 4 2 2 2 2 2" xfId="15479"/>
    <cellStyle name="Normal 5 2 3 4 2 2 2 2 2 2" xfId="31065"/>
    <cellStyle name="Normal 5 2 3 4 2 2 2 2 3" xfId="22417"/>
    <cellStyle name="Normal 5 2 3 4 2 2 2 3" xfId="12038"/>
    <cellStyle name="Normal 5 2 3 4 2 2 2 3 2" xfId="27626"/>
    <cellStyle name="Normal 5 2 3 4 2 2 2 4" xfId="18978"/>
    <cellStyle name="Normal 5 2 3 4 2 2 3" xfId="5058"/>
    <cellStyle name="Normal 5 2 3 4 2 2 3 2" xfId="13760"/>
    <cellStyle name="Normal 5 2 3 4 2 2 3 2 2" xfId="29346"/>
    <cellStyle name="Normal 5 2 3 4 2 2 3 3" xfId="20698"/>
    <cellStyle name="Normal 5 2 3 4 2 2 4" xfId="8557"/>
    <cellStyle name="Normal 5 2 3 4 2 2 4 2" xfId="24187"/>
    <cellStyle name="Normal 5 2 3 4 2 2 5" xfId="10308"/>
    <cellStyle name="Normal 5 2 3 4 2 2 5 2" xfId="25907"/>
    <cellStyle name="Normal 5 2 3 4 2 2 6" xfId="17259"/>
    <cellStyle name="Normal 5 2 3 4 2 3" xfId="2476"/>
    <cellStyle name="Normal 5 2 3 4 2 3 2" xfId="5917"/>
    <cellStyle name="Normal 5 2 3 4 2 3 2 2" xfId="14619"/>
    <cellStyle name="Normal 5 2 3 4 2 3 2 2 2" xfId="30205"/>
    <cellStyle name="Normal 5 2 3 4 2 3 2 3" xfId="21557"/>
    <cellStyle name="Normal 5 2 3 4 2 3 3" xfId="11178"/>
    <cellStyle name="Normal 5 2 3 4 2 3 3 2" xfId="26766"/>
    <cellStyle name="Normal 5 2 3 4 2 3 4" xfId="18118"/>
    <cellStyle name="Normal 5 2 3 4 2 4" xfId="4198"/>
    <cellStyle name="Normal 5 2 3 4 2 4 2" xfId="12900"/>
    <cellStyle name="Normal 5 2 3 4 2 4 2 2" xfId="28486"/>
    <cellStyle name="Normal 5 2 3 4 2 4 3" xfId="19838"/>
    <cellStyle name="Normal 5 2 3 4 2 5" xfId="7697"/>
    <cellStyle name="Normal 5 2 3 4 2 5 2" xfId="23327"/>
    <cellStyle name="Normal 5 2 3 4 2 6" xfId="9445"/>
    <cellStyle name="Normal 5 2 3 4 2 6 2" xfId="25047"/>
    <cellStyle name="Normal 5 2 3 4 2 7" xfId="16399"/>
    <cellStyle name="Normal 5 2 3 4 3" xfId="1176"/>
    <cellStyle name="Normal 5 2 3 4 3 2" xfId="2906"/>
    <cellStyle name="Normal 5 2 3 4 3 2 2" xfId="6347"/>
    <cellStyle name="Normal 5 2 3 4 3 2 2 2" xfId="15049"/>
    <cellStyle name="Normal 5 2 3 4 3 2 2 2 2" xfId="30635"/>
    <cellStyle name="Normal 5 2 3 4 3 2 2 3" xfId="21987"/>
    <cellStyle name="Normal 5 2 3 4 3 2 3" xfId="11608"/>
    <cellStyle name="Normal 5 2 3 4 3 2 3 2" xfId="27196"/>
    <cellStyle name="Normal 5 2 3 4 3 2 4" xfId="18548"/>
    <cellStyle name="Normal 5 2 3 4 3 3" xfId="4628"/>
    <cellStyle name="Normal 5 2 3 4 3 3 2" xfId="13330"/>
    <cellStyle name="Normal 5 2 3 4 3 3 2 2" xfId="28916"/>
    <cellStyle name="Normal 5 2 3 4 3 3 3" xfId="20268"/>
    <cellStyle name="Normal 5 2 3 4 3 4" xfId="8127"/>
    <cellStyle name="Normal 5 2 3 4 3 4 2" xfId="23757"/>
    <cellStyle name="Normal 5 2 3 4 3 5" xfId="9878"/>
    <cellStyle name="Normal 5 2 3 4 3 5 2" xfId="25477"/>
    <cellStyle name="Normal 5 2 3 4 3 6" xfId="16829"/>
    <cellStyle name="Normal 5 2 3 4 4" xfId="2046"/>
    <cellStyle name="Normal 5 2 3 4 4 2" xfId="5487"/>
    <cellStyle name="Normal 5 2 3 4 4 2 2" xfId="14189"/>
    <cellStyle name="Normal 5 2 3 4 4 2 2 2" xfId="29775"/>
    <cellStyle name="Normal 5 2 3 4 4 2 3" xfId="21127"/>
    <cellStyle name="Normal 5 2 3 4 4 3" xfId="10748"/>
    <cellStyle name="Normal 5 2 3 4 4 3 2" xfId="26336"/>
    <cellStyle name="Normal 5 2 3 4 4 4" xfId="17688"/>
    <cellStyle name="Normal 5 2 3 4 5" xfId="3768"/>
    <cellStyle name="Normal 5 2 3 4 5 2" xfId="12470"/>
    <cellStyle name="Normal 5 2 3 4 5 2 2" xfId="28056"/>
    <cellStyle name="Normal 5 2 3 4 5 3" xfId="19408"/>
    <cellStyle name="Normal 5 2 3 4 6" xfId="7267"/>
    <cellStyle name="Normal 5 2 3 4 6 2" xfId="22897"/>
    <cellStyle name="Normal 5 2 3 4 7" xfId="9013"/>
    <cellStyle name="Normal 5 2 3 4 7 2" xfId="24617"/>
    <cellStyle name="Normal 5 2 3 4 8" xfId="15969"/>
    <cellStyle name="Normal 5 2 3 5" xfId="527"/>
    <cellStyle name="Normal 5 2 3 5 2" xfId="1391"/>
    <cellStyle name="Normal 5 2 3 5 2 2" xfId="3121"/>
    <cellStyle name="Normal 5 2 3 5 2 2 2" xfId="6562"/>
    <cellStyle name="Normal 5 2 3 5 2 2 2 2" xfId="15264"/>
    <cellStyle name="Normal 5 2 3 5 2 2 2 2 2" xfId="30850"/>
    <cellStyle name="Normal 5 2 3 5 2 2 2 3" xfId="22202"/>
    <cellStyle name="Normal 5 2 3 5 2 2 3" xfId="11823"/>
    <cellStyle name="Normal 5 2 3 5 2 2 3 2" xfId="27411"/>
    <cellStyle name="Normal 5 2 3 5 2 2 4" xfId="18763"/>
    <cellStyle name="Normal 5 2 3 5 2 3" xfId="4843"/>
    <cellStyle name="Normal 5 2 3 5 2 3 2" xfId="13545"/>
    <cellStyle name="Normal 5 2 3 5 2 3 2 2" xfId="29131"/>
    <cellStyle name="Normal 5 2 3 5 2 3 3" xfId="20483"/>
    <cellStyle name="Normal 5 2 3 5 2 4" xfId="8342"/>
    <cellStyle name="Normal 5 2 3 5 2 4 2" xfId="23972"/>
    <cellStyle name="Normal 5 2 3 5 2 5" xfId="10093"/>
    <cellStyle name="Normal 5 2 3 5 2 5 2" xfId="25692"/>
    <cellStyle name="Normal 5 2 3 5 2 6" xfId="17044"/>
    <cellStyle name="Normal 5 2 3 5 3" xfId="2261"/>
    <cellStyle name="Normal 5 2 3 5 3 2" xfId="5702"/>
    <cellStyle name="Normal 5 2 3 5 3 2 2" xfId="14404"/>
    <cellStyle name="Normal 5 2 3 5 3 2 2 2" xfId="29990"/>
    <cellStyle name="Normal 5 2 3 5 3 2 3" xfId="21342"/>
    <cellStyle name="Normal 5 2 3 5 3 3" xfId="10963"/>
    <cellStyle name="Normal 5 2 3 5 3 3 2" xfId="26551"/>
    <cellStyle name="Normal 5 2 3 5 3 4" xfId="17903"/>
    <cellStyle name="Normal 5 2 3 5 4" xfId="3983"/>
    <cellStyle name="Normal 5 2 3 5 4 2" xfId="12685"/>
    <cellStyle name="Normal 5 2 3 5 4 2 2" xfId="28271"/>
    <cellStyle name="Normal 5 2 3 5 4 3" xfId="19623"/>
    <cellStyle name="Normal 5 2 3 5 5" xfId="7482"/>
    <cellStyle name="Normal 5 2 3 5 5 2" xfId="23112"/>
    <cellStyle name="Normal 5 2 3 5 6" xfId="9229"/>
    <cellStyle name="Normal 5 2 3 5 6 2" xfId="24832"/>
    <cellStyle name="Normal 5 2 3 5 7" xfId="16184"/>
    <cellStyle name="Normal 5 2 3 6" xfId="961"/>
    <cellStyle name="Normal 5 2 3 6 2" xfId="2691"/>
    <cellStyle name="Normal 5 2 3 6 2 2" xfId="6132"/>
    <cellStyle name="Normal 5 2 3 6 2 2 2" xfId="14834"/>
    <cellStyle name="Normal 5 2 3 6 2 2 2 2" xfId="30420"/>
    <cellStyle name="Normal 5 2 3 6 2 2 3" xfId="21772"/>
    <cellStyle name="Normal 5 2 3 6 2 3" xfId="11393"/>
    <cellStyle name="Normal 5 2 3 6 2 3 2" xfId="26981"/>
    <cellStyle name="Normal 5 2 3 6 2 4" xfId="18333"/>
    <cellStyle name="Normal 5 2 3 6 3" xfId="4413"/>
    <cellStyle name="Normal 5 2 3 6 3 2" xfId="13115"/>
    <cellStyle name="Normal 5 2 3 6 3 2 2" xfId="28701"/>
    <cellStyle name="Normal 5 2 3 6 3 3" xfId="20053"/>
    <cellStyle name="Normal 5 2 3 6 4" xfId="7912"/>
    <cellStyle name="Normal 5 2 3 6 4 2" xfId="23542"/>
    <cellStyle name="Normal 5 2 3 6 5" xfId="9663"/>
    <cellStyle name="Normal 5 2 3 6 5 2" xfId="25262"/>
    <cellStyle name="Normal 5 2 3 6 6" xfId="16614"/>
    <cellStyle name="Normal 5 2 3 7" xfId="1830"/>
    <cellStyle name="Normal 5 2 3 7 2" xfId="5272"/>
    <cellStyle name="Normal 5 2 3 7 2 2" xfId="13974"/>
    <cellStyle name="Normal 5 2 3 7 2 2 2" xfId="29560"/>
    <cellStyle name="Normal 5 2 3 7 2 3" xfId="20912"/>
    <cellStyle name="Normal 5 2 3 7 3" xfId="10532"/>
    <cellStyle name="Normal 5 2 3 7 3 2" xfId="26121"/>
    <cellStyle name="Normal 5 2 3 7 4" xfId="17473"/>
    <cellStyle name="Normal 5 2 3 8" xfId="3553"/>
    <cellStyle name="Normal 5 2 3 8 2" xfId="12255"/>
    <cellStyle name="Normal 5 2 3 8 2 2" xfId="27841"/>
    <cellStyle name="Normal 5 2 3 8 3" xfId="19193"/>
    <cellStyle name="Normal 5 2 3 9" xfId="6998"/>
    <cellStyle name="Normal 5 2 3 9 2" xfId="15699"/>
    <cellStyle name="Normal 5 2 3 9 2 2" xfId="31280"/>
    <cellStyle name="Normal 5 2 3 9 3" xfId="22632"/>
    <cellStyle name="Normal 5 2 4" xfId="81"/>
    <cellStyle name="Normal 5 2 4 10" xfId="15781"/>
    <cellStyle name="Normal 5 2 4 2" xfId="195"/>
    <cellStyle name="Normal 5 2 4 2 2" xfId="444"/>
    <cellStyle name="Normal 5 2 4 2 2 2" xfId="876"/>
    <cellStyle name="Normal 5 2 4 2 2 2 2" xfId="1739"/>
    <cellStyle name="Normal 5 2 4 2 2 2 2 2" xfId="3469"/>
    <cellStyle name="Normal 5 2 4 2 2 2 2 2 2" xfId="6910"/>
    <cellStyle name="Normal 5 2 4 2 2 2 2 2 2 2" xfId="15612"/>
    <cellStyle name="Normal 5 2 4 2 2 2 2 2 2 2 2" xfId="31198"/>
    <cellStyle name="Normal 5 2 4 2 2 2 2 2 2 3" xfId="22550"/>
    <cellStyle name="Normal 5 2 4 2 2 2 2 2 3" xfId="12171"/>
    <cellStyle name="Normal 5 2 4 2 2 2 2 2 3 2" xfId="27759"/>
    <cellStyle name="Normal 5 2 4 2 2 2 2 2 4" xfId="19111"/>
    <cellStyle name="Normal 5 2 4 2 2 2 2 3" xfId="5191"/>
    <cellStyle name="Normal 5 2 4 2 2 2 2 3 2" xfId="13893"/>
    <cellStyle name="Normal 5 2 4 2 2 2 2 3 2 2" xfId="29479"/>
    <cellStyle name="Normal 5 2 4 2 2 2 2 3 3" xfId="20831"/>
    <cellStyle name="Normal 5 2 4 2 2 2 2 4" xfId="8690"/>
    <cellStyle name="Normal 5 2 4 2 2 2 2 4 2" xfId="24320"/>
    <cellStyle name="Normal 5 2 4 2 2 2 2 5" xfId="10441"/>
    <cellStyle name="Normal 5 2 4 2 2 2 2 5 2" xfId="26040"/>
    <cellStyle name="Normal 5 2 4 2 2 2 2 6" xfId="17392"/>
    <cellStyle name="Normal 5 2 4 2 2 2 3" xfId="2609"/>
    <cellStyle name="Normal 5 2 4 2 2 2 3 2" xfId="6050"/>
    <cellStyle name="Normal 5 2 4 2 2 2 3 2 2" xfId="14752"/>
    <cellStyle name="Normal 5 2 4 2 2 2 3 2 2 2" xfId="30338"/>
    <cellStyle name="Normal 5 2 4 2 2 2 3 2 3" xfId="21690"/>
    <cellStyle name="Normal 5 2 4 2 2 2 3 3" xfId="11311"/>
    <cellStyle name="Normal 5 2 4 2 2 2 3 3 2" xfId="26899"/>
    <cellStyle name="Normal 5 2 4 2 2 2 3 4" xfId="18251"/>
    <cellStyle name="Normal 5 2 4 2 2 2 4" xfId="4331"/>
    <cellStyle name="Normal 5 2 4 2 2 2 4 2" xfId="13033"/>
    <cellStyle name="Normal 5 2 4 2 2 2 4 2 2" xfId="28619"/>
    <cellStyle name="Normal 5 2 4 2 2 2 4 3" xfId="19971"/>
    <cellStyle name="Normal 5 2 4 2 2 2 5" xfId="7830"/>
    <cellStyle name="Normal 5 2 4 2 2 2 5 2" xfId="23460"/>
    <cellStyle name="Normal 5 2 4 2 2 2 6" xfId="9578"/>
    <cellStyle name="Normal 5 2 4 2 2 2 6 2" xfId="25180"/>
    <cellStyle name="Normal 5 2 4 2 2 2 7" xfId="16532"/>
    <cellStyle name="Normal 5 2 4 2 2 3" xfId="1309"/>
    <cellStyle name="Normal 5 2 4 2 2 3 2" xfId="3039"/>
    <cellStyle name="Normal 5 2 4 2 2 3 2 2" xfId="6480"/>
    <cellStyle name="Normal 5 2 4 2 2 3 2 2 2" xfId="15182"/>
    <cellStyle name="Normal 5 2 4 2 2 3 2 2 2 2" xfId="30768"/>
    <cellStyle name="Normal 5 2 4 2 2 3 2 2 3" xfId="22120"/>
    <cellStyle name="Normal 5 2 4 2 2 3 2 3" xfId="11741"/>
    <cellStyle name="Normal 5 2 4 2 2 3 2 3 2" xfId="27329"/>
    <cellStyle name="Normal 5 2 4 2 2 3 2 4" xfId="18681"/>
    <cellStyle name="Normal 5 2 4 2 2 3 3" xfId="4761"/>
    <cellStyle name="Normal 5 2 4 2 2 3 3 2" xfId="13463"/>
    <cellStyle name="Normal 5 2 4 2 2 3 3 2 2" xfId="29049"/>
    <cellStyle name="Normal 5 2 4 2 2 3 3 3" xfId="20401"/>
    <cellStyle name="Normal 5 2 4 2 2 3 4" xfId="8260"/>
    <cellStyle name="Normal 5 2 4 2 2 3 4 2" xfId="23890"/>
    <cellStyle name="Normal 5 2 4 2 2 3 5" xfId="10011"/>
    <cellStyle name="Normal 5 2 4 2 2 3 5 2" xfId="25610"/>
    <cellStyle name="Normal 5 2 4 2 2 3 6" xfId="16962"/>
    <cellStyle name="Normal 5 2 4 2 2 4" xfId="2179"/>
    <cellStyle name="Normal 5 2 4 2 2 4 2" xfId="5620"/>
    <cellStyle name="Normal 5 2 4 2 2 4 2 2" xfId="14322"/>
    <cellStyle name="Normal 5 2 4 2 2 4 2 2 2" xfId="29908"/>
    <cellStyle name="Normal 5 2 4 2 2 4 2 3" xfId="21260"/>
    <cellStyle name="Normal 5 2 4 2 2 4 3" xfId="10881"/>
    <cellStyle name="Normal 5 2 4 2 2 4 3 2" xfId="26469"/>
    <cellStyle name="Normal 5 2 4 2 2 4 4" xfId="17821"/>
    <cellStyle name="Normal 5 2 4 2 2 5" xfId="3901"/>
    <cellStyle name="Normal 5 2 4 2 2 5 2" xfId="12603"/>
    <cellStyle name="Normal 5 2 4 2 2 5 2 2" xfId="28189"/>
    <cellStyle name="Normal 5 2 4 2 2 5 3" xfId="19541"/>
    <cellStyle name="Normal 5 2 4 2 2 6" xfId="7400"/>
    <cellStyle name="Normal 5 2 4 2 2 6 2" xfId="23030"/>
    <cellStyle name="Normal 5 2 4 2 2 7" xfId="9146"/>
    <cellStyle name="Normal 5 2 4 2 2 7 2" xfId="24750"/>
    <cellStyle name="Normal 5 2 4 2 2 8" xfId="16102"/>
    <cellStyle name="Normal 5 2 4 2 3" xfId="660"/>
    <cellStyle name="Normal 5 2 4 2 3 2" xfId="1524"/>
    <cellStyle name="Normal 5 2 4 2 3 2 2" xfId="3254"/>
    <cellStyle name="Normal 5 2 4 2 3 2 2 2" xfId="6695"/>
    <cellStyle name="Normal 5 2 4 2 3 2 2 2 2" xfId="15397"/>
    <cellStyle name="Normal 5 2 4 2 3 2 2 2 2 2" xfId="30983"/>
    <cellStyle name="Normal 5 2 4 2 3 2 2 2 3" xfId="22335"/>
    <cellStyle name="Normal 5 2 4 2 3 2 2 3" xfId="11956"/>
    <cellStyle name="Normal 5 2 4 2 3 2 2 3 2" xfId="27544"/>
    <cellStyle name="Normal 5 2 4 2 3 2 2 4" xfId="18896"/>
    <cellStyle name="Normal 5 2 4 2 3 2 3" xfId="4976"/>
    <cellStyle name="Normal 5 2 4 2 3 2 3 2" xfId="13678"/>
    <cellStyle name="Normal 5 2 4 2 3 2 3 2 2" xfId="29264"/>
    <cellStyle name="Normal 5 2 4 2 3 2 3 3" xfId="20616"/>
    <cellStyle name="Normal 5 2 4 2 3 2 4" xfId="8475"/>
    <cellStyle name="Normal 5 2 4 2 3 2 4 2" xfId="24105"/>
    <cellStyle name="Normal 5 2 4 2 3 2 5" xfId="10226"/>
    <cellStyle name="Normal 5 2 4 2 3 2 5 2" xfId="25825"/>
    <cellStyle name="Normal 5 2 4 2 3 2 6" xfId="17177"/>
    <cellStyle name="Normal 5 2 4 2 3 3" xfId="2394"/>
    <cellStyle name="Normal 5 2 4 2 3 3 2" xfId="5835"/>
    <cellStyle name="Normal 5 2 4 2 3 3 2 2" xfId="14537"/>
    <cellStyle name="Normal 5 2 4 2 3 3 2 2 2" xfId="30123"/>
    <cellStyle name="Normal 5 2 4 2 3 3 2 3" xfId="21475"/>
    <cellStyle name="Normal 5 2 4 2 3 3 3" xfId="11096"/>
    <cellStyle name="Normal 5 2 4 2 3 3 3 2" xfId="26684"/>
    <cellStyle name="Normal 5 2 4 2 3 3 4" xfId="18036"/>
    <cellStyle name="Normal 5 2 4 2 3 4" xfId="4116"/>
    <cellStyle name="Normal 5 2 4 2 3 4 2" xfId="12818"/>
    <cellStyle name="Normal 5 2 4 2 3 4 2 2" xfId="28404"/>
    <cellStyle name="Normal 5 2 4 2 3 4 3" xfId="19756"/>
    <cellStyle name="Normal 5 2 4 2 3 5" xfId="7615"/>
    <cellStyle name="Normal 5 2 4 2 3 5 2" xfId="23245"/>
    <cellStyle name="Normal 5 2 4 2 3 6" xfId="9362"/>
    <cellStyle name="Normal 5 2 4 2 3 6 2" xfId="24965"/>
    <cellStyle name="Normal 5 2 4 2 3 7" xfId="16317"/>
    <cellStyle name="Normal 5 2 4 2 4" xfId="1094"/>
    <cellStyle name="Normal 5 2 4 2 4 2" xfId="2824"/>
    <cellStyle name="Normal 5 2 4 2 4 2 2" xfId="6265"/>
    <cellStyle name="Normal 5 2 4 2 4 2 2 2" xfId="14967"/>
    <cellStyle name="Normal 5 2 4 2 4 2 2 2 2" xfId="30553"/>
    <cellStyle name="Normal 5 2 4 2 4 2 2 3" xfId="21905"/>
    <cellStyle name="Normal 5 2 4 2 4 2 3" xfId="11526"/>
    <cellStyle name="Normal 5 2 4 2 4 2 3 2" xfId="27114"/>
    <cellStyle name="Normal 5 2 4 2 4 2 4" xfId="18466"/>
    <cellStyle name="Normal 5 2 4 2 4 3" xfId="4546"/>
    <cellStyle name="Normal 5 2 4 2 4 3 2" xfId="13248"/>
    <cellStyle name="Normal 5 2 4 2 4 3 2 2" xfId="28834"/>
    <cellStyle name="Normal 5 2 4 2 4 3 3" xfId="20186"/>
    <cellStyle name="Normal 5 2 4 2 4 4" xfId="8045"/>
    <cellStyle name="Normal 5 2 4 2 4 4 2" xfId="23675"/>
    <cellStyle name="Normal 5 2 4 2 4 5" xfId="9796"/>
    <cellStyle name="Normal 5 2 4 2 4 5 2" xfId="25395"/>
    <cellStyle name="Normal 5 2 4 2 4 6" xfId="16747"/>
    <cellStyle name="Normal 5 2 4 2 5" xfId="1963"/>
    <cellStyle name="Normal 5 2 4 2 5 2" xfId="5405"/>
    <cellStyle name="Normal 5 2 4 2 5 2 2" xfId="14107"/>
    <cellStyle name="Normal 5 2 4 2 5 2 2 2" xfId="29693"/>
    <cellStyle name="Normal 5 2 4 2 5 2 3" xfId="21045"/>
    <cellStyle name="Normal 5 2 4 2 5 3" xfId="10665"/>
    <cellStyle name="Normal 5 2 4 2 5 3 2" xfId="26254"/>
    <cellStyle name="Normal 5 2 4 2 5 4" xfId="17606"/>
    <cellStyle name="Normal 5 2 4 2 6" xfId="3686"/>
    <cellStyle name="Normal 5 2 4 2 6 2" xfId="12388"/>
    <cellStyle name="Normal 5 2 4 2 6 2 2" xfId="27974"/>
    <cellStyle name="Normal 5 2 4 2 6 3" xfId="19326"/>
    <cellStyle name="Normal 5 2 4 2 7" xfId="7185"/>
    <cellStyle name="Normal 5 2 4 2 7 2" xfId="22815"/>
    <cellStyle name="Normal 5 2 4 2 8" xfId="8912"/>
    <cellStyle name="Normal 5 2 4 2 8 2" xfId="24535"/>
    <cellStyle name="Normal 5 2 4 2 9" xfId="15887"/>
    <cellStyle name="Normal 5 2 4 3" xfId="338"/>
    <cellStyle name="Normal 5 2 4 3 2" xfId="770"/>
    <cellStyle name="Normal 5 2 4 3 2 2" xfId="1633"/>
    <cellStyle name="Normal 5 2 4 3 2 2 2" xfId="3363"/>
    <cellStyle name="Normal 5 2 4 3 2 2 2 2" xfId="6804"/>
    <cellStyle name="Normal 5 2 4 3 2 2 2 2 2" xfId="15506"/>
    <cellStyle name="Normal 5 2 4 3 2 2 2 2 2 2" xfId="31092"/>
    <cellStyle name="Normal 5 2 4 3 2 2 2 2 3" xfId="22444"/>
    <cellStyle name="Normal 5 2 4 3 2 2 2 3" xfId="12065"/>
    <cellStyle name="Normal 5 2 4 3 2 2 2 3 2" xfId="27653"/>
    <cellStyle name="Normal 5 2 4 3 2 2 2 4" xfId="19005"/>
    <cellStyle name="Normal 5 2 4 3 2 2 3" xfId="5085"/>
    <cellStyle name="Normal 5 2 4 3 2 2 3 2" xfId="13787"/>
    <cellStyle name="Normal 5 2 4 3 2 2 3 2 2" xfId="29373"/>
    <cellStyle name="Normal 5 2 4 3 2 2 3 3" xfId="20725"/>
    <cellStyle name="Normal 5 2 4 3 2 2 4" xfId="8584"/>
    <cellStyle name="Normal 5 2 4 3 2 2 4 2" xfId="24214"/>
    <cellStyle name="Normal 5 2 4 3 2 2 5" xfId="10335"/>
    <cellStyle name="Normal 5 2 4 3 2 2 5 2" xfId="25934"/>
    <cellStyle name="Normal 5 2 4 3 2 2 6" xfId="17286"/>
    <cellStyle name="Normal 5 2 4 3 2 3" xfId="2503"/>
    <cellStyle name="Normal 5 2 4 3 2 3 2" xfId="5944"/>
    <cellStyle name="Normal 5 2 4 3 2 3 2 2" xfId="14646"/>
    <cellStyle name="Normal 5 2 4 3 2 3 2 2 2" xfId="30232"/>
    <cellStyle name="Normal 5 2 4 3 2 3 2 3" xfId="21584"/>
    <cellStyle name="Normal 5 2 4 3 2 3 3" xfId="11205"/>
    <cellStyle name="Normal 5 2 4 3 2 3 3 2" xfId="26793"/>
    <cellStyle name="Normal 5 2 4 3 2 3 4" xfId="18145"/>
    <cellStyle name="Normal 5 2 4 3 2 4" xfId="4225"/>
    <cellStyle name="Normal 5 2 4 3 2 4 2" xfId="12927"/>
    <cellStyle name="Normal 5 2 4 3 2 4 2 2" xfId="28513"/>
    <cellStyle name="Normal 5 2 4 3 2 4 3" xfId="19865"/>
    <cellStyle name="Normal 5 2 4 3 2 5" xfId="7724"/>
    <cellStyle name="Normal 5 2 4 3 2 5 2" xfId="23354"/>
    <cellStyle name="Normal 5 2 4 3 2 6" xfId="9472"/>
    <cellStyle name="Normal 5 2 4 3 2 6 2" xfId="25074"/>
    <cellStyle name="Normal 5 2 4 3 2 7" xfId="16426"/>
    <cellStyle name="Normal 5 2 4 3 3" xfId="1203"/>
    <cellStyle name="Normal 5 2 4 3 3 2" xfId="2933"/>
    <cellStyle name="Normal 5 2 4 3 3 2 2" xfId="6374"/>
    <cellStyle name="Normal 5 2 4 3 3 2 2 2" xfId="15076"/>
    <cellStyle name="Normal 5 2 4 3 3 2 2 2 2" xfId="30662"/>
    <cellStyle name="Normal 5 2 4 3 3 2 2 3" xfId="22014"/>
    <cellStyle name="Normal 5 2 4 3 3 2 3" xfId="11635"/>
    <cellStyle name="Normal 5 2 4 3 3 2 3 2" xfId="27223"/>
    <cellStyle name="Normal 5 2 4 3 3 2 4" xfId="18575"/>
    <cellStyle name="Normal 5 2 4 3 3 3" xfId="4655"/>
    <cellStyle name="Normal 5 2 4 3 3 3 2" xfId="13357"/>
    <cellStyle name="Normal 5 2 4 3 3 3 2 2" xfId="28943"/>
    <cellStyle name="Normal 5 2 4 3 3 3 3" xfId="20295"/>
    <cellStyle name="Normal 5 2 4 3 3 4" xfId="8154"/>
    <cellStyle name="Normal 5 2 4 3 3 4 2" xfId="23784"/>
    <cellStyle name="Normal 5 2 4 3 3 5" xfId="9905"/>
    <cellStyle name="Normal 5 2 4 3 3 5 2" xfId="25504"/>
    <cellStyle name="Normal 5 2 4 3 3 6" xfId="16856"/>
    <cellStyle name="Normal 5 2 4 3 4" xfId="2073"/>
    <cellStyle name="Normal 5 2 4 3 4 2" xfId="5514"/>
    <cellStyle name="Normal 5 2 4 3 4 2 2" xfId="14216"/>
    <cellStyle name="Normal 5 2 4 3 4 2 2 2" xfId="29802"/>
    <cellStyle name="Normal 5 2 4 3 4 2 3" xfId="21154"/>
    <cellStyle name="Normal 5 2 4 3 4 3" xfId="10775"/>
    <cellStyle name="Normal 5 2 4 3 4 3 2" xfId="26363"/>
    <cellStyle name="Normal 5 2 4 3 4 4" xfId="17715"/>
    <cellStyle name="Normal 5 2 4 3 5" xfId="3795"/>
    <cellStyle name="Normal 5 2 4 3 5 2" xfId="12497"/>
    <cellStyle name="Normal 5 2 4 3 5 2 2" xfId="28083"/>
    <cellStyle name="Normal 5 2 4 3 5 3" xfId="19435"/>
    <cellStyle name="Normal 5 2 4 3 6" xfId="7294"/>
    <cellStyle name="Normal 5 2 4 3 6 2" xfId="22924"/>
    <cellStyle name="Normal 5 2 4 3 7" xfId="9040"/>
    <cellStyle name="Normal 5 2 4 3 7 2" xfId="24644"/>
    <cellStyle name="Normal 5 2 4 3 8" xfId="15996"/>
    <cellStyle name="Normal 5 2 4 4" xfId="554"/>
    <cellStyle name="Normal 5 2 4 4 2" xfId="1418"/>
    <cellStyle name="Normal 5 2 4 4 2 2" xfId="3148"/>
    <cellStyle name="Normal 5 2 4 4 2 2 2" xfId="6589"/>
    <cellStyle name="Normal 5 2 4 4 2 2 2 2" xfId="15291"/>
    <cellStyle name="Normal 5 2 4 4 2 2 2 2 2" xfId="30877"/>
    <cellStyle name="Normal 5 2 4 4 2 2 2 3" xfId="22229"/>
    <cellStyle name="Normal 5 2 4 4 2 2 3" xfId="11850"/>
    <cellStyle name="Normal 5 2 4 4 2 2 3 2" xfId="27438"/>
    <cellStyle name="Normal 5 2 4 4 2 2 4" xfId="18790"/>
    <cellStyle name="Normal 5 2 4 4 2 3" xfId="4870"/>
    <cellStyle name="Normal 5 2 4 4 2 3 2" xfId="13572"/>
    <cellStyle name="Normal 5 2 4 4 2 3 2 2" xfId="29158"/>
    <cellStyle name="Normal 5 2 4 4 2 3 3" xfId="20510"/>
    <cellStyle name="Normal 5 2 4 4 2 4" xfId="8369"/>
    <cellStyle name="Normal 5 2 4 4 2 4 2" xfId="23999"/>
    <cellStyle name="Normal 5 2 4 4 2 5" xfId="10120"/>
    <cellStyle name="Normal 5 2 4 4 2 5 2" xfId="25719"/>
    <cellStyle name="Normal 5 2 4 4 2 6" xfId="17071"/>
    <cellStyle name="Normal 5 2 4 4 3" xfId="2288"/>
    <cellStyle name="Normal 5 2 4 4 3 2" xfId="5729"/>
    <cellStyle name="Normal 5 2 4 4 3 2 2" xfId="14431"/>
    <cellStyle name="Normal 5 2 4 4 3 2 2 2" xfId="30017"/>
    <cellStyle name="Normal 5 2 4 4 3 2 3" xfId="21369"/>
    <cellStyle name="Normal 5 2 4 4 3 3" xfId="10990"/>
    <cellStyle name="Normal 5 2 4 4 3 3 2" xfId="26578"/>
    <cellStyle name="Normal 5 2 4 4 3 4" xfId="17930"/>
    <cellStyle name="Normal 5 2 4 4 4" xfId="4010"/>
    <cellStyle name="Normal 5 2 4 4 4 2" xfId="12712"/>
    <cellStyle name="Normal 5 2 4 4 4 2 2" xfId="28298"/>
    <cellStyle name="Normal 5 2 4 4 4 3" xfId="19650"/>
    <cellStyle name="Normal 5 2 4 4 5" xfId="7509"/>
    <cellStyle name="Normal 5 2 4 4 5 2" xfId="23139"/>
    <cellStyle name="Normal 5 2 4 4 6" xfId="9256"/>
    <cellStyle name="Normal 5 2 4 4 6 2" xfId="24859"/>
    <cellStyle name="Normal 5 2 4 4 7" xfId="16211"/>
    <cellStyle name="Normal 5 2 4 5" xfId="988"/>
    <cellStyle name="Normal 5 2 4 5 2" xfId="2718"/>
    <cellStyle name="Normal 5 2 4 5 2 2" xfId="6159"/>
    <cellStyle name="Normal 5 2 4 5 2 2 2" xfId="14861"/>
    <cellStyle name="Normal 5 2 4 5 2 2 2 2" xfId="30447"/>
    <cellStyle name="Normal 5 2 4 5 2 2 3" xfId="21799"/>
    <cellStyle name="Normal 5 2 4 5 2 3" xfId="11420"/>
    <cellStyle name="Normal 5 2 4 5 2 3 2" xfId="27008"/>
    <cellStyle name="Normal 5 2 4 5 2 4" xfId="18360"/>
    <cellStyle name="Normal 5 2 4 5 3" xfId="4440"/>
    <cellStyle name="Normal 5 2 4 5 3 2" xfId="13142"/>
    <cellStyle name="Normal 5 2 4 5 3 2 2" xfId="28728"/>
    <cellStyle name="Normal 5 2 4 5 3 3" xfId="20080"/>
    <cellStyle name="Normal 5 2 4 5 4" xfId="7939"/>
    <cellStyle name="Normal 5 2 4 5 4 2" xfId="23569"/>
    <cellStyle name="Normal 5 2 4 5 5" xfId="9690"/>
    <cellStyle name="Normal 5 2 4 5 5 2" xfId="25289"/>
    <cellStyle name="Normal 5 2 4 5 6" xfId="16641"/>
    <cellStyle name="Normal 5 2 4 6" xfId="1857"/>
    <cellStyle name="Normal 5 2 4 6 2" xfId="5299"/>
    <cellStyle name="Normal 5 2 4 6 2 2" xfId="14001"/>
    <cellStyle name="Normal 5 2 4 6 2 2 2" xfId="29587"/>
    <cellStyle name="Normal 5 2 4 6 2 3" xfId="20939"/>
    <cellStyle name="Normal 5 2 4 6 3" xfId="10559"/>
    <cellStyle name="Normal 5 2 4 6 3 2" xfId="26148"/>
    <cellStyle name="Normal 5 2 4 6 4" xfId="17500"/>
    <cellStyle name="Normal 5 2 4 7" xfId="3580"/>
    <cellStyle name="Normal 5 2 4 7 2" xfId="12282"/>
    <cellStyle name="Normal 5 2 4 7 2 2" xfId="27868"/>
    <cellStyle name="Normal 5 2 4 7 3" xfId="19220"/>
    <cellStyle name="Normal 5 2 4 8" xfId="7079"/>
    <cellStyle name="Normal 5 2 4 8 2" xfId="22709"/>
    <cellStyle name="Normal 5 2 4 9" xfId="8801"/>
    <cellStyle name="Normal 5 2 4 9 2" xfId="24429"/>
    <cellStyle name="Normal 5 2 5" xfId="139"/>
    <cellStyle name="Normal 5 2 5 2" xfId="391"/>
    <cellStyle name="Normal 5 2 5 2 2" xfId="823"/>
    <cellStyle name="Normal 5 2 5 2 2 2" xfId="1686"/>
    <cellStyle name="Normal 5 2 5 2 2 2 2" xfId="3416"/>
    <cellStyle name="Normal 5 2 5 2 2 2 2 2" xfId="6857"/>
    <cellStyle name="Normal 5 2 5 2 2 2 2 2 2" xfId="15559"/>
    <cellStyle name="Normal 5 2 5 2 2 2 2 2 2 2" xfId="31145"/>
    <cellStyle name="Normal 5 2 5 2 2 2 2 2 3" xfId="22497"/>
    <cellStyle name="Normal 5 2 5 2 2 2 2 3" xfId="12118"/>
    <cellStyle name="Normal 5 2 5 2 2 2 2 3 2" xfId="27706"/>
    <cellStyle name="Normal 5 2 5 2 2 2 2 4" xfId="19058"/>
    <cellStyle name="Normal 5 2 5 2 2 2 3" xfId="5138"/>
    <cellStyle name="Normal 5 2 5 2 2 2 3 2" xfId="13840"/>
    <cellStyle name="Normal 5 2 5 2 2 2 3 2 2" xfId="29426"/>
    <cellStyle name="Normal 5 2 5 2 2 2 3 3" xfId="20778"/>
    <cellStyle name="Normal 5 2 5 2 2 2 4" xfId="8637"/>
    <cellStyle name="Normal 5 2 5 2 2 2 4 2" xfId="24267"/>
    <cellStyle name="Normal 5 2 5 2 2 2 5" xfId="10388"/>
    <cellStyle name="Normal 5 2 5 2 2 2 5 2" xfId="25987"/>
    <cellStyle name="Normal 5 2 5 2 2 2 6" xfId="17339"/>
    <cellStyle name="Normal 5 2 5 2 2 3" xfId="2556"/>
    <cellStyle name="Normal 5 2 5 2 2 3 2" xfId="5997"/>
    <cellStyle name="Normal 5 2 5 2 2 3 2 2" xfId="14699"/>
    <cellStyle name="Normal 5 2 5 2 2 3 2 2 2" xfId="30285"/>
    <cellStyle name="Normal 5 2 5 2 2 3 2 3" xfId="21637"/>
    <cellStyle name="Normal 5 2 5 2 2 3 3" xfId="11258"/>
    <cellStyle name="Normal 5 2 5 2 2 3 3 2" xfId="26846"/>
    <cellStyle name="Normal 5 2 5 2 2 3 4" xfId="18198"/>
    <cellStyle name="Normal 5 2 5 2 2 4" xfId="4278"/>
    <cellStyle name="Normal 5 2 5 2 2 4 2" xfId="12980"/>
    <cellStyle name="Normal 5 2 5 2 2 4 2 2" xfId="28566"/>
    <cellStyle name="Normal 5 2 5 2 2 4 3" xfId="19918"/>
    <cellStyle name="Normal 5 2 5 2 2 5" xfId="7777"/>
    <cellStyle name="Normal 5 2 5 2 2 5 2" xfId="23407"/>
    <cellStyle name="Normal 5 2 5 2 2 6" xfId="9525"/>
    <cellStyle name="Normal 5 2 5 2 2 6 2" xfId="25127"/>
    <cellStyle name="Normal 5 2 5 2 2 7" xfId="16479"/>
    <cellStyle name="Normal 5 2 5 2 3" xfId="1256"/>
    <cellStyle name="Normal 5 2 5 2 3 2" xfId="2986"/>
    <cellStyle name="Normal 5 2 5 2 3 2 2" xfId="6427"/>
    <cellStyle name="Normal 5 2 5 2 3 2 2 2" xfId="15129"/>
    <cellStyle name="Normal 5 2 5 2 3 2 2 2 2" xfId="30715"/>
    <cellStyle name="Normal 5 2 5 2 3 2 2 3" xfId="22067"/>
    <cellStyle name="Normal 5 2 5 2 3 2 3" xfId="11688"/>
    <cellStyle name="Normal 5 2 5 2 3 2 3 2" xfId="27276"/>
    <cellStyle name="Normal 5 2 5 2 3 2 4" xfId="18628"/>
    <cellStyle name="Normal 5 2 5 2 3 3" xfId="4708"/>
    <cellStyle name="Normal 5 2 5 2 3 3 2" xfId="13410"/>
    <cellStyle name="Normal 5 2 5 2 3 3 2 2" xfId="28996"/>
    <cellStyle name="Normal 5 2 5 2 3 3 3" xfId="20348"/>
    <cellStyle name="Normal 5 2 5 2 3 4" xfId="8207"/>
    <cellStyle name="Normal 5 2 5 2 3 4 2" xfId="23837"/>
    <cellStyle name="Normal 5 2 5 2 3 5" xfId="9958"/>
    <cellStyle name="Normal 5 2 5 2 3 5 2" xfId="25557"/>
    <cellStyle name="Normal 5 2 5 2 3 6" xfId="16909"/>
    <cellStyle name="Normal 5 2 5 2 4" xfId="2126"/>
    <cellStyle name="Normal 5 2 5 2 4 2" xfId="5567"/>
    <cellStyle name="Normal 5 2 5 2 4 2 2" xfId="14269"/>
    <cellStyle name="Normal 5 2 5 2 4 2 2 2" xfId="29855"/>
    <cellStyle name="Normal 5 2 5 2 4 2 3" xfId="21207"/>
    <cellStyle name="Normal 5 2 5 2 4 3" xfId="10828"/>
    <cellStyle name="Normal 5 2 5 2 4 3 2" xfId="26416"/>
    <cellStyle name="Normal 5 2 5 2 4 4" xfId="17768"/>
    <cellStyle name="Normal 5 2 5 2 5" xfId="3848"/>
    <cellStyle name="Normal 5 2 5 2 5 2" xfId="12550"/>
    <cellStyle name="Normal 5 2 5 2 5 2 2" xfId="28136"/>
    <cellStyle name="Normal 5 2 5 2 5 3" xfId="19488"/>
    <cellStyle name="Normal 5 2 5 2 6" xfId="7347"/>
    <cellStyle name="Normal 5 2 5 2 6 2" xfId="22977"/>
    <cellStyle name="Normal 5 2 5 2 7" xfId="9093"/>
    <cellStyle name="Normal 5 2 5 2 7 2" xfId="24697"/>
    <cellStyle name="Normal 5 2 5 2 8" xfId="16049"/>
    <cellStyle name="Normal 5 2 5 3" xfId="607"/>
    <cellStyle name="Normal 5 2 5 3 2" xfId="1471"/>
    <cellStyle name="Normal 5 2 5 3 2 2" xfId="3201"/>
    <cellStyle name="Normal 5 2 5 3 2 2 2" xfId="6642"/>
    <cellStyle name="Normal 5 2 5 3 2 2 2 2" xfId="15344"/>
    <cellStyle name="Normal 5 2 5 3 2 2 2 2 2" xfId="30930"/>
    <cellStyle name="Normal 5 2 5 3 2 2 2 3" xfId="22282"/>
    <cellStyle name="Normal 5 2 5 3 2 2 3" xfId="11903"/>
    <cellStyle name="Normal 5 2 5 3 2 2 3 2" xfId="27491"/>
    <cellStyle name="Normal 5 2 5 3 2 2 4" xfId="18843"/>
    <cellStyle name="Normal 5 2 5 3 2 3" xfId="4923"/>
    <cellStyle name="Normal 5 2 5 3 2 3 2" xfId="13625"/>
    <cellStyle name="Normal 5 2 5 3 2 3 2 2" xfId="29211"/>
    <cellStyle name="Normal 5 2 5 3 2 3 3" xfId="20563"/>
    <cellStyle name="Normal 5 2 5 3 2 4" xfId="8422"/>
    <cellStyle name="Normal 5 2 5 3 2 4 2" xfId="24052"/>
    <cellStyle name="Normal 5 2 5 3 2 5" xfId="10173"/>
    <cellStyle name="Normal 5 2 5 3 2 5 2" xfId="25772"/>
    <cellStyle name="Normal 5 2 5 3 2 6" xfId="17124"/>
    <cellStyle name="Normal 5 2 5 3 3" xfId="2341"/>
    <cellStyle name="Normal 5 2 5 3 3 2" xfId="5782"/>
    <cellStyle name="Normal 5 2 5 3 3 2 2" xfId="14484"/>
    <cellStyle name="Normal 5 2 5 3 3 2 2 2" xfId="30070"/>
    <cellStyle name="Normal 5 2 5 3 3 2 3" xfId="21422"/>
    <cellStyle name="Normal 5 2 5 3 3 3" xfId="11043"/>
    <cellStyle name="Normal 5 2 5 3 3 3 2" xfId="26631"/>
    <cellStyle name="Normal 5 2 5 3 3 4" xfId="17983"/>
    <cellStyle name="Normal 5 2 5 3 4" xfId="4063"/>
    <cellStyle name="Normal 5 2 5 3 4 2" xfId="12765"/>
    <cellStyle name="Normal 5 2 5 3 4 2 2" xfId="28351"/>
    <cellStyle name="Normal 5 2 5 3 4 3" xfId="19703"/>
    <cellStyle name="Normal 5 2 5 3 5" xfId="7562"/>
    <cellStyle name="Normal 5 2 5 3 5 2" xfId="23192"/>
    <cellStyle name="Normal 5 2 5 3 6" xfId="9309"/>
    <cellStyle name="Normal 5 2 5 3 6 2" xfId="24912"/>
    <cellStyle name="Normal 5 2 5 3 7" xfId="16264"/>
    <cellStyle name="Normal 5 2 5 4" xfId="1041"/>
    <cellStyle name="Normal 5 2 5 4 2" xfId="2771"/>
    <cellStyle name="Normal 5 2 5 4 2 2" xfId="6212"/>
    <cellStyle name="Normal 5 2 5 4 2 2 2" xfId="14914"/>
    <cellStyle name="Normal 5 2 5 4 2 2 2 2" xfId="30500"/>
    <cellStyle name="Normal 5 2 5 4 2 2 3" xfId="21852"/>
    <cellStyle name="Normal 5 2 5 4 2 3" xfId="11473"/>
    <cellStyle name="Normal 5 2 5 4 2 3 2" xfId="27061"/>
    <cellStyle name="Normal 5 2 5 4 2 4" xfId="18413"/>
    <cellStyle name="Normal 5 2 5 4 3" xfId="4493"/>
    <cellStyle name="Normal 5 2 5 4 3 2" xfId="13195"/>
    <cellStyle name="Normal 5 2 5 4 3 2 2" xfId="28781"/>
    <cellStyle name="Normal 5 2 5 4 3 3" xfId="20133"/>
    <cellStyle name="Normal 5 2 5 4 4" xfId="7992"/>
    <cellStyle name="Normal 5 2 5 4 4 2" xfId="23622"/>
    <cellStyle name="Normal 5 2 5 4 5" xfId="9743"/>
    <cellStyle name="Normal 5 2 5 4 5 2" xfId="25342"/>
    <cellStyle name="Normal 5 2 5 4 6" xfId="16694"/>
    <cellStyle name="Normal 5 2 5 5" xfId="1910"/>
    <cellStyle name="Normal 5 2 5 5 2" xfId="5352"/>
    <cellStyle name="Normal 5 2 5 5 2 2" xfId="14054"/>
    <cellStyle name="Normal 5 2 5 5 2 2 2" xfId="29640"/>
    <cellStyle name="Normal 5 2 5 5 2 3" xfId="20992"/>
    <cellStyle name="Normal 5 2 5 5 3" xfId="10612"/>
    <cellStyle name="Normal 5 2 5 5 3 2" xfId="26201"/>
    <cellStyle name="Normal 5 2 5 5 4" xfId="17553"/>
    <cellStyle name="Normal 5 2 5 6" xfId="3633"/>
    <cellStyle name="Normal 5 2 5 6 2" xfId="12335"/>
    <cellStyle name="Normal 5 2 5 6 2 2" xfId="27921"/>
    <cellStyle name="Normal 5 2 5 6 3" xfId="19273"/>
    <cellStyle name="Normal 5 2 5 7" xfId="7132"/>
    <cellStyle name="Normal 5 2 5 7 2" xfId="22762"/>
    <cellStyle name="Normal 5 2 5 8" xfId="8859"/>
    <cellStyle name="Normal 5 2 5 8 2" xfId="24482"/>
    <cellStyle name="Normal 5 2 5 9" xfId="15834"/>
    <cellStyle name="Normal 5 2 6" xfId="285"/>
    <cellStyle name="Normal 5 2 6 2" xfId="717"/>
    <cellStyle name="Normal 5 2 6 2 2" xfId="1580"/>
    <cellStyle name="Normal 5 2 6 2 2 2" xfId="3310"/>
    <cellStyle name="Normal 5 2 6 2 2 2 2" xfId="6751"/>
    <cellStyle name="Normal 5 2 6 2 2 2 2 2" xfId="15453"/>
    <cellStyle name="Normal 5 2 6 2 2 2 2 2 2" xfId="31039"/>
    <cellStyle name="Normal 5 2 6 2 2 2 2 3" xfId="22391"/>
    <cellStyle name="Normal 5 2 6 2 2 2 3" xfId="12012"/>
    <cellStyle name="Normal 5 2 6 2 2 2 3 2" xfId="27600"/>
    <cellStyle name="Normal 5 2 6 2 2 2 4" xfId="18952"/>
    <cellStyle name="Normal 5 2 6 2 2 3" xfId="5032"/>
    <cellStyle name="Normal 5 2 6 2 2 3 2" xfId="13734"/>
    <cellStyle name="Normal 5 2 6 2 2 3 2 2" xfId="29320"/>
    <cellStyle name="Normal 5 2 6 2 2 3 3" xfId="20672"/>
    <cellStyle name="Normal 5 2 6 2 2 4" xfId="8531"/>
    <cellStyle name="Normal 5 2 6 2 2 4 2" xfId="24161"/>
    <cellStyle name="Normal 5 2 6 2 2 5" xfId="10282"/>
    <cellStyle name="Normal 5 2 6 2 2 5 2" xfId="25881"/>
    <cellStyle name="Normal 5 2 6 2 2 6" xfId="17233"/>
    <cellStyle name="Normal 5 2 6 2 3" xfId="2450"/>
    <cellStyle name="Normal 5 2 6 2 3 2" xfId="5891"/>
    <cellStyle name="Normal 5 2 6 2 3 2 2" xfId="14593"/>
    <cellStyle name="Normal 5 2 6 2 3 2 2 2" xfId="30179"/>
    <cellStyle name="Normal 5 2 6 2 3 2 3" xfId="21531"/>
    <cellStyle name="Normal 5 2 6 2 3 3" xfId="11152"/>
    <cellStyle name="Normal 5 2 6 2 3 3 2" xfId="26740"/>
    <cellStyle name="Normal 5 2 6 2 3 4" xfId="18092"/>
    <cellStyle name="Normal 5 2 6 2 4" xfId="4172"/>
    <cellStyle name="Normal 5 2 6 2 4 2" xfId="12874"/>
    <cellStyle name="Normal 5 2 6 2 4 2 2" xfId="28460"/>
    <cellStyle name="Normal 5 2 6 2 4 3" xfId="19812"/>
    <cellStyle name="Normal 5 2 6 2 5" xfId="7671"/>
    <cellStyle name="Normal 5 2 6 2 5 2" xfId="23301"/>
    <cellStyle name="Normal 5 2 6 2 6" xfId="9419"/>
    <cellStyle name="Normal 5 2 6 2 6 2" xfId="25021"/>
    <cellStyle name="Normal 5 2 6 2 7" xfId="16373"/>
    <cellStyle name="Normal 5 2 6 3" xfId="1150"/>
    <cellStyle name="Normal 5 2 6 3 2" xfId="2880"/>
    <cellStyle name="Normal 5 2 6 3 2 2" xfId="6321"/>
    <cellStyle name="Normal 5 2 6 3 2 2 2" xfId="15023"/>
    <cellStyle name="Normal 5 2 6 3 2 2 2 2" xfId="30609"/>
    <cellStyle name="Normal 5 2 6 3 2 2 3" xfId="21961"/>
    <cellStyle name="Normal 5 2 6 3 2 3" xfId="11582"/>
    <cellStyle name="Normal 5 2 6 3 2 3 2" xfId="27170"/>
    <cellStyle name="Normal 5 2 6 3 2 4" xfId="18522"/>
    <cellStyle name="Normal 5 2 6 3 3" xfId="4602"/>
    <cellStyle name="Normal 5 2 6 3 3 2" xfId="13304"/>
    <cellStyle name="Normal 5 2 6 3 3 2 2" xfId="28890"/>
    <cellStyle name="Normal 5 2 6 3 3 3" xfId="20242"/>
    <cellStyle name="Normal 5 2 6 3 4" xfId="8101"/>
    <cellStyle name="Normal 5 2 6 3 4 2" xfId="23731"/>
    <cellStyle name="Normal 5 2 6 3 5" xfId="9852"/>
    <cellStyle name="Normal 5 2 6 3 5 2" xfId="25451"/>
    <cellStyle name="Normal 5 2 6 3 6" xfId="16803"/>
    <cellStyle name="Normal 5 2 6 4" xfId="2020"/>
    <cellStyle name="Normal 5 2 6 4 2" xfId="5461"/>
    <cellStyle name="Normal 5 2 6 4 2 2" xfId="14163"/>
    <cellStyle name="Normal 5 2 6 4 2 2 2" xfId="29749"/>
    <cellStyle name="Normal 5 2 6 4 2 3" xfId="21101"/>
    <cellStyle name="Normal 5 2 6 4 3" xfId="10722"/>
    <cellStyle name="Normal 5 2 6 4 3 2" xfId="26310"/>
    <cellStyle name="Normal 5 2 6 4 4" xfId="17662"/>
    <cellStyle name="Normal 5 2 6 5" xfId="3742"/>
    <cellStyle name="Normal 5 2 6 5 2" xfId="12444"/>
    <cellStyle name="Normal 5 2 6 5 2 2" xfId="28030"/>
    <cellStyle name="Normal 5 2 6 5 3" xfId="19382"/>
    <cellStyle name="Normal 5 2 6 6" xfId="7241"/>
    <cellStyle name="Normal 5 2 6 6 2" xfId="22871"/>
    <cellStyle name="Normal 5 2 6 7" xfId="8987"/>
    <cellStyle name="Normal 5 2 6 7 2" xfId="24591"/>
    <cellStyle name="Normal 5 2 6 8" xfId="15943"/>
    <cellStyle name="Normal 5 2 7" xfId="501"/>
    <cellStyle name="Normal 5 2 7 2" xfId="1365"/>
    <cellStyle name="Normal 5 2 7 2 2" xfId="3095"/>
    <cellStyle name="Normal 5 2 7 2 2 2" xfId="6536"/>
    <cellStyle name="Normal 5 2 7 2 2 2 2" xfId="15238"/>
    <cellStyle name="Normal 5 2 7 2 2 2 2 2" xfId="30824"/>
    <cellStyle name="Normal 5 2 7 2 2 2 3" xfId="22176"/>
    <cellStyle name="Normal 5 2 7 2 2 3" xfId="11797"/>
    <cellStyle name="Normal 5 2 7 2 2 3 2" xfId="27385"/>
    <cellStyle name="Normal 5 2 7 2 2 4" xfId="18737"/>
    <cellStyle name="Normal 5 2 7 2 3" xfId="4817"/>
    <cellStyle name="Normal 5 2 7 2 3 2" xfId="13519"/>
    <cellStyle name="Normal 5 2 7 2 3 2 2" xfId="29105"/>
    <cellStyle name="Normal 5 2 7 2 3 3" xfId="20457"/>
    <cellStyle name="Normal 5 2 7 2 4" xfId="8316"/>
    <cellStyle name="Normal 5 2 7 2 4 2" xfId="23946"/>
    <cellStyle name="Normal 5 2 7 2 5" xfId="10067"/>
    <cellStyle name="Normal 5 2 7 2 5 2" xfId="25666"/>
    <cellStyle name="Normal 5 2 7 2 6" xfId="17018"/>
    <cellStyle name="Normal 5 2 7 3" xfId="2235"/>
    <cellStyle name="Normal 5 2 7 3 2" xfId="5676"/>
    <cellStyle name="Normal 5 2 7 3 2 2" xfId="14378"/>
    <cellStyle name="Normal 5 2 7 3 2 2 2" xfId="29964"/>
    <cellStyle name="Normal 5 2 7 3 2 3" xfId="21316"/>
    <cellStyle name="Normal 5 2 7 3 3" xfId="10937"/>
    <cellStyle name="Normal 5 2 7 3 3 2" xfId="26525"/>
    <cellStyle name="Normal 5 2 7 3 4" xfId="17877"/>
    <cellStyle name="Normal 5 2 7 4" xfId="3957"/>
    <cellStyle name="Normal 5 2 7 4 2" xfId="12659"/>
    <cellStyle name="Normal 5 2 7 4 2 2" xfId="28245"/>
    <cellStyle name="Normal 5 2 7 4 3" xfId="19597"/>
    <cellStyle name="Normal 5 2 7 5" xfId="7456"/>
    <cellStyle name="Normal 5 2 7 5 2" xfId="23086"/>
    <cellStyle name="Normal 5 2 7 6" xfId="9203"/>
    <cellStyle name="Normal 5 2 7 6 2" xfId="24806"/>
    <cellStyle name="Normal 5 2 7 7" xfId="16158"/>
    <cellStyle name="Normal 5 2 8" xfId="935"/>
    <cellStyle name="Normal 5 2 8 2" xfId="2665"/>
    <cellStyle name="Normal 5 2 8 2 2" xfId="6106"/>
    <cellStyle name="Normal 5 2 8 2 2 2" xfId="14808"/>
    <cellStyle name="Normal 5 2 8 2 2 2 2" xfId="30394"/>
    <cellStyle name="Normal 5 2 8 2 2 3" xfId="21746"/>
    <cellStyle name="Normal 5 2 8 2 3" xfId="11367"/>
    <cellStyle name="Normal 5 2 8 2 3 2" xfId="26955"/>
    <cellStyle name="Normal 5 2 8 2 4" xfId="18307"/>
    <cellStyle name="Normal 5 2 8 3" xfId="4387"/>
    <cellStyle name="Normal 5 2 8 3 2" xfId="13089"/>
    <cellStyle name="Normal 5 2 8 3 2 2" xfId="28675"/>
    <cellStyle name="Normal 5 2 8 3 3" xfId="20027"/>
    <cellStyle name="Normal 5 2 8 4" xfId="7886"/>
    <cellStyle name="Normal 5 2 8 4 2" xfId="23516"/>
    <cellStyle name="Normal 5 2 8 5" xfId="9637"/>
    <cellStyle name="Normal 5 2 8 5 2" xfId="25236"/>
    <cellStyle name="Normal 5 2 8 6" xfId="16588"/>
    <cellStyle name="Normal 5 2 9" xfId="1804"/>
    <cellStyle name="Normal 5 2 9 2" xfId="5246"/>
    <cellStyle name="Normal 5 2 9 2 2" xfId="13948"/>
    <cellStyle name="Normal 5 2 9 2 2 2" xfId="29534"/>
    <cellStyle name="Normal 5 2 9 2 3" xfId="20886"/>
    <cellStyle name="Normal 5 2 9 3" xfId="10506"/>
    <cellStyle name="Normal 5 2 9 3 2" xfId="26095"/>
    <cellStyle name="Normal 5 2 9 4" xfId="17447"/>
    <cellStyle name="Normal 5 3" xfId="28"/>
    <cellStyle name="Normal 5 3 10" xfId="6979"/>
    <cellStyle name="Normal 5 3 10 2" xfId="15680"/>
    <cellStyle name="Normal 5 3 10 2 2" xfId="31261"/>
    <cellStyle name="Normal 5 3 10 3" xfId="22613"/>
    <cellStyle name="Normal 5 3 11" xfId="7034"/>
    <cellStyle name="Normal 5 3 11 2" xfId="22664"/>
    <cellStyle name="Normal 5 3 12" xfId="8754"/>
    <cellStyle name="Normal 5 3 12 2" xfId="24383"/>
    <cellStyle name="Normal 5 3 13" xfId="15735"/>
    <cellStyle name="Normal 5 3 2" xfId="60"/>
    <cellStyle name="Normal 5 3 2 10" xfId="7059"/>
    <cellStyle name="Normal 5 3 2 10 2" xfId="22689"/>
    <cellStyle name="Normal 5 3 2 11" xfId="8780"/>
    <cellStyle name="Normal 5 3 2 11 2" xfId="24409"/>
    <cellStyle name="Normal 5 3 2 12" xfId="15761"/>
    <cellStyle name="Normal 5 3 2 2" xfId="114"/>
    <cellStyle name="Normal 5 3 2 2 10" xfId="15814"/>
    <cellStyle name="Normal 5 3 2 2 2" xfId="228"/>
    <cellStyle name="Normal 5 3 2 2 2 2" xfId="477"/>
    <cellStyle name="Normal 5 3 2 2 2 2 2" xfId="909"/>
    <cellStyle name="Normal 5 3 2 2 2 2 2 2" xfId="1772"/>
    <cellStyle name="Normal 5 3 2 2 2 2 2 2 2" xfId="3502"/>
    <cellStyle name="Normal 5 3 2 2 2 2 2 2 2 2" xfId="6943"/>
    <cellStyle name="Normal 5 3 2 2 2 2 2 2 2 2 2" xfId="15645"/>
    <cellStyle name="Normal 5 3 2 2 2 2 2 2 2 2 2 2" xfId="31231"/>
    <cellStyle name="Normal 5 3 2 2 2 2 2 2 2 2 3" xfId="22583"/>
    <cellStyle name="Normal 5 3 2 2 2 2 2 2 2 3" xfId="12204"/>
    <cellStyle name="Normal 5 3 2 2 2 2 2 2 2 3 2" xfId="27792"/>
    <cellStyle name="Normal 5 3 2 2 2 2 2 2 2 4" xfId="19144"/>
    <cellStyle name="Normal 5 3 2 2 2 2 2 2 3" xfId="5224"/>
    <cellStyle name="Normal 5 3 2 2 2 2 2 2 3 2" xfId="13926"/>
    <cellStyle name="Normal 5 3 2 2 2 2 2 2 3 2 2" xfId="29512"/>
    <cellStyle name="Normal 5 3 2 2 2 2 2 2 3 3" xfId="20864"/>
    <cellStyle name="Normal 5 3 2 2 2 2 2 2 4" xfId="8723"/>
    <cellStyle name="Normal 5 3 2 2 2 2 2 2 4 2" xfId="24353"/>
    <cellStyle name="Normal 5 3 2 2 2 2 2 2 5" xfId="10474"/>
    <cellStyle name="Normal 5 3 2 2 2 2 2 2 5 2" xfId="26073"/>
    <cellStyle name="Normal 5 3 2 2 2 2 2 2 6" xfId="17425"/>
    <cellStyle name="Normal 5 3 2 2 2 2 2 3" xfId="2642"/>
    <cellStyle name="Normal 5 3 2 2 2 2 2 3 2" xfId="6083"/>
    <cellStyle name="Normal 5 3 2 2 2 2 2 3 2 2" xfId="14785"/>
    <cellStyle name="Normal 5 3 2 2 2 2 2 3 2 2 2" xfId="30371"/>
    <cellStyle name="Normal 5 3 2 2 2 2 2 3 2 3" xfId="21723"/>
    <cellStyle name="Normal 5 3 2 2 2 2 2 3 3" xfId="11344"/>
    <cellStyle name="Normal 5 3 2 2 2 2 2 3 3 2" xfId="26932"/>
    <cellStyle name="Normal 5 3 2 2 2 2 2 3 4" xfId="18284"/>
    <cellStyle name="Normal 5 3 2 2 2 2 2 4" xfId="4364"/>
    <cellStyle name="Normal 5 3 2 2 2 2 2 4 2" xfId="13066"/>
    <cellStyle name="Normal 5 3 2 2 2 2 2 4 2 2" xfId="28652"/>
    <cellStyle name="Normal 5 3 2 2 2 2 2 4 3" xfId="20004"/>
    <cellStyle name="Normal 5 3 2 2 2 2 2 5" xfId="7863"/>
    <cellStyle name="Normal 5 3 2 2 2 2 2 5 2" xfId="23493"/>
    <cellStyle name="Normal 5 3 2 2 2 2 2 6" xfId="9611"/>
    <cellStyle name="Normal 5 3 2 2 2 2 2 6 2" xfId="25213"/>
    <cellStyle name="Normal 5 3 2 2 2 2 2 7" xfId="16565"/>
    <cellStyle name="Normal 5 3 2 2 2 2 3" xfId="1342"/>
    <cellStyle name="Normal 5 3 2 2 2 2 3 2" xfId="3072"/>
    <cellStyle name="Normal 5 3 2 2 2 2 3 2 2" xfId="6513"/>
    <cellStyle name="Normal 5 3 2 2 2 2 3 2 2 2" xfId="15215"/>
    <cellStyle name="Normal 5 3 2 2 2 2 3 2 2 2 2" xfId="30801"/>
    <cellStyle name="Normal 5 3 2 2 2 2 3 2 2 3" xfId="22153"/>
    <cellStyle name="Normal 5 3 2 2 2 2 3 2 3" xfId="11774"/>
    <cellStyle name="Normal 5 3 2 2 2 2 3 2 3 2" xfId="27362"/>
    <cellStyle name="Normal 5 3 2 2 2 2 3 2 4" xfId="18714"/>
    <cellStyle name="Normal 5 3 2 2 2 2 3 3" xfId="4794"/>
    <cellStyle name="Normal 5 3 2 2 2 2 3 3 2" xfId="13496"/>
    <cellStyle name="Normal 5 3 2 2 2 2 3 3 2 2" xfId="29082"/>
    <cellStyle name="Normal 5 3 2 2 2 2 3 3 3" xfId="20434"/>
    <cellStyle name="Normal 5 3 2 2 2 2 3 4" xfId="8293"/>
    <cellStyle name="Normal 5 3 2 2 2 2 3 4 2" xfId="23923"/>
    <cellStyle name="Normal 5 3 2 2 2 2 3 5" xfId="10044"/>
    <cellStyle name="Normal 5 3 2 2 2 2 3 5 2" xfId="25643"/>
    <cellStyle name="Normal 5 3 2 2 2 2 3 6" xfId="16995"/>
    <cellStyle name="Normal 5 3 2 2 2 2 4" xfId="2212"/>
    <cellStyle name="Normal 5 3 2 2 2 2 4 2" xfId="5653"/>
    <cellStyle name="Normal 5 3 2 2 2 2 4 2 2" xfId="14355"/>
    <cellStyle name="Normal 5 3 2 2 2 2 4 2 2 2" xfId="29941"/>
    <cellStyle name="Normal 5 3 2 2 2 2 4 2 3" xfId="21293"/>
    <cellStyle name="Normal 5 3 2 2 2 2 4 3" xfId="10914"/>
    <cellStyle name="Normal 5 3 2 2 2 2 4 3 2" xfId="26502"/>
    <cellStyle name="Normal 5 3 2 2 2 2 4 4" xfId="17854"/>
    <cellStyle name="Normal 5 3 2 2 2 2 5" xfId="3934"/>
    <cellStyle name="Normal 5 3 2 2 2 2 5 2" xfId="12636"/>
    <cellStyle name="Normal 5 3 2 2 2 2 5 2 2" xfId="28222"/>
    <cellStyle name="Normal 5 3 2 2 2 2 5 3" xfId="19574"/>
    <cellStyle name="Normal 5 3 2 2 2 2 6" xfId="7433"/>
    <cellStyle name="Normal 5 3 2 2 2 2 6 2" xfId="23063"/>
    <cellStyle name="Normal 5 3 2 2 2 2 7" xfId="9179"/>
    <cellStyle name="Normal 5 3 2 2 2 2 7 2" xfId="24783"/>
    <cellStyle name="Normal 5 3 2 2 2 2 8" xfId="16135"/>
    <cellStyle name="Normal 5 3 2 2 2 3" xfId="693"/>
    <cellStyle name="Normal 5 3 2 2 2 3 2" xfId="1557"/>
    <cellStyle name="Normal 5 3 2 2 2 3 2 2" xfId="3287"/>
    <cellStyle name="Normal 5 3 2 2 2 3 2 2 2" xfId="6728"/>
    <cellStyle name="Normal 5 3 2 2 2 3 2 2 2 2" xfId="15430"/>
    <cellStyle name="Normal 5 3 2 2 2 3 2 2 2 2 2" xfId="31016"/>
    <cellStyle name="Normal 5 3 2 2 2 3 2 2 2 3" xfId="22368"/>
    <cellStyle name="Normal 5 3 2 2 2 3 2 2 3" xfId="11989"/>
    <cellStyle name="Normal 5 3 2 2 2 3 2 2 3 2" xfId="27577"/>
    <cellStyle name="Normal 5 3 2 2 2 3 2 2 4" xfId="18929"/>
    <cellStyle name="Normal 5 3 2 2 2 3 2 3" xfId="5009"/>
    <cellStyle name="Normal 5 3 2 2 2 3 2 3 2" xfId="13711"/>
    <cellStyle name="Normal 5 3 2 2 2 3 2 3 2 2" xfId="29297"/>
    <cellStyle name="Normal 5 3 2 2 2 3 2 3 3" xfId="20649"/>
    <cellStyle name="Normal 5 3 2 2 2 3 2 4" xfId="8508"/>
    <cellStyle name="Normal 5 3 2 2 2 3 2 4 2" xfId="24138"/>
    <cellStyle name="Normal 5 3 2 2 2 3 2 5" xfId="10259"/>
    <cellStyle name="Normal 5 3 2 2 2 3 2 5 2" xfId="25858"/>
    <cellStyle name="Normal 5 3 2 2 2 3 2 6" xfId="17210"/>
    <cellStyle name="Normal 5 3 2 2 2 3 3" xfId="2427"/>
    <cellStyle name="Normal 5 3 2 2 2 3 3 2" xfId="5868"/>
    <cellStyle name="Normal 5 3 2 2 2 3 3 2 2" xfId="14570"/>
    <cellStyle name="Normal 5 3 2 2 2 3 3 2 2 2" xfId="30156"/>
    <cellStyle name="Normal 5 3 2 2 2 3 3 2 3" xfId="21508"/>
    <cellStyle name="Normal 5 3 2 2 2 3 3 3" xfId="11129"/>
    <cellStyle name="Normal 5 3 2 2 2 3 3 3 2" xfId="26717"/>
    <cellStyle name="Normal 5 3 2 2 2 3 3 4" xfId="18069"/>
    <cellStyle name="Normal 5 3 2 2 2 3 4" xfId="4149"/>
    <cellStyle name="Normal 5 3 2 2 2 3 4 2" xfId="12851"/>
    <cellStyle name="Normal 5 3 2 2 2 3 4 2 2" xfId="28437"/>
    <cellStyle name="Normal 5 3 2 2 2 3 4 3" xfId="19789"/>
    <cellStyle name="Normal 5 3 2 2 2 3 5" xfId="7648"/>
    <cellStyle name="Normal 5 3 2 2 2 3 5 2" xfId="23278"/>
    <cellStyle name="Normal 5 3 2 2 2 3 6" xfId="9395"/>
    <cellStyle name="Normal 5 3 2 2 2 3 6 2" xfId="24998"/>
    <cellStyle name="Normal 5 3 2 2 2 3 7" xfId="16350"/>
    <cellStyle name="Normal 5 3 2 2 2 4" xfId="1127"/>
    <cellStyle name="Normal 5 3 2 2 2 4 2" xfId="2857"/>
    <cellStyle name="Normal 5 3 2 2 2 4 2 2" xfId="6298"/>
    <cellStyle name="Normal 5 3 2 2 2 4 2 2 2" xfId="15000"/>
    <cellStyle name="Normal 5 3 2 2 2 4 2 2 2 2" xfId="30586"/>
    <cellStyle name="Normal 5 3 2 2 2 4 2 2 3" xfId="21938"/>
    <cellStyle name="Normal 5 3 2 2 2 4 2 3" xfId="11559"/>
    <cellStyle name="Normal 5 3 2 2 2 4 2 3 2" xfId="27147"/>
    <cellStyle name="Normal 5 3 2 2 2 4 2 4" xfId="18499"/>
    <cellStyle name="Normal 5 3 2 2 2 4 3" xfId="4579"/>
    <cellStyle name="Normal 5 3 2 2 2 4 3 2" xfId="13281"/>
    <cellStyle name="Normal 5 3 2 2 2 4 3 2 2" xfId="28867"/>
    <cellStyle name="Normal 5 3 2 2 2 4 3 3" xfId="20219"/>
    <cellStyle name="Normal 5 3 2 2 2 4 4" xfId="8078"/>
    <cellStyle name="Normal 5 3 2 2 2 4 4 2" xfId="23708"/>
    <cellStyle name="Normal 5 3 2 2 2 4 5" xfId="9829"/>
    <cellStyle name="Normal 5 3 2 2 2 4 5 2" xfId="25428"/>
    <cellStyle name="Normal 5 3 2 2 2 4 6" xfId="16780"/>
    <cellStyle name="Normal 5 3 2 2 2 5" xfId="1996"/>
    <cellStyle name="Normal 5 3 2 2 2 5 2" xfId="5438"/>
    <cellStyle name="Normal 5 3 2 2 2 5 2 2" xfId="14140"/>
    <cellStyle name="Normal 5 3 2 2 2 5 2 2 2" xfId="29726"/>
    <cellStyle name="Normal 5 3 2 2 2 5 2 3" xfId="21078"/>
    <cellStyle name="Normal 5 3 2 2 2 5 3" xfId="10698"/>
    <cellStyle name="Normal 5 3 2 2 2 5 3 2" xfId="26287"/>
    <cellStyle name="Normal 5 3 2 2 2 5 4" xfId="17639"/>
    <cellStyle name="Normal 5 3 2 2 2 6" xfId="3719"/>
    <cellStyle name="Normal 5 3 2 2 2 6 2" xfId="12421"/>
    <cellStyle name="Normal 5 3 2 2 2 6 2 2" xfId="28007"/>
    <cellStyle name="Normal 5 3 2 2 2 6 3" xfId="19359"/>
    <cellStyle name="Normal 5 3 2 2 2 7" xfId="7218"/>
    <cellStyle name="Normal 5 3 2 2 2 7 2" xfId="22848"/>
    <cellStyle name="Normal 5 3 2 2 2 8" xfId="8945"/>
    <cellStyle name="Normal 5 3 2 2 2 8 2" xfId="24568"/>
    <cellStyle name="Normal 5 3 2 2 2 9" xfId="15920"/>
    <cellStyle name="Normal 5 3 2 2 3" xfId="371"/>
    <cellStyle name="Normal 5 3 2 2 3 2" xfId="803"/>
    <cellStyle name="Normal 5 3 2 2 3 2 2" xfId="1666"/>
    <cellStyle name="Normal 5 3 2 2 3 2 2 2" xfId="3396"/>
    <cellStyle name="Normal 5 3 2 2 3 2 2 2 2" xfId="6837"/>
    <cellStyle name="Normal 5 3 2 2 3 2 2 2 2 2" xfId="15539"/>
    <cellStyle name="Normal 5 3 2 2 3 2 2 2 2 2 2" xfId="31125"/>
    <cellStyle name="Normal 5 3 2 2 3 2 2 2 2 3" xfId="22477"/>
    <cellStyle name="Normal 5 3 2 2 3 2 2 2 3" xfId="12098"/>
    <cellStyle name="Normal 5 3 2 2 3 2 2 2 3 2" xfId="27686"/>
    <cellStyle name="Normal 5 3 2 2 3 2 2 2 4" xfId="19038"/>
    <cellStyle name="Normal 5 3 2 2 3 2 2 3" xfId="5118"/>
    <cellStyle name="Normal 5 3 2 2 3 2 2 3 2" xfId="13820"/>
    <cellStyle name="Normal 5 3 2 2 3 2 2 3 2 2" xfId="29406"/>
    <cellStyle name="Normal 5 3 2 2 3 2 2 3 3" xfId="20758"/>
    <cellStyle name="Normal 5 3 2 2 3 2 2 4" xfId="8617"/>
    <cellStyle name="Normal 5 3 2 2 3 2 2 4 2" xfId="24247"/>
    <cellStyle name="Normal 5 3 2 2 3 2 2 5" xfId="10368"/>
    <cellStyle name="Normal 5 3 2 2 3 2 2 5 2" xfId="25967"/>
    <cellStyle name="Normal 5 3 2 2 3 2 2 6" xfId="17319"/>
    <cellStyle name="Normal 5 3 2 2 3 2 3" xfId="2536"/>
    <cellStyle name="Normal 5 3 2 2 3 2 3 2" xfId="5977"/>
    <cellStyle name="Normal 5 3 2 2 3 2 3 2 2" xfId="14679"/>
    <cellStyle name="Normal 5 3 2 2 3 2 3 2 2 2" xfId="30265"/>
    <cellStyle name="Normal 5 3 2 2 3 2 3 2 3" xfId="21617"/>
    <cellStyle name="Normal 5 3 2 2 3 2 3 3" xfId="11238"/>
    <cellStyle name="Normal 5 3 2 2 3 2 3 3 2" xfId="26826"/>
    <cellStyle name="Normal 5 3 2 2 3 2 3 4" xfId="18178"/>
    <cellStyle name="Normal 5 3 2 2 3 2 4" xfId="4258"/>
    <cellStyle name="Normal 5 3 2 2 3 2 4 2" xfId="12960"/>
    <cellStyle name="Normal 5 3 2 2 3 2 4 2 2" xfId="28546"/>
    <cellStyle name="Normal 5 3 2 2 3 2 4 3" xfId="19898"/>
    <cellStyle name="Normal 5 3 2 2 3 2 5" xfId="7757"/>
    <cellStyle name="Normal 5 3 2 2 3 2 5 2" xfId="23387"/>
    <cellStyle name="Normal 5 3 2 2 3 2 6" xfId="9505"/>
    <cellStyle name="Normal 5 3 2 2 3 2 6 2" xfId="25107"/>
    <cellStyle name="Normal 5 3 2 2 3 2 7" xfId="16459"/>
    <cellStyle name="Normal 5 3 2 2 3 3" xfId="1236"/>
    <cellStyle name="Normal 5 3 2 2 3 3 2" xfId="2966"/>
    <cellStyle name="Normal 5 3 2 2 3 3 2 2" xfId="6407"/>
    <cellStyle name="Normal 5 3 2 2 3 3 2 2 2" xfId="15109"/>
    <cellStyle name="Normal 5 3 2 2 3 3 2 2 2 2" xfId="30695"/>
    <cellStyle name="Normal 5 3 2 2 3 3 2 2 3" xfId="22047"/>
    <cellStyle name="Normal 5 3 2 2 3 3 2 3" xfId="11668"/>
    <cellStyle name="Normal 5 3 2 2 3 3 2 3 2" xfId="27256"/>
    <cellStyle name="Normal 5 3 2 2 3 3 2 4" xfId="18608"/>
    <cellStyle name="Normal 5 3 2 2 3 3 3" xfId="4688"/>
    <cellStyle name="Normal 5 3 2 2 3 3 3 2" xfId="13390"/>
    <cellStyle name="Normal 5 3 2 2 3 3 3 2 2" xfId="28976"/>
    <cellStyle name="Normal 5 3 2 2 3 3 3 3" xfId="20328"/>
    <cellStyle name="Normal 5 3 2 2 3 3 4" xfId="8187"/>
    <cellStyle name="Normal 5 3 2 2 3 3 4 2" xfId="23817"/>
    <cellStyle name="Normal 5 3 2 2 3 3 5" xfId="9938"/>
    <cellStyle name="Normal 5 3 2 2 3 3 5 2" xfId="25537"/>
    <cellStyle name="Normal 5 3 2 2 3 3 6" xfId="16889"/>
    <cellStyle name="Normal 5 3 2 2 3 4" xfId="2106"/>
    <cellStyle name="Normal 5 3 2 2 3 4 2" xfId="5547"/>
    <cellStyle name="Normal 5 3 2 2 3 4 2 2" xfId="14249"/>
    <cellStyle name="Normal 5 3 2 2 3 4 2 2 2" xfId="29835"/>
    <cellStyle name="Normal 5 3 2 2 3 4 2 3" xfId="21187"/>
    <cellStyle name="Normal 5 3 2 2 3 4 3" xfId="10808"/>
    <cellStyle name="Normal 5 3 2 2 3 4 3 2" xfId="26396"/>
    <cellStyle name="Normal 5 3 2 2 3 4 4" xfId="17748"/>
    <cellStyle name="Normal 5 3 2 2 3 5" xfId="3828"/>
    <cellStyle name="Normal 5 3 2 2 3 5 2" xfId="12530"/>
    <cellStyle name="Normal 5 3 2 2 3 5 2 2" xfId="28116"/>
    <cellStyle name="Normal 5 3 2 2 3 5 3" xfId="19468"/>
    <cellStyle name="Normal 5 3 2 2 3 6" xfId="7327"/>
    <cellStyle name="Normal 5 3 2 2 3 6 2" xfId="22957"/>
    <cellStyle name="Normal 5 3 2 2 3 7" xfId="9073"/>
    <cellStyle name="Normal 5 3 2 2 3 7 2" xfId="24677"/>
    <cellStyle name="Normal 5 3 2 2 3 8" xfId="16029"/>
    <cellStyle name="Normal 5 3 2 2 4" xfId="587"/>
    <cellStyle name="Normal 5 3 2 2 4 2" xfId="1451"/>
    <cellStyle name="Normal 5 3 2 2 4 2 2" xfId="3181"/>
    <cellStyle name="Normal 5 3 2 2 4 2 2 2" xfId="6622"/>
    <cellStyle name="Normal 5 3 2 2 4 2 2 2 2" xfId="15324"/>
    <cellStyle name="Normal 5 3 2 2 4 2 2 2 2 2" xfId="30910"/>
    <cellStyle name="Normal 5 3 2 2 4 2 2 2 3" xfId="22262"/>
    <cellStyle name="Normal 5 3 2 2 4 2 2 3" xfId="11883"/>
    <cellStyle name="Normal 5 3 2 2 4 2 2 3 2" xfId="27471"/>
    <cellStyle name="Normal 5 3 2 2 4 2 2 4" xfId="18823"/>
    <cellStyle name="Normal 5 3 2 2 4 2 3" xfId="4903"/>
    <cellStyle name="Normal 5 3 2 2 4 2 3 2" xfId="13605"/>
    <cellStyle name="Normal 5 3 2 2 4 2 3 2 2" xfId="29191"/>
    <cellStyle name="Normal 5 3 2 2 4 2 3 3" xfId="20543"/>
    <cellStyle name="Normal 5 3 2 2 4 2 4" xfId="8402"/>
    <cellStyle name="Normal 5 3 2 2 4 2 4 2" xfId="24032"/>
    <cellStyle name="Normal 5 3 2 2 4 2 5" xfId="10153"/>
    <cellStyle name="Normal 5 3 2 2 4 2 5 2" xfId="25752"/>
    <cellStyle name="Normal 5 3 2 2 4 2 6" xfId="17104"/>
    <cellStyle name="Normal 5 3 2 2 4 3" xfId="2321"/>
    <cellStyle name="Normal 5 3 2 2 4 3 2" xfId="5762"/>
    <cellStyle name="Normal 5 3 2 2 4 3 2 2" xfId="14464"/>
    <cellStyle name="Normal 5 3 2 2 4 3 2 2 2" xfId="30050"/>
    <cellStyle name="Normal 5 3 2 2 4 3 2 3" xfId="21402"/>
    <cellStyle name="Normal 5 3 2 2 4 3 3" xfId="11023"/>
    <cellStyle name="Normal 5 3 2 2 4 3 3 2" xfId="26611"/>
    <cellStyle name="Normal 5 3 2 2 4 3 4" xfId="17963"/>
    <cellStyle name="Normal 5 3 2 2 4 4" xfId="4043"/>
    <cellStyle name="Normal 5 3 2 2 4 4 2" xfId="12745"/>
    <cellStyle name="Normal 5 3 2 2 4 4 2 2" xfId="28331"/>
    <cellStyle name="Normal 5 3 2 2 4 4 3" xfId="19683"/>
    <cellStyle name="Normal 5 3 2 2 4 5" xfId="7542"/>
    <cellStyle name="Normal 5 3 2 2 4 5 2" xfId="23172"/>
    <cellStyle name="Normal 5 3 2 2 4 6" xfId="9289"/>
    <cellStyle name="Normal 5 3 2 2 4 6 2" xfId="24892"/>
    <cellStyle name="Normal 5 3 2 2 4 7" xfId="16244"/>
    <cellStyle name="Normal 5 3 2 2 5" xfId="1021"/>
    <cellStyle name="Normal 5 3 2 2 5 2" xfId="2751"/>
    <cellStyle name="Normal 5 3 2 2 5 2 2" xfId="6192"/>
    <cellStyle name="Normal 5 3 2 2 5 2 2 2" xfId="14894"/>
    <cellStyle name="Normal 5 3 2 2 5 2 2 2 2" xfId="30480"/>
    <cellStyle name="Normal 5 3 2 2 5 2 2 3" xfId="21832"/>
    <cellStyle name="Normal 5 3 2 2 5 2 3" xfId="11453"/>
    <cellStyle name="Normal 5 3 2 2 5 2 3 2" xfId="27041"/>
    <cellStyle name="Normal 5 3 2 2 5 2 4" xfId="18393"/>
    <cellStyle name="Normal 5 3 2 2 5 3" xfId="4473"/>
    <cellStyle name="Normal 5 3 2 2 5 3 2" xfId="13175"/>
    <cellStyle name="Normal 5 3 2 2 5 3 2 2" xfId="28761"/>
    <cellStyle name="Normal 5 3 2 2 5 3 3" xfId="20113"/>
    <cellStyle name="Normal 5 3 2 2 5 4" xfId="7972"/>
    <cellStyle name="Normal 5 3 2 2 5 4 2" xfId="23602"/>
    <cellStyle name="Normal 5 3 2 2 5 5" xfId="9723"/>
    <cellStyle name="Normal 5 3 2 2 5 5 2" xfId="25322"/>
    <cellStyle name="Normal 5 3 2 2 5 6" xfId="16674"/>
    <cellStyle name="Normal 5 3 2 2 6" xfId="1890"/>
    <cellStyle name="Normal 5 3 2 2 6 2" xfId="5332"/>
    <cellStyle name="Normal 5 3 2 2 6 2 2" xfId="14034"/>
    <cellStyle name="Normal 5 3 2 2 6 2 2 2" xfId="29620"/>
    <cellStyle name="Normal 5 3 2 2 6 2 3" xfId="20972"/>
    <cellStyle name="Normal 5 3 2 2 6 3" xfId="10592"/>
    <cellStyle name="Normal 5 3 2 2 6 3 2" xfId="26181"/>
    <cellStyle name="Normal 5 3 2 2 6 4" xfId="17533"/>
    <cellStyle name="Normal 5 3 2 2 7" xfId="3613"/>
    <cellStyle name="Normal 5 3 2 2 7 2" xfId="12315"/>
    <cellStyle name="Normal 5 3 2 2 7 2 2" xfId="27901"/>
    <cellStyle name="Normal 5 3 2 2 7 3" xfId="19253"/>
    <cellStyle name="Normal 5 3 2 2 8" xfId="7112"/>
    <cellStyle name="Normal 5 3 2 2 8 2" xfId="22742"/>
    <cellStyle name="Normal 5 3 2 2 9" xfId="8834"/>
    <cellStyle name="Normal 5 3 2 2 9 2" xfId="24462"/>
    <cellStyle name="Normal 5 3 2 3" xfId="175"/>
    <cellStyle name="Normal 5 3 2 3 2" xfId="424"/>
    <cellStyle name="Normal 5 3 2 3 2 2" xfId="856"/>
    <cellStyle name="Normal 5 3 2 3 2 2 2" xfId="1719"/>
    <cellStyle name="Normal 5 3 2 3 2 2 2 2" xfId="3449"/>
    <cellStyle name="Normal 5 3 2 3 2 2 2 2 2" xfId="6890"/>
    <cellStyle name="Normal 5 3 2 3 2 2 2 2 2 2" xfId="15592"/>
    <cellStyle name="Normal 5 3 2 3 2 2 2 2 2 2 2" xfId="31178"/>
    <cellStyle name="Normal 5 3 2 3 2 2 2 2 2 3" xfId="22530"/>
    <cellStyle name="Normal 5 3 2 3 2 2 2 2 3" xfId="12151"/>
    <cellStyle name="Normal 5 3 2 3 2 2 2 2 3 2" xfId="27739"/>
    <cellStyle name="Normal 5 3 2 3 2 2 2 2 4" xfId="19091"/>
    <cellStyle name="Normal 5 3 2 3 2 2 2 3" xfId="5171"/>
    <cellStyle name="Normal 5 3 2 3 2 2 2 3 2" xfId="13873"/>
    <cellStyle name="Normal 5 3 2 3 2 2 2 3 2 2" xfId="29459"/>
    <cellStyle name="Normal 5 3 2 3 2 2 2 3 3" xfId="20811"/>
    <cellStyle name="Normal 5 3 2 3 2 2 2 4" xfId="8670"/>
    <cellStyle name="Normal 5 3 2 3 2 2 2 4 2" xfId="24300"/>
    <cellStyle name="Normal 5 3 2 3 2 2 2 5" xfId="10421"/>
    <cellStyle name="Normal 5 3 2 3 2 2 2 5 2" xfId="26020"/>
    <cellStyle name="Normal 5 3 2 3 2 2 2 6" xfId="17372"/>
    <cellStyle name="Normal 5 3 2 3 2 2 3" xfId="2589"/>
    <cellStyle name="Normal 5 3 2 3 2 2 3 2" xfId="6030"/>
    <cellStyle name="Normal 5 3 2 3 2 2 3 2 2" xfId="14732"/>
    <cellStyle name="Normal 5 3 2 3 2 2 3 2 2 2" xfId="30318"/>
    <cellStyle name="Normal 5 3 2 3 2 2 3 2 3" xfId="21670"/>
    <cellStyle name="Normal 5 3 2 3 2 2 3 3" xfId="11291"/>
    <cellStyle name="Normal 5 3 2 3 2 2 3 3 2" xfId="26879"/>
    <cellStyle name="Normal 5 3 2 3 2 2 3 4" xfId="18231"/>
    <cellStyle name="Normal 5 3 2 3 2 2 4" xfId="4311"/>
    <cellStyle name="Normal 5 3 2 3 2 2 4 2" xfId="13013"/>
    <cellStyle name="Normal 5 3 2 3 2 2 4 2 2" xfId="28599"/>
    <cellStyle name="Normal 5 3 2 3 2 2 4 3" xfId="19951"/>
    <cellStyle name="Normal 5 3 2 3 2 2 5" xfId="7810"/>
    <cellStyle name="Normal 5 3 2 3 2 2 5 2" xfId="23440"/>
    <cellStyle name="Normal 5 3 2 3 2 2 6" xfId="9558"/>
    <cellStyle name="Normal 5 3 2 3 2 2 6 2" xfId="25160"/>
    <cellStyle name="Normal 5 3 2 3 2 2 7" xfId="16512"/>
    <cellStyle name="Normal 5 3 2 3 2 3" xfId="1289"/>
    <cellStyle name="Normal 5 3 2 3 2 3 2" xfId="3019"/>
    <cellStyle name="Normal 5 3 2 3 2 3 2 2" xfId="6460"/>
    <cellStyle name="Normal 5 3 2 3 2 3 2 2 2" xfId="15162"/>
    <cellStyle name="Normal 5 3 2 3 2 3 2 2 2 2" xfId="30748"/>
    <cellStyle name="Normal 5 3 2 3 2 3 2 2 3" xfId="22100"/>
    <cellStyle name="Normal 5 3 2 3 2 3 2 3" xfId="11721"/>
    <cellStyle name="Normal 5 3 2 3 2 3 2 3 2" xfId="27309"/>
    <cellStyle name="Normal 5 3 2 3 2 3 2 4" xfId="18661"/>
    <cellStyle name="Normal 5 3 2 3 2 3 3" xfId="4741"/>
    <cellStyle name="Normal 5 3 2 3 2 3 3 2" xfId="13443"/>
    <cellStyle name="Normal 5 3 2 3 2 3 3 2 2" xfId="29029"/>
    <cellStyle name="Normal 5 3 2 3 2 3 3 3" xfId="20381"/>
    <cellStyle name="Normal 5 3 2 3 2 3 4" xfId="8240"/>
    <cellStyle name="Normal 5 3 2 3 2 3 4 2" xfId="23870"/>
    <cellStyle name="Normal 5 3 2 3 2 3 5" xfId="9991"/>
    <cellStyle name="Normal 5 3 2 3 2 3 5 2" xfId="25590"/>
    <cellStyle name="Normal 5 3 2 3 2 3 6" xfId="16942"/>
    <cellStyle name="Normal 5 3 2 3 2 4" xfId="2159"/>
    <cellStyle name="Normal 5 3 2 3 2 4 2" xfId="5600"/>
    <cellStyle name="Normal 5 3 2 3 2 4 2 2" xfId="14302"/>
    <cellStyle name="Normal 5 3 2 3 2 4 2 2 2" xfId="29888"/>
    <cellStyle name="Normal 5 3 2 3 2 4 2 3" xfId="21240"/>
    <cellStyle name="Normal 5 3 2 3 2 4 3" xfId="10861"/>
    <cellStyle name="Normal 5 3 2 3 2 4 3 2" xfId="26449"/>
    <cellStyle name="Normal 5 3 2 3 2 4 4" xfId="17801"/>
    <cellStyle name="Normal 5 3 2 3 2 5" xfId="3881"/>
    <cellStyle name="Normal 5 3 2 3 2 5 2" xfId="12583"/>
    <cellStyle name="Normal 5 3 2 3 2 5 2 2" xfId="28169"/>
    <cellStyle name="Normal 5 3 2 3 2 5 3" xfId="19521"/>
    <cellStyle name="Normal 5 3 2 3 2 6" xfId="7380"/>
    <cellStyle name="Normal 5 3 2 3 2 6 2" xfId="23010"/>
    <cellStyle name="Normal 5 3 2 3 2 7" xfId="9126"/>
    <cellStyle name="Normal 5 3 2 3 2 7 2" xfId="24730"/>
    <cellStyle name="Normal 5 3 2 3 2 8" xfId="16082"/>
    <cellStyle name="Normal 5 3 2 3 3" xfId="640"/>
    <cellStyle name="Normal 5 3 2 3 3 2" xfId="1504"/>
    <cellStyle name="Normal 5 3 2 3 3 2 2" xfId="3234"/>
    <cellStyle name="Normal 5 3 2 3 3 2 2 2" xfId="6675"/>
    <cellStyle name="Normal 5 3 2 3 3 2 2 2 2" xfId="15377"/>
    <cellStyle name="Normal 5 3 2 3 3 2 2 2 2 2" xfId="30963"/>
    <cellStyle name="Normal 5 3 2 3 3 2 2 2 3" xfId="22315"/>
    <cellStyle name="Normal 5 3 2 3 3 2 2 3" xfId="11936"/>
    <cellStyle name="Normal 5 3 2 3 3 2 2 3 2" xfId="27524"/>
    <cellStyle name="Normal 5 3 2 3 3 2 2 4" xfId="18876"/>
    <cellStyle name="Normal 5 3 2 3 3 2 3" xfId="4956"/>
    <cellStyle name="Normal 5 3 2 3 3 2 3 2" xfId="13658"/>
    <cellStyle name="Normal 5 3 2 3 3 2 3 2 2" xfId="29244"/>
    <cellStyle name="Normal 5 3 2 3 3 2 3 3" xfId="20596"/>
    <cellStyle name="Normal 5 3 2 3 3 2 4" xfId="8455"/>
    <cellStyle name="Normal 5 3 2 3 3 2 4 2" xfId="24085"/>
    <cellStyle name="Normal 5 3 2 3 3 2 5" xfId="10206"/>
    <cellStyle name="Normal 5 3 2 3 3 2 5 2" xfId="25805"/>
    <cellStyle name="Normal 5 3 2 3 3 2 6" xfId="17157"/>
    <cellStyle name="Normal 5 3 2 3 3 3" xfId="2374"/>
    <cellStyle name="Normal 5 3 2 3 3 3 2" xfId="5815"/>
    <cellStyle name="Normal 5 3 2 3 3 3 2 2" xfId="14517"/>
    <cellStyle name="Normal 5 3 2 3 3 3 2 2 2" xfId="30103"/>
    <cellStyle name="Normal 5 3 2 3 3 3 2 3" xfId="21455"/>
    <cellStyle name="Normal 5 3 2 3 3 3 3" xfId="11076"/>
    <cellStyle name="Normal 5 3 2 3 3 3 3 2" xfId="26664"/>
    <cellStyle name="Normal 5 3 2 3 3 3 4" xfId="18016"/>
    <cellStyle name="Normal 5 3 2 3 3 4" xfId="4096"/>
    <cellStyle name="Normal 5 3 2 3 3 4 2" xfId="12798"/>
    <cellStyle name="Normal 5 3 2 3 3 4 2 2" xfId="28384"/>
    <cellStyle name="Normal 5 3 2 3 3 4 3" xfId="19736"/>
    <cellStyle name="Normal 5 3 2 3 3 5" xfId="7595"/>
    <cellStyle name="Normal 5 3 2 3 3 5 2" xfId="23225"/>
    <cellStyle name="Normal 5 3 2 3 3 6" xfId="9342"/>
    <cellStyle name="Normal 5 3 2 3 3 6 2" xfId="24945"/>
    <cellStyle name="Normal 5 3 2 3 3 7" xfId="16297"/>
    <cellStyle name="Normal 5 3 2 3 4" xfId="1074"/>
    <cellStyle name="Normal 5 3 2 3 4 2" xfId="2804"/>
    <cellStyle name="Normal 5 3 2 3 4 2 2" xfId="6245"/>
    <cellStyle name="Normal 5 3 2 3 4 2 2 2" xfId="14947"/>
    <cellStyle name="Normal 5 3 2 3 4 2 2 2 2" xfId="30533"/>
    <cellStyle name="Normal 5 3 2 3 4 2 2 3" xfId="21885"/>
    <cellStyle name="Normal 5 3 2 3 4 2 3" xfId="11506"/>
    <cellStyle name="Normal 5 3 2 3 4 2 3 2" xfId="27094"/>
    <cellStyle name="Normal 5 3 2 3 4 2 4" xfId="18446"/>
    <cellStyle name="Normal 5 3 2 3 4 3" xfId="4526"/>
    <cellStyle name="Normal 5 3 2 3 4 3 2" xfId="13228"/>
    <cellStyle name="Normal 5 3 2 3 4 3 2 2" xfId="28814"/>
    <cellStyle name="Normal 5 3 2 3 4 3 3" xfId="20166"/>
    <cellStyle name="Normal 5 3 2 3 4 4" xfId="8025"/>
    <cellStyle name="Normal 5 3 2 3 4 4 2" xfId="23655"/>
    <cellStyle name="Normal 5 3 2 3 4 5" xfId="9776"/>
    <cellStyle name="Normal 5 3 2 3 4 5 2" xfId="25375"/>
    <cellStyle name="Normal 5 3 2 3 4 6" xfId="16727"/>
    <cellStyle name="Normal 5 3 2 3 5" xfId="1943"/>
    <cellStyle name="Normal 5 3 2 3 5 2" xfId="5385"/>
    <cellStyle name="Normal 5 3 2 3 5 2 2" xfId="14087"/>
    <cellStyle name="Normal 5 3 2 3 5 2 2 2" xfId="29673"/>
    <cellStyle name="Normal 5 3 2 3 5 2 3" xfId="21025"/>
    <cellStyle name="Normal 5 3 2 3 5 3" xfId="10645"/>
    <cellStyle name="Normal 5 3 2 3 5 3 2" xfId="26234"/>
    <cellStyle name="Normal 5 3 2 3 5 4" xfId="17586"/>
    <cellStyle name="Normal 5 3 2 3 6" xfId="3666"/>
    <cellStyle name="Normal 5 3 2 3 6 2" xfId="12368"/>
    <cellStyle name="Normal 5 3 2 3 6 2 2" xfId="27954"/>
    <cellStyle name="Normal 5 3 2 3 6 3" xfId="19306"/>
    <cellStyle name="Normal 5 3 2 3 7" xfId="7165"/>
    <cellStyle name="Normal 5 3 2 3 7 2" xfId="22795"/>
    <cellStyle name="Normal 5 3 2 3 8" xfId="8892"/>
    <cellStyle name="Normal 5 3 2 3 8 2" xfId="24515"/>
    <cellStyle name="Normal 5 3 2 3 9" xfId="15867"/>
    <cellStyle name="Normal 5 3 2 4" xfId="318"/>
    <cellStyle name="Normal 5 3 2 4 2" xfId="750"/>
    <cellStyle name="Normal 5 3 2 4 2 2" xfId="1613"/>
    <cellStyle name="Normal 5 3 2 4 2 2 2" xfId="3343"/>
    <cellStyle name="Normal 5 3 2 4 2 2 2 2" xfId="6784"/>
    <cellStyle name="Normal 5 3 2 4 2 2 2 2 2" xfId="15486"/>
    <cellStyle name="Normal 5 3 2 4 2 2 2 2 2 2" xfId="31072"/>
    <cellStyle name="Normal 5 3 2 4 2 2 2 2 3" xfId="22424"/>
    <cellStyle name="Normal 5 3 2 4 2 2 2 3" xfId="12045"/>
    <cellStyle name="Normal 5 3 2 4 2 2 2 3 2" xfId="27633"/>
    <cellStyle name="Normal 5 3 2 4 2 2 2 4" xfId="18985"/>
    <cellStyle name="Normal 5 3 2 4 2 2 3" xfId="5065"/>
    <cellStyle name="Normal 5 3 2 4 2 2 3 2" xfId="13767"/>
    <cellStyle name="Normal 5 3 2 4 2 2 3 2 2" xfId="29353"/>
    <cellStyle name="Normal 5 3 2 4 2 2 3 3" xfId="20705"/>
    <cellStyle name="Normal 5 3 2 4 2 2 4" xfId="8564"/>
    <cellStyle name="Normal 5 3 2 4 2 2 4 2" xfId="24194"/>
    <cellStyle name="Normal 5 3 2 4 2 2 5" xfId="10315"/>
    <cellStyle name="Normal 5 3 2 4 2 2 5 2" xfId="25914"/>
    <cellStyle name="Normal 5 3 2 4 2 2 6" xfId="17266"/>
    <cellStyle name="Normal 5 3 2 4 2 3" xfId="2483"/>
    <cellStyle name="Normal 5 3 2 4 2 3 2" xfId="5924"/>
    <cellStyle name="Normal 5 3 2 4 2 3 2 2" xfId="14626"/>
    <cellStyle name="Normal 5 3 2 4 2 3 2 2 2" xfId="30212"/>
    <cellStyle name="Normal 5 3 2 4 2 3 2 3" xfId="21564"/>
    <cellStyle name="Normal 5 3 2 4 2 3 3" xfId="11185"/>
    <cellStyle name="Normal 5 3 2 4 2 3 3 2" xfId="26773"/>
    <cellStyle name="Normal 5 3 2 4 2 3 4" xfId="18125"/>
    <cellStyle name="Normal 5 3 2 4 2 4" xfId="4205"/>
    <cellStyle name="Normal 5 3 2 4 2 4 2" xfId="12907"/>
    <cellStyle name="Normal 5 3 2 4 2 4 2 2" xfId="28493"/>
    <cellStyle name="Normal 5 3 2 4 2 4 3" xfId="19845"/>
    <cellStyle name="Normal 5 3 2 4 2 5" xfId="7704"/>
    <cellStyle name="Normal 5 3 2 4 2 5 2" xfId="23334"/>
    <cellStyle name="Normal 5 3 2 4 2 6" xfId="9452"/>
    <cellStyle name="Normal 5 3 2 4 2 6 2" xfId="25054"/>
    <cellStyle name="Normal 5 3 2 4 2 7" xfId="16406"/>
    <cellStyle name="Normal 5 3 2 4 3" xfId="1183"/>
    <cellStyle name="Normal 5 3 2 4 3 2" xfId="2913"/>
    <cellStyle name="Normal 5 3 2 4 3 2 2" xfId="6354"/>
    <cellStyle name="Normal 5 3 2 4 3 2 2 2" xfId="15056"/>
    <cellStyle name="Normal 5 3 2 4 3 2 2 2 2" xfId="30642"/>
    <cellStyle name="Normal 5 3 2 4 3 2 2 3" xfId="21994"/>
    <cellStyle name="Normal 5 3 2 4 3 2 3" xfId="11615"/>
    <cellStyle name="Normal 5 3 2 4 3 2 3 2" xfId="27203"/>
    <cellStyle name="Normal 5 3 2 4 3 2 4" xfId="18555"/>
    <cellStyle name="Normal 5 3 2 4 3 3" xfId="4635"/>
    <cellStyle name="Normal 5 3 2 4 3 3 2" xfId="13337"/>
    <cellStyle name="Normal 5 3 2 4 3 3 2 2" xfId="28923"/>
    <cellStyle name="Normal 5 3 2 4 3 3 3" xfId="20275"/>
    <cellStyle name="Normal 5 3 2 4 3 4" xfId="8134"/>
    <cellStyle name="Normal 5 3 2 4 3 4 2" xfId="23764"/>
    <cellStyle name="Normal 5 3 2 4 3 5" xfId="9885"/>
    <cellStyle name="Normal 5 3 2 4 3 5 2" xfId="25484"/>
    <cellStyle name="Normal 5 3 2 4 3 6" xfId="16836"/>
    <cellStyle name="Normal 5 3 2 4 4" xfId="2053"/>
    <cellStyle name="Normal 5 3 2 4 4 2" xfId="5494"/>
    <cellStyle name="Normal 5 3 2 4 4 2 2" xfId="14196"/>
    <cellStyle name="Normal 5 3 2 4 4 2 2 2" xfId="29782"/>
    <cellStyle name="Normal 5 3 2 4 4 2 3" xfId="21134"/>
    <cellStyle name="Normal 5 3 2 4 4 3" xfId="10755"/>
    <cellStyle name="Normal 5 3 2 4 4 3 2" xfId="26343"/>
    <cellStyle name="Normal 5 3 2 4 4 4" xfId="17695"/>
    <cellStyle name="Normal 5 3 2 4 5" xfId="3775"/>
    <cellStyle name="Normal 5 3 2 4 5 2" xfId="12477"/>
    <cellStyle name="Normal 5 3 2 4 5 2 2" xfId="28063"/>
    <cellStyle name="Normal 5 3 2 4 5 3" xfId="19415"/>
    <cellStyle name="Normal 5 3 2 4 6" xfId="7274"/>
    <cellStyle name="Normal 5 3 2 4 6 2" xfId="22904"/>
    <cellStyle name="Normal 5 3 2 4 7" xfId="9020"/>
    <cellStyle name="Normal 5 3 2 4 7 2" xfId="24624"/>
    <cellStyle name="Normal 5 3 2 4 8" xfId="15976"/>
    <cellStyle name="Normal 5 3 2 5" xfId="534"/>
    <cellStyle name="Normal 5 3 2 5 2" xfId="1398"/>
    <cellStyle name="Normal 5 3 2 5 2 2" xfId="3128"/>
    <cellStyle name="Normal 5 3 2 5 2 2 2" xfId="6569"/>
    <cellStyle name="Normal 5 3 2 5 2 2 2 2" xfId="15271"/>
    <cellStyle name="Normal 5 3 2 5 2 2 2 2 2" xfId="30857"/>
    <cellStyle name="Normal 5 3 2 5 2 2 2 3" xfId="22209"/>
    <cellStyle name="Normal 5 3 2 5 2 2 3" xfId="11830"/>
    <cellStyle name="Normal 5 3 2 5 2 2 3 2" xfId="27418"/>
    <cellStyle name="Normal 5 3 2 5 2 2 4" xfId="18770"/>
    <cellStyle name="Normal 5 3 2 5 2 3" xfId="4850"/>
    <cellStyle name="Normal 5 3 2 5 2 3 2" xfId="13552"/>
    <cellStyle name="Normal 5 3 2 5 2 3 2 2" xfId="29138"/>
    <cellStyle name="Normal 5 3 2 5 2 3 3" xfId="20490"/>
    <cellStyle name="Normal 5 3 2 5 2 4" xfId="8349"/>
    <cellStyle name="Normal 5 3 2 5 2 4 2" xfId="23979"/>
    <cellStyle name="Normal 5 3 2 5 2 5" xfId="10100"/>
    <cellStyle name="Normal 5 3 2 5 2 5 2" xfId="25699"/>
    <cellStyle name="Normal 5 3 2 5 2 6" xfId="17051"/>
    <cellStyle name="Normal 5 3 2 5 3" xfId="2268"/>
    <cellStyle name="Normal 5 3 2 5 3 2" xfId="5709"/>
    <cellStyle name="Normal 5 3 2 5 3 2 2" xfId="14411"/>
    <cellStyle name="Normal 5 3 2 5 3 2 2 2" xfId="29997"/>
    <cellStyle name="Normal 5 3 2 5 3 2 3" xfId="21349"/>
    <cellStyle name="Normal 5 3 2 5 3 3" xfId="10970"/>
    <cellStyle name="Normal 5 3 2 5 3 3 2" xfId="26558"/>
    <cellStyle name="Normal 5 3 2 5 3 4" xfId="17910"/>
    <cellStyle name="Normal 5 3 2 5 4" xfId="3990"/>
    <cellStyle name="Normal 5 3 2 5 4 2" xfId="12692"/>
    <cellStyle name="Normal 5 3 2 5 4 2 2" xfId="28278"/>
    <cellStyle name="Normal 5 3 2 5 4 3" xfId="19630"/>
    <cellStyle name="Normal 5 3 2 5 5" xfId="7489"/>
    <cellStyle name="Normal 5 3 2 5 5 2" xfId="23119"/>
    <cellStyle name="Normal 5 3 2 5 6" xfId="9236"/>
    <cellStyle name="Normal 5 3 2 5 6 2" xfId="24839"/>
    <cellStyle name="Normal 5 3 2 5 7" xfId="16191"/>
    <cellStyle name="Normal 5 3 2 6" xfId="968"/>
    <cellStyle name="Normal 5 3 2 6 2" xfId="2698"/>
    <cellStyle name="Normal 5 3 2 6 2 2" xfId="6139"/>
    <cellStyle name="Normal 5 3 2 6 2 2 2" xfId="14841"/>
    <cellStyle name="Normal 5 3 2 6 2 2 2 2" xfId="30427"/>
    <cellStyle name="Normal 5 3 2 6 2 2 3" xfId="21779"/>
    <cellStyle name="Normal 5 3 2 6 2 3" xfId="11400"/>
    <cellStyle name="Normal 5 3 2 6 2 3 2" xfId="26988"/>
    <cellStyle name="Normal 5 3 2 6 2 4" xfId="18340"/>
    <cellStyle name="Normal 5 3 2 6 3" xfId="4420"/>
    <cellStyle name="Normal 5 3 2 6 3 2" xfId="13122"/>
    <cellStyle name="Normal 5 3 2 6 3 2 2" xfId="28708"/>
    <cellStyle name="Normal 5 3 2 6 3 3" xfId="20060"/>
    <cellStyle name="Normal 5 3 2 6 4" xfId="7919"/>
    <cellStyle name="Normal 5 3 2 6 4 2" xfId="23549"/>
    <cellStyle name="Normal 5 3 2 6 5" xfId="9670"/>
    <cellStyle name="Normal 5 3 2 6 5 2" xfId="25269"/>
    <cellStyle name="Normal 5 3 2 6 6" xfId="16621"/>
    <cellStyle name="Normal 5 3 2 7" xfId="1837"/>
    <cellStyle name="Normal 5 3 2 7 2" xfId="5279"/>
    <cellStyle name="Normal 5 3 2 7 2 2" xfId="13981"/>
    <cellStyle name="Normal 5 3 2 7 2 2 2" xfId="29567"/>
    <cellStyle name="Normal 5 3 2 7 2 3" xfId="20919"/>
    <cellStyle name="Normal 5 3 2 7 3" xfId="10539"/>
    <cellStyle name="Normal 5 3 2 7 3 2" xfId="26128"/>
    <cellStyle name="Normal 5 3 2 7 4" xfId="17480"/>
    <cellStyle name="Normal 5 3 2 8" xfId="3560"/>
    <cellStyle name="Normal 5 3 2 8 2" xfId="12262"/>
    <cellStyle name="Normal 5 3 2 8 2 2" xfId="27848"/>
    <cellStyle name="Normal 5 3 2 8 3" xfId="19200"/>
    <cellStyle name="Normal 5 3 2 9" xfId="7005"/>
    <cellStyle name="Normal 5 3 2 9 2" xfId="15706"/>
    <cellStyle name="Normal 5 3 2 9 2 2" xfId="31287"/>
    <cellStyle name="Normal 5 3 2 9 3" xfId="22639"/>
    <cellStyle name="Normal 5 3 3" xfId="88"/>
    <cellStyle name="Normal 5 3 3 10" xfId="15788"/>
    <cellStyle name="Normal 5 3 3 2" xfId="202"/>
    <cellStyle name="Normal 5 3 3 2 2" xfId="451"/>
    <cellStyle name="Normal 5 3 3 2 2 2" xfId="883"/>
    <cellStyle name="Normal 5 3 3 2 2 2 2" xfId="1746"/>
    <cellStyle name="Normal 5 3 3 2 2 2 2 2" xfId="3476"/>
    <cellStyle name="Normal 5 3 3 2 2 2 2 2 2" xfId="6917"/>
    <cellStyle name="Normal 5 3 3 2 2 2 2 2 2 2" xfId="15619"/>
    <cellStyle name="Normal 5 3 3 2 2 2 2 2 2 2 2" xfId="31205"/>
    <cellStyle name="Normal 5 3 3 2 2 2 2 2 2 3" xfId="22557"/>
    <cellStyle name="Normal 5 3 3 2 2 2 2 2 3" xfId="12178"/>
    <cellStyle name="Normal 5 3 3 2 2 2 2 2 3 2" xfId="27766"/>
    <cellStyle name="Normal 5 3 3 2 2 2 2 2 4" xfId="19118"/>
    <cellStyle name="Normal 5 3 3 2 2 2 2 3" xfId="5198"/>
    <cellStyle name="Normal 5 3 3 2 2 2 2 3 2" xfId="13900"/>
    <cellStyle name="Normal 5 3 3 2 2 2 2 3 2 2" xfId="29486"/>
    <cellStyle name="Normal 5 3 3 2 2 2 2 3 3" xfId="20838"/>
    <cellStyle name="Normal 5 3 3 2 2 2 2 4" xfId="8697"/>
    <cellStyle name="Normal 5 3 3 2 2 2 2 4 2" xfId="24327"/>
    <cellStyle name="Normal 5 3 3 2 2 2 2 5" xfId="10448"/>
    <cellStyle name="Normal 5 3 3 2 2 2 2 5 2" xfId="26047"/>
    <cellStyle name="Normal 5 3 3 2 2 2 2 6" xfId="17399"/>
    <cellStyle name="Normal 5 3 3 2 2 2 3" xfId="2616"/>
    <cellStyle name="Normal 5 3 3 2 2 2 3 2" xfId="6057"/>
    <cellStyle name="Normal 5 3 3 2 2 2 3 2 2" xfId="14759"/>
    <cellStyle name="Normal 5 3 3 2 2 2 3 2 2 2" xfId="30345"/>
    <cellStyle name="Normal 5 3 3 2 2 2 3 2 3" xfId="21697"/>
    <cellStyle name="Normal 5 3 3 2 2 2 3 3" xfId="11318"/>
    <cellStyle name="Normal 5 3 3 2 2 2 3 3 2" xfId="26906"/>
    <cellStyle name="Normal 5 3 3 2 2 2 3 4" xfId="18258"/>
    <cellStyle name="Normal 5 3 3 2 2 2 4" xfId="4338"/>
    <cellStyle name="Normal 5 3 3 2 2 2 4 2" xfId="13040"/>
    <cellStyle name="Normal 5 3 3 2 2 2 4 2 2" xfId="28626"/>
    <cellStyle name="Normal 5 3 3 2 2 2 4 3" xfId="19978"/>
    <cellStyle name="Normal 5 3 3 2 2 2 5" xfId="7837"/>
    <cellStyle name="Normal 5 3 3 2 2 2 5 2" xfId="23467"/>
    <cellStyle name="Normal 5 3 3 2 2 2 6" xfId="9585"/>
    <cellStyle name="Normal 5 3 3 2 2 2 6 2" xfId="25187"/>
    <cellStyle name="Normal 5 3 3 2 2 2 7" xfId="16539"/>
    <cellStyle name="Normal 5 3 3 2 2 3" xfId="1316"/>
    <cellStyle name="Normal 5 3 3 2 2 3 2" xfId="3046"/>
    <cellStyle name="Normal 5 3 3 2 2 3 2 2" xfId="6487"/>
    <cellStyle name="Normal 5 3 3 2 2 3 2 2 2" xfId="15189"/>
    <cellStyle name="Normal 5 3 3 2 2 3 2 2 2 2" xfId="30775"/>
    <cellStyle name="Normal 5 3 3 2 2 3 2 2 3" xfId="22127"/>
    <cellStyle name="Normal 5 3 3 2 2 3 2 3" xfId="11748"/>
    <cellStyle name="Normal 5 3 3 2 2 3 2 3 2" xfId="27336"/>
    <cellStyle name="Normal 5 3 3 2 2 3 2 4" xfId="18688"/>
    <cellStyle name="Normal 5 3 3 2 2 3 3" xfId="4768"/>
    <cellStyle name="Normal 5 3 3 2 2 3 3 2" xfId="13470"/>
    <cellStyle name="Normal 5 3 3 2 2 3 3 2 2" xfId="29056"/>
    <cellStyle name="Normal 5 3 3 2 2 3 3 3" xfId="20408"/>
    <cellStyle name="Normal 5 3 3 2 2 3 4" xfId="8267"/>
    <cellStyle name="Normal 5 3 3 2 2 3 4 2" xfId="23897"/>
    <cellStyle name="Normal 5 3 3 2 2 3 5" xfId="10018"/>
    <cellStyle name="Normal 5 3 3 2 2 3 5 2" xfId="25617"/>
    <cellStyle name="Normal 5 3 3 2 2 3 6" xfId="16969"/>
    <cellStyle name="Normal 5 3 3 2 2 4" xfId="2186"/>
    <cellStyle name="Normal 5 3 3 2 2 4 2" xfId="5627"/>
    <cellStyle name="Normal 5 3 3 2 2 4 2 2" xfId="14329"/>
    <cellStyle name="Normal 5 3 3 2 2 4 2 2 2" xfId="29915"/>
    <cellStyle name="Normal 5 3 3 2 2 4 2 3" xfId="21267"/>
    <cellStyle name="Normal 5 3 3 2 2 4 3" xfId="10888"/>
    <cellStyle name="Normal 5 3 3 2 2 4 3 2" xfId="26476"/>
    <cellStyle name="Normal 5 3 3 2 2 4 4" xfId="17828"/>
    <cellStyle name="Normal 5 3 3 2 2 5" xfId="3908"/>
    <cellStyle name="Normal 5 3 3 2 2 5 2" xfId="12610"/>
    <cellStyle name="Normal 5 3 3 2 2 5 2 2" xfId="28196"/>
    <cellStyle name="Normal 5 3 3 2 2 5 3" xfId="19548"/>
    <cellStyle name="Normal 5 3 3 2 2 6" xfId="7407"/>
    <cellStyle name="Normal 5 3 3 2 2 6 2" xfId="23037"/>
    <cellStyle name="Normal 5 3 3 2 2 7" xfId="9153"/>
    <cellStyle name="Normal 5 3 3 2 2 7 2" xfId="24757"/>
    <cellStyle name="Normal 5 3 3 2 2 8" xfId="16109"/>
    <cellStyle name="Normal 5 3 3 2 3" xfId="667"/>
    <cellStyle name="Normal 5 3 3 2 3 2" xfId="1531"/>
    <cellStyle name="Normal 5 3 3 2 3 2 2" xfId="3261"/>
    <cellStyle name="Normal 5 3 3 2 3 2 2 2" xfId="6702"/>
    <cellStyle name="Normal 5 3 3 2 3 2 2 2 2" xfId="15404"/>
    <cellStyle name="Normal 5 3 3 2 3 2 2 2 2 2" xfId="30990"/>
    <cellStyle name="Normal 5 3 3 2 3 2 2 2 3" xfId="22342"/>
    <cellStyle name="Normal 5 3 3 2 3 2 2 3" xfId="11963"/>
    <cellStyle name="Normal 5 3 3 2 3 2 2 3 2" xfId="27551"/>
    <cellStyle name="Normal 5 3 3 2 3 2 2 4" xfId="18903"/>
    <cellStyle name="Normal 5 3 3 2 3 2 3" xfId="4983"/>
    <cellStyle name="Normal 5 3 3 2 3 2 3 2" xfId="13685"/>
    <cellStyle name="Normal 5 3 3 2 3 2 3 2 2" xfId="29271"/>
    <cellStyle name="Normal 5 3 3 2 3 2 3 3" xfId="20623"/>
    <cellStyle name="Normal 5 3 3 2 3 2 4" xfId="8482"/>
    <cellStyle name="Normal 5 3 3 2 3 2 4 2" xfId="24112"/>
    <cellStyle name="Normal 5 3 3 2 3 2 5" xfId="10233"/>
    <cellStyle name="Normal 5 3 3 2 3 2 5 2" xfId="25832"/>
    <cellStyle name="Normal 5 3 3 2 3 2 6" xfId="17184"/>
    <cellStyle name="Normal 5 3 3 2 3 3" xfId="2401"/>
    <cellStyle name="Normal 5 3 3 2 3 3 2" xfId="5842"/>
    <cellStyle name="Normal 5 3 3 2 3 3 2 2" xfId="14544"/>
    <cellStyle name="Normal 5 3 3 2 3 3 2 2 2" xfId="30130"/>
    <cellStyle name="Normal 5 3 3 2 3 3 2 3" xfId="21482"/>
    <cellStyle name="Normal 5 3 3 2 3 3 3" xfId="11103"/>
    <cellStyle name="Normal 5 3 3 2 3 3 3 2" xfId="26691"/>
    <cellStyle name="Normal 5 3 3 2 3 3 4" xfId="18043"/>
    <cellStyle name="Normal 5 3 3 2 3 4" xfId="4123"/>
    <cellStyle name="Normal 5 3 3 2 3 4 2" xfId="12825"/>
    <cellStyle name="Normal 5 3 3 2 3 4 2 2" xfId="28411"/>
    <cellStyle name="Normal 5 3 3 2 3 4 3" xfId="19763"/>
    <cellStyle name="Normal 5 3 3 2 3 5" xfId="7622"/>
    <cellStyle name="Normal 5 3 3 2 3 5 2" xfId="23252"/>
    <cellStyle name="Normal 5 3 3 2 3 6" xfId="9369"/>
    <cellStyle name="Normal 5 3 3 2 3 6 2" xfId="24972"/>
    <cellStyle name="Normal 5 3 3 2 3 7" xfId="16324"/>
    <cellStyle name="Normal 5 3 3 2 4" xfId="1101"/>
    <cellStyle name="Normal 5 3 3 2 4 2" xfId="2831"/>
    <cellStyle name="Normal 5 3 3 2 4 2 2" xfId="6272"/>
    <cellStyle name="Normal 5 3 3 2 4 2 2 2" xfId="14974"/>
    <cellStyle name="Normal 5 3 3 2 4 2 2 2 2" xfId="30560"/>
    <cellStyle name="Normal 5 3 3 2 4 2 2 3" xfId="21912"/>
    <cellStyle name="Normal 5 3 3 2 4 2 3" xfId="11533"/>
    <cellStyle name="Normal 5 3 3 2 4 2 3 2" xfId="27121"/>
    <cellStyle name="Normal 5 3 3 2 4 2 4" xfId="18473"/>
    <cellStyle name="Normal 5 3 3 2 4 3" xfId="4553"/>
    <cellStyle name="Normal 5 3 3 2 4 3 2" xfId="13255"/>
    <cellStyle name="Normal 5 3 3 2 4 3 2 2" xfId="28841"/>
    <cellStyle name="Normal 5 3 3 2 4 3 3" xfId="20193"/>
    <cellStyle name="Normal 5 3 3 2 4 4" xfId="8052"/>
    <cellStyle name="Normal 5 3 3 2 4 4 2" xfId="23682"/>
    <cellStyle name="Normal 5 3 3 2 4 5" xfId="9803"/>
    <cellStyle name="Normal 5 3 3 2 4 5 2" xfId="25402"/>
    <cellStyle name="Normal 5 3 3 2 4 6" xfId="16754"/>
    <cellStyle name="Normal 5 3 3 2 5" xfId="1970"/>
    <cellStyle name="Normal 5 3 3 2 5 2" xfId="5412"/>
    <cellStyle name="Normal 5 3 3 2 5 2 2" xfId="14114"/>
    <cellStyle name="Normal 5 3 3 2 5 2 2 2" xfId="29700"/>
    <cellStyle name="Normal 5 3 3 2 5 2 3" xfId="21052"/>
    <cellStyle name="Normal 5 3 3 2 5 3" xfId="10672"/>
    <cellStyle name="Normal 5 3 3 2 5 3 2" xfId="26261"/>
    <cellStyle name="Normal 5 3 3 2 5 4" xfId="17613"/>
    <cellStyle name="Normal 5 3 3 2 6" xfId="3693"/>
    <cellStyle name="Normal 5 3 3 2 6 2" xfId="12395"/>
    <cellStyle name="Normal 5 3 3 2 6 2 2" xfId="27981"/>
    <cellStyle name="Normal 5 3 3 2 6 3" xfId="19333"/>
    <cellStyle name="Normal 5 3 3 2 7" xfId="7192"/>
    <cellStyle name="Normal 5 3 3 2 7 2" xfId="22822"/>
    <cellStyle name="Normal 5 3 3 2 8" xfId="8919"/>
    <cellStyle name="Normal 5 3 3 2 8 2" xfId="24542"/>
    <cellStyle name="Normal 5 3 3 2 9" xfId="15894"/>
    <cellStyle name="Normal 5 3 3 3" xfId="345"/>
    <cellStyle name="Normal 5 3 3 3 2" xfId="777"/>
    <cellStyle name="Normal 5 3 3 3 2 2" xfId="1640"/>
    <cellStyle name="Normal 5 3 3 3 2 2 2" xfId="3370"/>
    <cellStyle name="Normal 5 3 3 3 2 2 2 2" xfId="6811"/>
    <cellStyle name="Normal 5 3 3 3 2 2 2 2 2" xfId="15513"/>
    <cellStyle name="Normal 5 3 3 3 2 2 2 2 2 2" xfId="31099"/>
    <cellStyle name="Normal 5 3 3 3 2 2 2 2 3" xfId="22451"/>
    <cellStyle name="Normal 5 3 3 3 2 2 2 3" xfId="12072"/>
    <cellStyle name="Normal 5 3 3 3 2 2 2 3 2" xfId="27660"/>
    <cellStyle name="Normal 5 3 3 3 2 2 2 4" xfId="19012"/>
    <cellStyle name="Normal 5 3 3 3 2 2 3" xfId="5092"/>
    <cellStyle name="Normal 5 3 3 3 2 2 3 2" xfId="13794"/>
    <cellStyle name="Normal 5 3 3 3 2 2 3 2 2" xfId="29380"/>
    <cellStyle name="Normal 5 3 3 3 2 2 3 3" xfId="20732"/>
    <cellStyle name="Normal 5 3 3 3 2 2 4" xfId="8591"/>
    <cellStyle name="Normal 5 3 3 3 2 2 4 2" xfId="24221"/>
    <cellStyle name="Normal 5 3 3 3 2 2 5" xfId="10342"/>
    <cellStyle name="Normal 5 3 3 3 2 2 5 2" xfId="25941"/>
    <cellStyle name="Normal 5 3 3 3 2 2 6" xfId="17293"/>
    <cellStyle name="Normal 5 3 3 3 2 3" xfId="2510"/>
    <cellStyle name="Normal 5 3 3 3 2 3 2" xfId="5951"/>
    <cellStyle name="Normal 5 3 3 3 2 3 2 2" xfId="14653"/>
    <cellStyle name="Normal 5 3 3 3 2 3 2 2 2" xfId="30239"/>
    <cellStyle name="Normal 5 3 3 3 2 3 2 3" xfId="21591"/>
    <cellStyle name="Normal 5 3 3 3 2 3 3" xfId="11212"/>
    <cellStyle name="Normal 5 3 3 3 2 3 3 2" xfId="26800"/>
    <cellStyle name="Normal 5 3 3 3 2 3 4" xfId="18152"/>
    <cellStyle name="Normal 5 3 3 3 2 4" xfId="4232"/>
    <cellStyle name="Normal 5 3 3 3 2 4 2" xfId="12934"/>
    <cellStyle name="Normal 5 3 3 3 2 4 2 2" xfId="28520"/>
    <cellStyle name="Normal 5 3 3 3 2 4 3" xfId="19872"/>
    <cellStyle name="Normal 5 3 3 3 2 5" xfId="7731"/>
    <cellStyle name="Normal 5 3 3 3 2 5 2" xfId="23361"/>
    <cellStyle name="Normal 5 3 3 3 2 6" xfId="9479"/>
    <cellStyle name="Normal 5 3 3 3 2 6 2" xfId="25081"/>
    <cellStyle name="Normal 5 3 3 3 2 7" xfId="16433"/>
    <cellStyle name="Normal 5 3 3 3 3" xfId="1210"/>
    <cellStyle name="Normal 5 3 3 3 3 2" xfId="2940"/>
    <cellStyle name="Normal 5 3 3 3 3 2 2" xfId="6381"/>
    <cellStyle name="Normal 5 3 3 3 3 2 2 2" xfId="15083"/>
    <cellStyle name="Normal 5 3 3 3 3 2 2 2 2" xfId="30669"/>
    <cellStyle name="Normal 5 3 3 3 3 2 2 3" xfId="22021"/>
    <cellStyle name="Normal 5 3 3 3 3 2 3" xfId="11642"/>
    <cellStyle name="Normal 5 3 3 3 3 2 3 2" xfId="27230"/>
    <cellStyle name="Normal 5 3 3 3 3 2 4" xfId="18582"/>
    <cellStyle name="Normal 5 3 3 3 3 3" xfId="4662"/>
    <cellStyle name="Normal 5 3 3 3 3 3 2" xfId="13364"/>
    <cellStyle name="Normal 5 3 3 3 3 3 2 2" xfId="28950"/>
    <cellStyle name="Normal 5 3 3 3 3 3 3" xfId="20302"/>
    <cellStyle name="Normal 5 3 3 3 3 4" xfId="8161"/>
    <cellStyle name="Normal 5 3 3 3 3 4 2" xfId="23791"/>
    <cellStyle name="Normal 5 3 3 3 3 5" xfId="9912"/>
    <cellStyle name="Normal 5 3 3 3 3 5 2" xfId="25511"/>
    <cellStyle name="Normal 5 3 3 3 3 6" xfId="16863"/>
    <cellStyle name="Normal 5 3 3 3 4" xfId="2080"/>
    <cellStyle name="Normal 5 3 3 3 4 2" xfId="5521"/>
    <cellStyle name="Normal 5 3 3 3 4 2 2" xfId="14223"/>
    <cellStyle name="Normal 5 3 3 3 4 2 2 2" xfId="29809"/>
    <cellStyle name="Normal 5 3 3 3 4 2 3" xfId="21161"/>
    <cellStyle name="Normal 5 3 3 3 4 3" xfId="10782"/>
    <cellStyle name="Normal 5 3 3 3 4 3 2" xfId="26370"/>
    <cellStyle name="Normal 5 3 3 3 4 4" xfId="17722"/>
    <cellStyle name="Normal 5 3 3 3 5" xfId="3802"/>
    <cellStyle name="Normal 5 3 3 3 5 2" xfId="12504"/>
    <cellStyle name="Normal 5 3 3 3 5 2 2" xfId="28090"/>
    <cellStyle name="Normal 5 3 3 3 5 3" xfId="19442"/>
    <cellStyle name="Normal 5 3 3 3 6" xfId="7301"/>
    <cellStyle name="Normal 5 3 3 3 6 2" xfId="22931"/>
    <cellStyle name="Normal 5 3 3 3 7" xfId="9047"/>
    <cellStyle name="Normal 5 3 3 3 7 2" xfId="24651"/>
    <cellStyle name="Normal 5 3 3 3 8" xfId="16003"/>
    <cellStyle name="Normal 5 3 3 4" xfId="561"/>
    <cellStyle name="Normal 5 3 3 4 2" xfId="1425"/>
    <cellStyle name="Normal 5 3 3 4 2 2" xfId="3155"/>
    <cellStyle name="Normal 5 3 3 4 2 2 2" xfId="6596"/>
    <cellStyle name="Normal 5 3 3 4 2 2 2 2" xfId="15298"/>
    <cellStyle name="Normal 5 3 3 4 2 2 2 2 2" xfId="30884"/>
    <cellStyle name="Normal 5 3 3 4 2 2 2 3" xfId="22236"/>
    <cellStyle name="Normal 5 3 3 4 2 2 3" xfId="11857"/>
    <cellStyle name="Normal 5 3 3 4 2 2 3 2" xfId="27445"/>
    <cellStyle name="Normal 5 3 3 4 2 2 4" xfId="18797"/>
    <cellStyle name="Normal 5 3 3 4 2 3" xfId="4877"/>
    <cellStyle name="Normal 5 3 3 4 2 3 2" xfId="13579"/>
    <cellStyle name="Normal 5 3 3 4 2 3 2 2" xfId="29165"/>
    <cellStyle name="Normal 5 3 3 4 2 3 3" xfId="20517"/>
    <cellStyle name="Normal 5 3 3 4 2 4" xfId="8376"/>
    <cellStyle name="Normal 5 3 3 4 2 4 2" xfId="24006"/>
    <cellStyle name="Normal 5 3 3 4 2 5" xfId="10127"/>
    <cellStyle name="Normal 5 3 3 4 2 5 2" xfId="25726"/>
    <cellStyle name="Normal 5 3 3 4 2 6" xfId="17078"/>
    <cellStyle name="Normal 5 3 3 4 3" xfId="2295"/>
    <cellStyle name="Normal 5 3 3 4 3 2" xfId="5736"/>
    <cellStyle name="Normal 5 3 3 4 3 2 2" xfId="14438"/>
    <cellStyle name="Normal 5 3 3 4 3 2 2 2" xfId="30024"/>
    <cellStyle name="Normal 5 3 3 4 3 2 3" xfId="21376"/>
    <cellStyle name="Normal 5 3 3 4 3 3" xfId="10997"/>
    <cellStyle name="Normal 5 3 3 4 3 3 2" xfId="26585"/>
    <cellStyle name="Normal 5 3 3 4 3 4" xfId="17937"/>
    <cellStyle name="Normal 5 3 3 4 4" xfId="4017"/>
    <cellStyle name="Normal 5 3 3 4 4 2" xfId="12719"/>
    <cellStyle name="Normal 5 3 3 4 4 2 2" xfId="28305"/>
    <cellStyle name="Normal 5 3 3 4 4 3" xfId="19657"/>
    <cellStyle name="Normal 5 3 3 4 5" xfId="7516"/>
    <cellStyle name="Normal 5 3 3 4 5 2" xfId="23146"/>
    <cellStyle name="Normal 5 3 3 4 6" xfId="9263"/>
    <cellStyle name="Normal 5 3 3 4 6 2" xfId="24866"/>
    <cellStyle name="Normal 5 3 3 4 7" xfId="16218"/>
    <cellStyle name="Normal 5 3 3 5" xfId="995"/>
    <cellStyle name="Normal 5 3 3 5 2" xfId="2725"/>
    <cellStyle name="Normal 5 3 3 5 2 2" xfId="6166"/>
    <cellStyle name="Normal 5 3 3 5 2 2 2" xfId="14868"/>
    <cellStyle name="Normal 5 3 3 5 2 2 2 2" xfId="30454"/>
    <cellStyle name="Normal 5 3 3 5 2 2 3" xfId="21806"/>
    <cellStyle name="Normal 5 3 3 5 2 3" xfId="11427"/>
    <cellStyle name="Normal 5 3 3 5 2 3 2" xfId="27015"/>
    <cellStyle name="Normal 5 3 3 5 2 4" xfId="18367"/>
    <cellStyle name="Normal 5 3 3 5 3" xfId="4447"/>
    <cellStyle name="Normal 5 3 3 5 3 2" xfId="13149"/>
    <cellStyle name="Normal 5 3 3 5 3 2 2" xfId="28735"/>
    <cellStyle name="Normal 5 3 3 5 3 3" xfId="20087"/>
    <cellStyle name="Normal 5 3 3 5 4" xfId="7946"/>
    <cellStyle name="Normal 5 3 3 5 4 2" xfId="23576"/>
    <cellStyle name="Normal 5 3 3 5 5" xfId="9697"/>
    <cellStyle name="Normal 5 3 3 5 5 2" xfId="25296"/>
    <cellStyle name="Normal 5 3 3 5 6" xfId="16648"/>
    <cellStyle name="Normal 5 3 3 6" xfId="1864"/>
    <cellStyle name="Normal 5 3 3 6 2" xfId="5306"/>
    <cellStyle name="Normal 5 3 3 6 2 2" xfId="14008"/>
    <cellStyle name="Normal 5 3 3 6 2 2 2" xfId="29594"/>
    <cellStyle name="Normal 5 3 3 6 2 3" xfId="20946"/>
    <cellStyle name="Normal 5 3 3 6 3" xfId="10566"/>
    <cellStyle name="Normal 5 3 3 6 3 2" xfId="26155"/>
    <cellStyle name="Normal 5 3 3 6 4" xfId="17507"/>
    <cellStyle name="Normal 5 3 3 7" xfId="3587"/>
    <cellStyle name="Normal 5 3 3 7 2" xfId="12289"/>
    <cellStyle name="Normal 5 3 3 7 2 2" xfId="27875"/>
    <cellStyle name="Normal 5 3 3 7 3" xfId="19227"/>
    <cellStyle name="Normal 5 3 3 8" xfId="7086"/>
    <cellStyle name="Normal 5 3 3 8 2" xfId="22716"/>
    <cellStyle name="Normal 5 3 3 9" xfId="8808"/>
    <cellStyle name="Normal 5 3 3 9 2" xfId="24436"/>
    <cellStyle name="Normal 5 3 4" xfId="146"/>
    <cellStyle name="Normal 5 3 4 2" xfId="398"/>
    <cellStyle name="Normal 5 3 4 2 2" xfId="830"/>
    <cellStyle name="Normal 5 3 4 2 2 2" xfId="1693"/>
    <cellStyle name="Normal 5 3 4 2 2 2 2" xfId="3423"/>
    <cellStyle name="Normal 5 3 4 2 2 2 2 2" xfId="6864"/>
    <cellStyle name="Normal 5 3 4 2 2 2 2 2 2" xfId="15566"/>
    <cellStyle name="Normal 5 3 4 2 2 2 2 2 2 2" xfId="31152"/>
    <cellStyle name="Normal 5 3 4 2 2 2 2 2 3" xfId="22504"/>
    <cellStyle name="Normal 5 3 4 2 2 2 2 3" xfId="12125"/>
    <cellStyle name="Normal 5 3 4 2 2 2 2 3 2" xfId="27713"/>
    <cellStyle name="Normal 5 3 4 2 2 2 2 4" xfId="19065"/>
    <cellStyle name="Normal 5 3 4 2 2 2 3" xfId="5145"/>
    <cellStyle name="Normal 5 3 4 2 2 2 3 2" xfId="13847"/>
    <cellStyle name="Normal 5 3 4 2 2 2 3 2 2" xfId="29433"/>
    <cellStyle name="Normal 5 3 4 2 2 2 3 3" xfId="20785"/>
    <cellStyle name="Normal 5 3 4 2 2 2 4" xfId="8644"/>
    <cellStyle name="Normal 5 3 4 2 2 2 4 2" xfId="24274"/>
    <cellStyle name="Normal 5 3 4 2 2 2 5" xfId="10395"/>
    <cellStyle name="Normal 5 3 4 2 2 2 5 2" xfId="25994"/>
    <cellStyle name="Normal 5 3 4 2 2 2 6" xfId="17346"/>
    <cellStyle name="Normal 5 3 4 2 2 3" xfId="2563"/>
    <cellStyle name="Normal 5 3 4 2 2 3 2" xfId="6004"/>
    <cellStyle name="Normal 5 3 4 2 2 3 2 2" xfId="14706"/>
    <cellStyle name="Normal 5 3 4 2 2 3 2 2 2" xfId="30292"/>
    <cellStyle name="Normal 5 3 4 2 2 3 2 3" xfId="21644"/>
    <cellStyle name="Normal 5 3 4 2 2 3 3" xfId="11265"/>
    <cellStyle name="Normal 5 3 4 2 2 3 3 2" xfId="26853"/>
    <cellStyle name="Normal 5 3 4 2 2 3 4" xfId="18205"/>
    <cellStyle name="Normal 5 3 4 2 2 4" xfId="4285"/>
    <cellStyle name="Normal 5 3 4 2 2 4 2" xfId="12987"/>
    <cellStyle name="Normal 5 3 4 2 2 4 2 2" xfId="28573"/>
    <cellStyle name="Normal 5 3 4 2 2 4 3" xfId="19925"/>
    <cellStyle name="Normal 5 3 4 2 2 5" xfId="7784"/>
    <cellStyle name="Normal 5 3 4 2 2 5 2" xfId="23414"/>
    <cellStyle name="Normal 5 3 4 2 2 6" xfId="9532"/>
    <cellStyle name="Normal 5 3 4 2 2 6 2" xfId="25134"/>
    <cellStyle name="Normal 5 3 4 2 2 7" xfId="16486"/>
    <cellStyle name="Normal 5 3 4 2 3" xfId="1263"/>
    <cellStyle name="Normal 5 3 4 2 3 2" xfId="2993"/>
    <cellStyle name="Normal 5 3 4 2 3 2 2" xfId="6434"/>
    <cellStyle name="Normal 5 3 4 2 3 2 2 2" xfId="15136"/>
    <cellStyle name="Normal 5 3 4 2 3 2 2 2 2" xfId="30722"/>
    <cellStyle name="Normal 5 3 4 2 3 2 2 3" xfId="22074"/>
    <cellStyle name="Normal 5 3 4 2 3 2 3" xfId="11695"/>
    <cellStyle name="Normal 5 3 4 2 3 2 3 2" xfId="27283"/>
    <cellStyle name="Normal 5 3 4 2 3 2 4" xfId="18635"/>
    <cellStyle name="Normal 5 3 4 2 3 3" xfId="4715"/>
    <cellStyle name="Normal 5 3 4 2 3 3 2" xfId="13417"/>
    <cellStyle name="Normal 5 3 4 2 3 3 2 2" xfId="29003"/>
    <cellStyle name="Normal 5 3 4 2 3 3 3" xfId="20355"/>
    <cellStyle name="Normal 5 3 4 2 3 4" xfId="8214"/>
    <cellStyle name="Normal 5 3 4 2 3 4 2" xfId="23844"/>
    <cellStyle name="Normal 5 3 4 2 3 5" xfId="9965"/>
    <cellStyle name="Normal 5 3 4 2 3 5 2" xfId="25564"/>
    <cellStyle name="Normal 5 3 4 2 3 6" xfId="16916"/>
    <cellStyle name="Normal 5 3 4 2 4" xfId="2133"/>
    <cellStyle name="Normal 5 3 4 2 4 2" xfId="5574"/>
    <cellStyle name="Normal 5 3 4 2 4 2 2" xfId="14276"/>
    <cellStyle name="Normal 5 3 4 2 4 2 2 2" xfId="29862"/>
    <cellStyle name="Normal 5 3 4 2 4 2 3" xfId="21214"/>
    <cellStyle name="Normal 5 3 4 2 4 3" xfId="10835"/>
    <cellStyle name="Normal 5 3 4 2 4 3 2" xfId="26423"/>
    <cellStyle name="Normal 5 3 4 2 4 4" xfId="17775"/>
    <cellStyle name="Normal 5 3 4 2 5" xfId="3855"/>
    <cellStyle name="Normal 5 3 4 2 5 2" xfId="12557"/>
    <cellStyle name="Normal 5 3 4 2 5 2 2" xfId="28143"/>
    <cellStyle name="Normal 5 3 4 2 5 3" xfId="19495"/>
    <cellStyle name="Normal 5 3 4 2 6" xfId="7354"/>
    <cellStyle name="Normal 5 3 4 2 6 2" xfId="22984"/>
    <cellStyle name="Normal 5 3 4 2 7" xfId="9100"/>
    <cellStyle name="Normal 5 3 4 2 7 2" xfId="24704"/>
    <cellStyle name="Normal 5 3 4 2 8" xfId="16056"/>
    <cellStyle name="Normal 5 3 4 3" xfId="614"/>
    <cellStyle name="Normal 5 3 4 3 2" xfId="1478"/>
    <cellStyle name="Normal 5 3 4 3 2 2" xfId="3208"/>
    <cellStyle name="Normal 5 3 4 3 2 2 2" xfId="6649"/>
    <cellStyle name="Normal 5 3 4 3 2 2 2 2" xfId="15351"/>
    <cellStyle name="Normal 5 3 4 3 2 2 2 2 2" xfId="30937"/>
    <cellStyle name="Normal 5 3 4 3 2 2 2 3" xfId="22289"/>
    <cellStyle name="Normal 5 3 4 3 2 2 3" xfId="11910"/>
    <cellStyle name="Normal 5 3 4 3 2 2 3 2" xfId="27498"/>
    <cellStyle name="Normal 5 3 4 3 2 2 4" xfId="18850"/>
    <cellStyle name="Normal 5 3 4 3 2 3" xfId="4930"/>
    <cellStyle name="Normal 5 3 4 3 2 3 2" xfId="13632"/>
    <cellStyle name="Normal 5 3 4 3 2 3 2 2" xfId="29218"/>
    <cellStyle name="Normal 5 3 4 3 2 3 3" xfId="20570"/>
    <cellStyle name="Normal 5 3 4 3 2 4" xfId="8429"/>
    <cellStyle name="Normal 5 3 4 3 2 4 2" xfId="24059"/>
    <cellStyle name="Normal 5 3 4 3 2 5" xfId="10180"/>
    <cellStyle name="Normal 5 3 4 3 2 5 2" xfId="25779"/>
    <cellStyle name="Normal 5 3 4 3 2 6" xfId="17131"/>
    <cellStyle name="Normal 5 3 4 3 3" xfId="2348"/>
    <cellStyle name="Normal 5 3 4 3 3 2" xfId="5789"/>
    <cellStyle name="Normal 5 3 4 3 3 2 2" xfId="14491"/>
    <cellStyle name="Normal 5 3 4 3 3 2 2 2" xfId="30077"/>
    <cellStyle name="Normal 5 3 4 3 3 2 3" xfId="21429"/>
    <cellStyle name="Normal 5 3 4 3 3 3" xfId="11050"/>
    <cellStyle name="Normal 5 3 4 3 3 3 2" xfId="26638"/>
    <cellStyle name="Normal 5 3 4 3 3 4" xfId="17990"/>
    <cellStyle name="Normal 5 3 4 3 4" xfId="4070"/>
    <cellStyle name="Normal 5 3 4 3 4 2" xfId="12772"/>
    <cellStyle name="Normal 5 3 4 3 4 2 2" xfId="28358"/>
    <cellStyle name="Normal 5 3 4 3 4 3" xfId="19710"/>
    <cellStyle name="Normal 5 3 4 3 5" xfId="7569"/>
    <cellStyle name="Normal 5 3 4 3 5 2" xfId="23199"/>
    <cellStyle name="Normal 5 3 4 3 6" xfId="9316"/>
    <cellStyle name="Normal 5 3 4 3 6 2" xfId="24919"/>
    <cellStyle name="Normal 5 3 4 3 7" xfId="16271"/>
    <cellStyle name="Normal 5 3 4 4" xfId="1048"/>
    <cellStyle name="Normal 5 3 4 4 2" xfId="2778"/>
    <cellStyle name="Normal 5 3 4 4 2 2" xfId="6219"/>
    <cellStyle name="Normal 5 3 4 4 2 2 2" xfId="14921"/>
    <cellStyle name="Normal 5 3 4 4 2 2 2 2" xfId="30507"/>
    <cellStyle name="Normal 5 3 4 4 2 2 3" xfId="21859"/>
    <cellStyle name="Normal 5 3 4 4 2 3" xfId="11480"/>
    <cellStyle name="Normal 5 3 4 4 2 3 2" xfId="27068"/>
    <cellStyle name="Normal 5 3 4 4 2 4" xfId="18420"/>
    <cellStyle name="Normal 5 3 4 4 3" xfId="4500"/>
    <cellStyle name="Normal 5 3 4 4 3 2" xfId="13202"/>
    <cellStyle name="Normal 5 3 4 4 3 2 2" xfId="28788"/>
    <cellStyle name="Normal 5 3 4 4 3 3" xfId="20140"/>
    <cellStyle name="Normal 5 3 4 4 4" xfId="7999"/>
    <cellStyle name="Normal 5 3 4 4 4 2" xfId="23629"/>
    <cellStyle name="Normal 5 3 4 4 5" xfId="9750"/>
    <cellStyle name="Normal 5 3 4 4 5 2" xfId="25349"/>
    <cellStyle name="Normal 5 3 4 4 6" xfId="16701"/>
    <cellStyle name="Normal 5 3 4 5" xfId="1917"/>
    <cellStyle name="Normal 5 3 4 5 2" xfId="5359"/>
    <cellStyle name="Normal 5 3 4 5 2 2" xfId="14061"/>
    <cellStyle name="Normal 5 3 4 5 2 2 2" xfId="29647"/>
    <cellStyle name="Normal 5 3 4 5 2 3" xfId="20999"/>
    <cellStyle name="Normal 5 3 4 5 3" xfId="10619"/>
    <cellStyle name="Normal 5 3 4 5 3 2" xfId="26208"/>
    <cellStyle name="Normal 5 3 4 5 4" xfId="17560"/>
    <cellStyle name="Normal 5 3 4 6" xfId="3640"/>
    <cellStyle name="Normal 5 3 4 6 2" xfId="12342"/>
    <cellStyle name="Normal 5 3 4 6 2 2" xfId="27928"/>
    <cellStyle name="Normal 5 3 4 6 3" xfId="19280"/>
    <cellStyle name="Normal 5 3 4 7" xfId="7139"/>
    <cellStyle name="Normal 5 3 4 7 2" xfId="22769"/>
    <cellStyle name="Normal 5 3 4 8" xfId="8866"/>
    <cellStyle name="Normal 5 3 4 8 2" xfId="24489"/>
    <cellStyle name="Normal 5 3 4 9" xfId="15841"/>
    <cellStyle name="Normal 5 3 5" xfId="292"/>
    <cellStyle name="Normal 5 3 5 2" xfId="724"/>
    <cellStyle name="Normal 5 3 5 2 2" xfId="1587"/>
    <cellStyle name="Normal 5 3 5 2 2 2" xfId="3317"/>
    <cellStyle name="Normal 5 3 5 2 2 2 2" xfId="6758"/>
    <cellStyle name="Normal 5 3 5 2 2 2 2 2" xfId="15460"/>
    <cellStyle name="Normal 5 3 5 2 2 2 2 2 2" xfId="31046"/>
    <cellStyle name="Normal 5 3 5 2 2 2 2 3" xfId="22398"/>
    <cellStyle name="Normal 5 3 5 2 2 2 3" xfId="12019"/>
    <cellStyle name="Normal 5 3 5 2 2 2 3 2" xfId="27607"/>
    <cellStyle name="Normal 5 3 5 2 2 2 4" xfId="18959"/>
    <cellStyle name="Normal 5 3 5 2 2 3" xfId="5039"/>
    <cellStyle name="Normal 5 3 5 2 2 3 2" xfId="13741"/>
    <cellStyle name="Normal 5 3 5 2 2 3 2 2" xfId="29327"/>
    <cellStyle name="Normal 5 3 5 2 2 3 3" xfId="20679"/>
    <cellStyle name="Normal 5 3 5 2 2 4" xfId="8538"/>
    <cellStyle name="Normal 5 3 5 2 2 4 2" xfId="24168"/>
    <cellStyle name="Normal 5 3 5 2 2 5" xfId="10289"/>
    <cellStyle name="Normal 5 3 5 2 2 5 2" xfId="25888"/>
    <cellStyle name="Normal 5 3 5 2 2 6" xfId="17240"/>
    <cellStyle name="Normal 5 3 5 2 3" xfId="2457"/>
    <cellStyle name="Normal 5 3 5 2 3 2" xfId="5898"/>
    <cellStyle name="Normal 5 3 5 2 3 2 2" xfId="14600"/>
    <cellStyle name="Normal 5 3 5 2 3 2 2 2" xfId="30186"/>
    <cellStyle name="Normal 5 3 5 2 3 2 3" xfId="21538"/>
    <cellStyle name="Normal 5 3 5 2 3 3" xfId="11159"/>
    <cellStyle name="Normal 5 3 5 2 3 3 2" xfId="26747"/>
    <cellStyle name="Normal 5 3 5 2 3 4" xfId="18099"/>
    <cellStyle name="Normal 5 3 5 2 4" xfId="4179"/>
    <cellStyle name="Normal 5 3 5 2 4 2" xfId="12881"/>
    <cellStyle name="Normal 5 3 5 2 4 2 2" xfId="28467"/>
    <cellStyle name="Normal 5 3 5 2 4 3" xfId="19819"/>
    <cellStyle name="Normal 5 3 5 2 5" xfId="7678"/>
    <cellStyle name="Normal 5 3 5 2 5 2" xfId="23308"/>
    <cellStyle name="Normal 5 3 5 2 6" xfId="9426"/>
    <cellStyle name="Normal 5 3 5 2 6 2" xfId="25028"/>
    <cellStyle name="Normal 5 3 5 2 7" xfId="16380"/>
    <cellStyle name="Normal 5 3 5 3" xfId="1157"/>
    <cellStyle name="Normal 5 3 5 3 2" xfId="2887"/>
    <cellStyle name="Normal 5 3 5 3 2 2" xfId="6328"/>
    <cellStyle name="Normal 5 3 5 3 2 2 2" xfId="15030"/>
    <cellStyle name="Normal 5 3 5 3 2 2 2 2" xfId="30616"/>
    <cellStyle name="Normal 5 3 5 3 2 2 3" xfId="21968"/>
    <cellStyle name="Normal 5 3 5 3 2 3" xfId="11589"/>
    <cellStyle name="Normal 5 3 5 3 2 3 2" xfId="27177"/>
    <cellStyle name="Normal 5 3 5 3 2 4" xfId="18529"/>
    <cellStyle name="Normal 5 3 5 3 3" xfId="4609"/>
    <cellStyle name="Normal 5 3 5 3 3 2" xfId="13311"/>
    <cellStyle name="Normal 5 3 5 3 3 2 2" xfId="28897"/>
    <cellStyle name="Normal 5 3 5 3 3 3" xfId="20249"/>
    <cellStyle name="Normal 5 3 5 3 4" xfId="8108"/>
    <cellStyle name="Normal 5 3 5 3 4 2" xfId="23738"/>
    <cellStyle name="Normal 5 3 5 3 5" xfId="9859"/>
    <cellStyle name="Normal 5 3 5 3 5 2" xfId="25458"/>
    <cellStyle name="Normal 5 3 5 3 6" xfId="16810"/>
    <cellStyle name="Normal 5 3 5 4" xfId="2027"/>
    <cellStyle name="Normal 5 3 5 4 2" xfId="5468"/>
    <cellStyle name="Normal 5 3 5 4 2 2" xfId="14170"/>
    <cellStyle name="Normal 5 3 5 4 2 2 2" xfId="29756"/>
    <cellStyle name="Normal 5 3 5 4 2 3" xfId="21108"/>
    <cellStyle name="Normal 5 3 5 4 3" xfId="10729"/>
    <cellStyle name="Normal 5 3 5 4 3 2" xfId="26317"/>
    <cellStyle name="Normal 5 3 5 4 4" xfId="17669"/>
    <cellStyle name="Normal 5 3 5 5" xfId="3749"/>
    <cellStyle name="Normal 5 3 5 5 2" xfId="12451"/>
    <cellStyle name="Normal 5 3 5 5 2 2" xfId="28037"/>
    <cellStyle name="Normal 5 3 5 5 3" xfId="19389"/>
    <cellStyle name="Normal 5 3 5 6" xfId="7248"/>
    <cellStyle name="Normal 5 3 5 6 2" xfId="22878"/>
    <cellStyle name="Normal 5 3 5 7" xfId="8994"/>
    <cellStyle name="Normal 5 3 5 7 2" xfId="24598"/>
    <cellStyle name="Normal 5 3 5 8" xfId="15950"/>
    <cellStyle name="Normal 5 3 6" xfId="508"/>
    <cellStyle name="Normal 5 3 6 2" xfId="1372"/>
    <cellStyle name="Normal 5 3 6 2 2" xfId="3102"/>
    <cellStyle name="Normal 5 3 6 2 2 2" xfId="6543"/>
    <cellStyle name="Normal 5 3 6 2 2 2 2" xfId="15245"/>
    <cellStyle name="Normal 5 3 6 2 2 2 2 2" xfId="30831"/>
    <cellStyle name="Normal 5 3 6 2 2 2 3" xfId="22183"/>
    <cellStyle name="Normal 5 3 6 2 2 3" xfId="11804"/>
    <cellStyle name="Normal 5 3 6 2 2 3 2" xfId="27392"/>
    <cellStyle name="Normal 5 3 6 2 2 4" xfId="18744"/>
    <cellStyle name="Normal 5 3 6 2 3" xfId="4824"/>
    <cellStyle name="Normal 5 3 6 2 3 2" xfId="13526"/>
    <cellStyle name="Normal 5 3 6 2 3 2 2" xfId="29112"/>
    <cellStyle name="Normal 5 3 6 2 3 3" xfId="20464"/>
    <cellStyle name="Normal 5 3 6 2 4" xfId="8323"/>
    <cellStyle name="Normal 5 3 6 2 4 2" xfId="23953"/>
    <cellStyle name="Normal 5 3 6 2 5" xfId="10074"/>
    <cellStyle name="Normal 5 3 6 2 5 2" xfId="25673"/>
    <cellStyle name="Normal 5 3 6 2 6" xfId="17025"/>
    <cellStyle name="Normal 5 3 6 3" xfId="2242"/>
    <cellStyle name="Normal 5 3 6 3 2" xfId="5683"/>
    <cellStyle name="Normal 5 3 6 3 2 2" xfId="14385"/>
    <cellStyle name="Normal 5 3 6 3 2 2 2" xfId="29971"/>
    <cellStyle name="Normal 5 3 6 3 2 3" xfId="21323"/>
    <cellStyle name="Normal 5 3 6 3 3" xfId="10944"/>
    <cellStyle name="Normal 5 3 6 3 3 2" xfId="26532"/>
    <cellStyle name="Normal 5 3 6 3 4" xfId="17884"/>
    <cellStyle name="Normal 5 3 6 4" xfId="3964"/>
    <cellStyle name="Normal 5 3 6 4 2" xfId="12666"/>
    <cellStyle name="Normal 5 3 6 4 2 2" xfId="28252"/>
    <cellStyle name="Normal 5 3 6 4 3" xfId="19604"/>
    <cellStyle name="Normal 5 3 6 5" xfId="7463"/>
    <cellStyle name="Normal 5 3 6 5 2" xfId="23093"/>
    <cellStyle name="Normal 5 3 6 6" xfId="9210"/>
    <cellStyle name="Normal 5 3 6 6 2" xfId="24813"/>
    <cellStyle name="Normal 5 3 6 7" xfId="16165"/>
    <cellStyle name="Normal 5 3 7" xfId="942"/>
    <cellStyle name="Normal 5 3 7 2" xfId="2672"/>
    <cellStyle name="Normal 5 3 7 2 2" xfId="6113"/>
    <cellStyle name="Normal 5 3 7 2 2 2" xfId="14815"/>
    <cellStyle name="Normal 5 3 7 2 2 2 2" xfId="30401"/>
    <cellStyle name="Normal 5 3 7 2 2 3" xfId="21753"/>
    <cellStyle name="Normal 5 3 7 2 3" xfId="11374"/>
    <cellStyle name="Normal 5 3 7 2 3 2" xfId="26962"/>
    <cellStyle name="Normal 5 3 7 2 4" xfId="18314"/>
    <cellStyle name="Normal 5 3 7 3" xfId="4394"/>
    <cellStyle name="Normal 5 3 7 3 2" xfId="13096"/>
    <cellStyle name="Normal 5 3 7 3 2 2" xfId="28682"/>
    <cellStyle name="Normal 5 3 7 3 3" xfId="20034"/>
    <cellStyle name="Normal 5 3 7 4" xfId="7893"/>
    <cellStyle name="Normal 5 3 7 4 2" xfId="23523"/>
    <cellStyle name="Normal 5 3 7 5" xfId="9644"/>
    <cellStyle name="Normal 5 3 7 5 2" xfId="25243"/>
    <cellStyle name="Normal 5 3 7 6" xfId="16595"/>
    <cellStyle name="Normal 5 3 8" xfId="1811"/>
    <cellStyle name="Normal 5 3 8 2" xfId="5253"/>
    <cellStyle name="Normal 5 3 8 2 2" xfId="13955"/>
    <cellStyle name="Normal 5 3 8 2 2 2" xfId="29541"/>
    <cellStyle name="Normal 5 3 8 2 3" xfId="20893"/>
    <cellStyle name="Normal 5 3 8 3" xfId="10513"/>
    <cellStyle name="Normal 5 3 8 3 2" xfId="26102"/>
    <cellStyle name="Normal 5 3 8 4" xfId="17454"/>
    <cellStyle name="Normal 5 3 9" xfId="3534"/>
    <cellStyle name="Normal 5 3 9 2" xfId="12236"/>
    <cellStyle name="Normal 5 3 9 2 2" xfId="27822"/>
    <cellStyle name="Normal 5 3 9 3" xfId="19174"/>
    <cellStyle name="Normal 5 4" xfId="47"/>
    <cellStyle name="Normal 5 4 10" xfId="7046"/>
    <cellStyle name="Normal 5 4 10 2" xfId="22676"/>
    <cellStyle name="Normal 5 4 11" xfId="8767"/>
    <cellStyle name="Normal 5 4 11 2" xfId="24396"/>
    <cellStyle name="Normal 5 4 12" xfId="15748"/>
    <cellStyle name="Normal 5 4 2" xfId="101"/>
    <cellStyle name="Normal 5 4 2 10" xfId="15801"/>
    <cellStyle name="Normal 5 4 2 2" xfId="215"/>
    <cellStyle name="Normal 5 4 2 2 2" xfId="464"/>
    <cellStyle name="Normal 5 4 2 2 2 2" xfId="896"/>
    <cellStyle name="Normal 5 4 2 2 2 2 2" xfId="1759"/>
    <cellStyle name="Normal 5 4 2 2 2 2 2 2" xfId="3489"/>
    <cellStyle name="Normal 5 4 2 2 2 2 2 2 2" xfId="6930"/>
    <cellStyle name="Normal 5 4 2 2 2 2 2 2 2 2" xfId="15632"/>
    <cellStyle name="Normal 5 4 2 2 2 2 2 2 2 2 2" xfId="31218"/>
    <cellStyle name="Normal 5 4 2 2 2 2 2 2 2 3" xfId="22570"/>
    <cellStyle name="Normal 5 4 2 2 2 2 2 2 3" xfId="12191"/>
    <cellStyle name="Normal 5 4 2 2 2 2 2 2 3 2" xfId="27779"/>
    <cellStyle name="Normal 5 4 2 2 2 2 2 2 4" xfId="19131"/>
    <cellStyle name="Normal 5 4 2 2 2 2 2 3" xfId="5211"/>
    <cellStyle name="Normal 5 4 2 2 2 2 2 3 2" xfId="13913"/>
    <cellStyle name="Normal 5 4 2 2 2 2 2 3 2 2" xfId="29499"/>
    <cellStyle name="Normal 5 4 2 2 2 2 2 3 3" xfId="20851"/>
    <cellStyle name="Normal 5 4 2 2 2 2 2 4" xfId="8710"/>
    <cellStyle name="Normal 5 4 2 2 2 2 2 4 2" xfId="24340"/>
    <cellStyle name="Normal 5 4 2 2 2 2 2 5" xfId="10461"/>
    <cellStyle name="Normal 5 4 2 2 2 2 2 5 2" xfId="26060"/>
    <cellStyle name="Normal 5 4 2 2 2 2 2 6" xfId="17412"/>
    <cellStyle name="Normal 5 4 2 2 2 2 3" xfId="2629"/>
    <cellStyle name="Normal 5 4 2 2 2 2 3 2" xfId="6070"/>
    <cellStyle name="Normal 5 4 2 2 2 2 3 2 2" xfId="14772"/>
    <cellStyle name="Normal 5 4 2 2 2 2 3 2 2 2" xfId="30358"/>
    <cellStyle name="Normal 5 4 2 2 2 2 3 2 3" xfId="21710"/>
    <cellStyle name="Normal 5 4 2 2 2 2 3 3" xfId="11331"/>
    <cellStyle name="Normal 5 4 2 2 2 2 3 3 2" xfId="26919"/>
    <cellStyle name="Normal 5 4 2 2 2 2 3 4" xfId="18271"/>
    <cellStyle name="Normal 5 4 2 2 2 2 4" xfId="4351"/>
    <cellStyle name="Normal 5 4 2 2 2 2 4 2" xfId="13053"/>
    <cellStyle name="Normal 5 4 2 2 2 2 4 2 2" xfId="28639"/>
    <cellStyle name="Normal 5 4 2 2 2 2 4 3" xfId="19991"/>
    <cellStyle name="Normal 5 4 2 2 2 2 5" xfId="7850"/>
    <cellStyle name="Normal 5 4 2 2 2 2 5 2" xfId="23480"/>
    <cellStyle name="Normal 5 4 2 2 2 2 6" xfId="9598"/>
    <cellStyle name="Normal 5 4 2 2 2 2 6 2" xfId="25200"/>
    <cellStyle name="Normal 5 4 2 2 2 2 7" xfId="16552"/>
    <cellStyle name="Normal 5 4 2 2 2 3" xfId="1329"/>
    <cellStyle name="Normal 5 4 2 2 2 3 2" xfId="3059"/>
    <cellStyle name="Normal 5 4 2 2 2 3 2 2" xfId="6500"/>
    <cellStyle name="Normal 5 4 2 2 2 3 2 2 2" xfId="15202"/>
    <cellStyle name="Normal 5 4 2 2 2 3 2 2 2 2" xfId="30788"/>
    <cellStyle name="Normal 5 4 2 2 2 3 2 2 3" xfId="22140"/>
    <cellStyle name="Normal 5 4 2 2 2 3 2 3" xfId="11761"/>
    <cellStyle name="Normal 5 4 2 2 2 3 2 3 2" xfId="27349"/>
    <cellStyle name="Normal 5 4 2 2 2 3 2 4" xfId="18701"/>
    <cellStyle name="Normal 5 4 2 2 2 3 3" xfId="4781"/>
    <cellStyle name="Normal 5 4 2 2 2 3 3 2" xfId="13483"/>
    <cellStyle name="Normal 5 4 2 2 2 3 3 2 2" xfId="29069"/>
    <cellStyle name="Normal 5 4 2 2 2 3 3 3" xfId="20421"/>
    <cellStyle name="Normal 5 4 2 2 2 3 4" xfId="8280"/>
    <cellStyle name="Normal 5 4 2 2 2 3 4 2" xfId="23910"/>
    <cellStyle name="Normal 5 4 2 2 2 3 5" xfId="10031"/>
    <cellStyle name="Normal 5 4 2 2 2 3 5 2" xfId="25630"/>
    <cellStyle name="Normal 5 4 2 2 2 3 6" xfId="16982"/>
    <cellStyle name="Normal 5 4 2 2 2 4" xfId="2199"/>
    <cellStyle name="Normal 5 4 2 2 2 4 2" xfId="5640"/>
    <cellStyle name="Normal 5 4 2 2 2 4 2 2" xfId="14342"/>
    <cellStyle name="Normal 5 4 2 2 2 4 2 2 2" xfId="29928"/>
    <cellStyle name="Normal 5 4 2 2 2 4 2 3" xfId="21280"/>
    <cellStyle name="Normal 5 4 2 2 2 4 3" xfId="10901"/>
    <cellStyle name="Normal 5 4 2 2 2 4 3 2" xfId="26489"/>
    <cellStyle name="Normal 5 4 2 2 2 4 4" xfId="17841"/>
    <cellStyle name="Normal 5 4 2 2 2 5" xfId="3921"/>
    <cellStyle name="Normal 5 4 2 2 2 5 2" xfId="12623"/>
    <cellStyle name="Normal 5 4 2 2 2 5 2 2" xfId="28209"/>
    <cellStyle name="Normal 5 4 2 2 2 5 3" xfId="19561"/>
    <cellStyle name="Normal 5 4 2 2 2 6" xfId="7420"/>
    <cellStyle name="Normal 5 4 2 2 2 6 2" xfId="23050"/>
    <cellStyle name="Normal 5 4 2 2 2 7" xfId="9166"/>
    <cellStyle name="Normal 5 4 2 2 2 7 2" xfId="24770"/>
    <cellStyle name="Normal 5 4 2 2 2 8" xfId="16122"/>
    <cellStyle name="Normal 5 4 2 2 3" xfId="680"/>
    <cellStyle name="Normal 5 4 2 2 3 2" xfId="1544"/>
    <cellStyle name="Normal 5 4 2 2 3 2 2" xfId="3274"/>
    <cellStyle name="Normal 5 4 2 2 3 2 2 2" xfId="6715"/>
    <cellStyle name="Normal 5 4 2 2 3 2 2 2 2" xfId="15417"/>
    <cellStyle name="Normal 5 4 2 2 3 2 2 2 2 2" xfId="31003"/>
    <cellStyle name="Normal 5 4 2 2 3 2 2 2 3" xfId="22355"/>
    <cellStyle name="Normal 5 4 2 2 3 2 2 3" xfId="11976"/>
    <cellStyle name="Normal 5 4 2 2 3 2 2 3 2" xfId="27564"/>
    <cellStyle name="Normal 5 4 2 2 3 2 2 4" xfId="18916"/>
    <cellStyle name="Normal 5 4 2 2 3 2 3" xfId="4996"/>
    <cellStyle name="Normal 5 4 2 2 3 2 3 2" xfId="13698"/>
    <cellStyle name="Normal 5 4 2 2 3 2 3 2 2" xfId="29284"/>
    <cellStyle name="Normal 5 4 2 2 3 2 3 3" xfId="20636"/>
    <cellStyle name="Normal 5 4 2 2 3 2 4" xfId="8495"/>
    <cellStyle name="Normal 5 4 2 2 3 2 4 2" xfId="24125"/>
    <cellStyle name="Normal 5 4 2 2 3 2 5" xfId="10246"/>
    <cellStyle name="Normal 5 4 2 2 3 2 5 2" xfId="25845"/>
    <cellStyle name="Normal 5 4 2 2 3 2 6" xfId="17197"/>
    <cellStyle name="Normal 5 4 2 2 3 3" xfId="2414"/>
    <cellStyle name="Normal 5 4 2 2 3 3 2" xfId="5855"/>
    <cellStyle name="Normal 5 4 2 2 3 3 2 2" xfId="14557"/>
    <cellStyle name="Normal 5 4 2 2 3 3 2 2 2" xfId="30143"/>
    <cellStyle name="Normal 5 4 2 2 3 3 2 3" xfId="21495"/>
    <cellStyle name="Normal 5 4 2 2 3 3 3" xfId="11116"/>
    <cellStyle name="Normal 5 4 2 2 3 3 3 2" xfId="26704"/>
    <cellStyle name="Normal 5 4 2 2 3 3 4" xfId="18056"/>
    <cellStyle name="Normal 5 4 2 2 3 4" xfId="4136"/>
    <cellStyle name="Normal 5 4 2 2 3 4 2" xfId="12838"/>
    <cellStyle name="Normal 5 4 2 2 3 4 2 2" xfId="28424"/>
    <cellStyle name="Normal 5 4 2 2 3 4 3" xfId="19776"/>
    <cellStyle name="Normal 5 4 2 2 3 5" xfId="7635"/>
    <cellStyle name="Normal 5 4 2 2 3 5 2" xfId="23265"/>
    <cellStyle name="Normal 5 4 2 2 3 6" xfId="9382"/>
    <cellStyle name="Normal 5 4 2 2 3 6 2" xfId="24985"/>
    <cellStyle name="Normal 5 4 2 2 3 7" xfId="16337"/>
    <cellStyle name="Normal 5 4 2 2 4" xfId="1114"/>
    <cellStyle name="Normal 5 4 2 2 4 2" xfId="2844"/>
    <cellStyle name="Normal 5 4 2 2 4 2 2" xfId="6285"/>
    <cellStyle name="Normal 5 4 2 2 4 2 2 2" xfId="14987"/>
    <cellStyle name="Normal 5 4 2 2 4 2 2 2 2" xfId="30573"/>
    <cellStyle name="Normal 5 4 2 2 4 2 2 3" xfId="21925"/>
    <cellStyle name="Normal 5 4 2 2 4 2 3" xfId="11546"/>
    <cellStyle name="Normal 5 4 2 2 4 2 3 2" xfId="27134"/>
    <cellStyle name="Normal 5 4 2 2 4 2 4" xfId="18486"/>
    <cellStyle name="Normal 5 4 2 2 4 3" xfId="4566"/>
    <cellStyle name="Normal 5 4 2 2 4 3 2" xfId="13268"/>
    <cellStyle name="Normal 5 4 2 2 4 3 2 2" xfId="28854"/>
    <cellStyle name="Normal 5 4 2 2 4 3 3" xfId="20206"/>
    <cellStyle name="Normal 5 4 2 2 4 4" xfId="8065"/>
    <cellStyle name="Normal 5 4 2 2 4 4 2" xfId="23695"/>
    <cellStyle name="Normal 5 4 2 2 4 5" xfId="9816"/>
    <cellStyle name="Normal 5 4 2 2 4 5 2" xfId="25415"/>
    <cellStyle name="Normal 5 4 2 2 4 6" xfId="16767"/>
    <cellStyle name="Normal 5 4 2 2 5" xfId="1983"/>
    <cellStyle name="Normal 5 4 2 2 5 2" xfId="5425"/>
    <cellStyle name="Normal 5 4 2 2 5 2 2" xfId="14127"/>
    <cellStyle name="Normal 5 4 2 2 5 2 2 2" xfId="29713"/>
    <cellStyle name="Normal 5 4 2 2 5 2 3" xfId="21065"/>
    <cellStyle name="Normal 5 4 2 2 5 3" xfId="10685"/>
    <cellStyle name="Normal 5 4 2 2 5 3 2" xfId="26274"/>
    <cellStyle name="Normal 5 4 2 2 5 4" xfId="17626"/>
    <cellStyle name="Normal 5 4 2 2 6" xfId="3706"/>
    <cellStyle name="Normal 5 4 2 2 6 2" xfId="12408"/>
    <cellStyle name="Normal 5 4 2 2 6 2 2" xfId="27994"/>
    <cellStyle name="Normal 5 4 2 2 6 3" xfId="19346"/>
    <cellStyle name="Normal 5 4 2 2 7" xfId="7205"/>
    <cellStyle name="Normal 5 4 2 2 7 2" xfId="22835"/>
    <cellStyle name="Normal 5 4 2 2 8" xfId="8932"/>
    <cellStyle name="Normal 5 4 2 2 8 2" xfId="24555"/>
    <cellStyle name="Normal 5 4 2 2 9" xfId="15907"/>
    <cellStyle name="Normal 5 4 2 3" xfId="358"/>
    <cellStyle name="Normal 5 4 2 3 2" xfId="790"/>
    <cellStyle name="Normal 5 4 2 3 2 2" xfId="1653"/>
    <cellStyle name="Normal 5 4 2 3 2 2 2" xfId="3383"/>
    <cellStyle name="Normal 5 4 2 3 2 2 2 2" xfId="6824"/>
    <cellStyle name="Normal 5 4 2 3 2 2 2 2 2" xfId="15526"/>
    <cellStyle name="Normal 5 4 2 3 2 2 2 2 2 2" xfId="31112"/>
    <cellStyle name="Normal 5 4 2 3 2 2 2 2 3" xfId="22464"/>
    <cellStyle name="Normal 5 4 2 3 2 2 2 3" xfId="12085"/>
    <cellStyle name="Normal 5 4 2 3 2 2 2 3 2" xfId="27673"/>
    <cellStyle name="Normal 5 4 2 3 2 2 2 4" xfId="19025"/>
    <cellStyle name="Normal 5 4 2 3 2 2 3" xfId="5105"/>
    <cellStyle name="Normal 5 4 2 3 2 2 3 2" xfId="13807"/>
    <cellStyle name="Normal 5 4 2 3 2 2 3 2 2" xfId="29393"/>
    <cellStyle name="Normal 5 4 2 3 2 2 3 3" xfId="20745"/>
    <cellStyle name="Normal 5 4 2 3 2 2 4" xfId="8604"/>
    <cellStyle name="Normal 5 4 2 3 2 2 4 2" xfId="24234"/>
    <cellStyle name="Normal 5 4 2 3 2 2 5" xfId="10355"/>
    <cellStyle name="Normal 5 4 2 3 2 2 5 2" xfId="25954"/>
    <cellStyle name="Normal 5 4 2 3 2 2 6" xfId="17306"/>
    <cellStyle name="Normal 5 4 2 3 2 3" xfId="2523"/>
    <cellStyle name="Normal 5 4 2 3 2 3 2" xfId="5964"/>
    <cellStyle name="Normal 5 4 2 3 2 3 2 2" xfId="14666"/>
    <cellStyle name="Normal 5 4 2 3 2 3 2 2 2" xfId="30252"/>
    <cellStyle name="Normal 5 4 2 3 2 3 2 3" xfId="21604"/>
    <cellStyle name="Normal 5 4 2 3 2 3 3" xfId="11225"/>
    <cellStyle name="Normal 5 4 2 3 2 3 3 2" xfId="26813"/>
    <cellStyle name="Normal 5 4 2 3 2 3 4" xfId="18165"/>
    <cellStyle name="Normal 5 4 2 3 2 4" xfId="4245"/>
    <cellStyle name="Normal 5 4 2 3 2 4 2" xfId="12947"/>
    <cellStyle name="Normal 5 4 2 3 2 4 2 2" xfId="28533"/>
    <cellStyle name="Normal 5 4 2 3 2 4 3" xfId="19885"/>
    <cellStyle name="Normal 5 4 2 3 2 5" xfId="7744"/>
    <cellStyle name="Normal 5 4 2 3 2 5 2" xfId="23374"/>
    <cellStyle name="Normal 5 4 2 3 2 6" xfId="9492"/>
    <cellStyle name="Normal 5 4 2 3 2 6 2" xfId="25094"/>
    <cellStyle name="Normal 5 4 2 3 2 7" xfId="16446"/>
    <cellStyle name="Normal 5 4 2 3 3" xfId="1223"/>
    <cellStyle name="Normal 5 4 2 3 3 2" xfId="2953"/>
    <cellStyle name="Normal 5 4 2 3 3 2 2" xfId="6394"/>
    <cellStyle name="Normal 5 4 2 3 3 2 2 2" xfId="15096"/>
    <cellStyle name="Normal 5 4 2 3 3 2 2 2 2" xfId="30682"/>
    <cellStyle name="Normal 5 4 2 3 3 2 2 3" xfId="22034"/>
    <cellStyle name="Normal 5 4 2 3 3 2 3" xfId="11655"/>
    <cellStyle name="Normal 5 4 2 3 3 2 3 2" xfId="27243"/>
    <cellStyle name="Normal 5 4 2 3 3 2 4" xfId="18595"/>
    <cellStyle name="Normal 5 4 2 3 3 3" xfId="4675"/>
    <cellStyle name="Normal 5 4 2 3 3 3 2" xfId="13377"/>
    <cellStyle name="Normal 5 4 2 3 3 3 2 2" xfId="28963"/>
    <cellStyle name="Normal 5 4 2 3 3 3 3" xfId="20315"/>
    <cellStyle name="Normal 5 4 2 3 3 4" xfId="8174"/>
    <cellStyle name="Normal 5 4 2 3 3 4 2" xfId="23804"/>
    <cellStyle name="Normal 5 4 2 3 3 5" xfId="9925"/>
    <cellStyle name="Normal 5 4 2 3 3 5 2" xfId="25524"/>
    <cellStyle name="Normal 5 4 2 3 3 6" xfId="16876"/>
    <cellStyle name="Normal 5 4 2 3 4" xfId="2093"/>
    <cellStyle name="Normal 5 4 2 3 4 2" xfId="5534"/>
    <cellStyle name="Normal 5 4 2 3 4 2 2" xfId="14236"/>
    <cellStyle name="Normal 5 4 2 3 4 2 2 2" xfId="29822"/>
    <cellStyle name="Normal 5 4 2 3 4 2 3" xfId="21174"/>
    <cellStyle name="Normal 5 4 2 3 4 3" xfId="10795"/>
    <cellStyle name="Normal 5 4 2 3 4 3 2" xfId="26383"/>
    <cellStyle name="Normal 5 4 2 3 4 4" xfId="17735"/>
    <cellStyle name="Normal 5 4 2 3 5" xfId="3815"/>
    <cellStyle name="Normal 5 4 2 3 5 2" xfId="12517"/>
    <cellStyle name="Normal 5 4 2 3 5 2 2" xfId="28103"/>
    <cellStyle name="Normal 5 4 2 3 5 3" xfId="19455"/>
    <cellStyle name="Normal 5 4 2 3 6" xfId="7314"/>
    <cellStyle name="Normal 5 4 2 3 6 2" xfId="22944"/>
    <cellStyle name="Normal 5 4 2 3 7" xfId="9060"/>
    <cellStyle name="Normal 5 4 2 3 7 2" xfId="24664"/>
    <cellStyle name="Normal 5 4 2 3 8" xfId="16016"/>
    <cellStyle name="Normal 5 4 2 4" xfId="574"/>
    <cellStyle name="Normal 5 4 2 4 2" xfId="1438"/>
    <cellStyle name="Normal 5 4 2 4 2 2" xfId="3168"/>
    <cellStyle name="Normal 5 4 2 4 2 2 2" xfId="6609"/>
    <cellStyle name="Normal 5 4 2 4 2 2 2 2" xfId="15311"/>
    <cellStyle name="Normal 5 4 2 4 2 2 2 2 2" xfId="30897"/>
    <cellStyle name="Normal 5 4 2 4 2 2 2 3" xfId="22249"/>
    <cellStyle name="Normal 5 4 2 4 2 2 3" xfId="11870"/>
    <cellStyle name="Normal 5 4 2 4 2 2 3 2" xfId="27458"/>
    <cellStyle name="Normal 5 4 2 4 2 2 4" xfId="18810"/>
    <cellStyle name="Normal 5 4 2 4 2 3" xfId="4890"/>
    <cellStyle name="Normal 5 4 2 4 2 3 2" xfId="13592"/>
    <cellStyle name="Normal 5 4 2 4 2 3 2 2" xfId="29178"/>
    <cellStyle name="Normal 5 4 2 4 2 3 3" xfId="20530"/>
    <cellStyle name="Normal 5 4 2 4 2 4" xfId="8389"/>
    <cellStyle name="Normal 5 4 2 4 2 4 2" xfId="24019"/>
    <cellStyle name="Normal 5 4 2 4 2 5" xfId="10140"/>
    <cellStyle name="Normal 5 4 2 4 2 5 2" xfId="25739"/>
    <cellStyle name="Normal 5 4 2 4 2 6" xfId="17091"/>
    <cellStyle name="Normal 5 4 2 4 3" xfId="2308"/>
    <cellStyle name="Normal 5 4 2 4 3 2" xfId="5749"/>
    <cellStyle name="Normal 5 4 2 4 3 2 2" xfId="14451"/>
    <cellStyle name="Normal 5 4 2 4 3 2 2 2" xfId="30037"/>
    <cellStyle name="Normal 5 4 2 4 3 2 3" xfId="21389"/>
    <cellStyle name="Normal 5 4 2 4 3 3" xfId="11010"/>
    <cellStyle name="Normal 5 4 2 4 3 3 2" xfId="26598"/>
    <cellStyle name="Normal 5 4 2 4 3 4" xfId="17950"/>
    <cellStyle name="Normal 5 4 2 4 4" xfId="4030"/>
    <cellStyle name="Normal 5 4 2 4 4 2" xfId="12732"/>
    <cellStyle name="Normal 5 4 2 4 4 2 2" xfId="28318"/>
    <cellStyle name="Normal 5 4 2 4 4 3" xfId="19670"/>
    <cellStyle name="Normal 5 4 2 4 5" xfId="7529"/>
    <cellStyle name="Normal 5 4 2 4 5 2" xfId="23159"/>
    <cellStyle name="Normal 5 4 2 4 6" xfId="9276"/>
    <cellStyle name="Normal 5 4 2 4 6 2" xfId="24879"/>
    <cellStyle name="Normal 5 4 2 4 7" xfId="16231"/>
    <cellStyle name="Normal 5 4 2 5" xfId="1008"/>
    <cellStyle name="Normal 5 4 2 5 2" xfId="2738"/>
    <cellStyle name="Normal 5 4 2 5 2 2" xfId="6179"/>
    <cellStyle name="Normal 5 4 2 5 2 2 2" xfId="14881"/>
    <cellStyle name="Normal 5 4 2 5 2 2 2 2" xfId="30467"/>
    <cellStyle name="Normal 5 4 2 5 2 2 3" xfId="21819"/>
    <cellStyle name="Normal 5 4 2 5 2 3" xfId="11440"/>
    <cellStyle name="Normal 5 4 2 5 2 3 2" xfId="27028"/>
    <cellStyle name="Normal 5 4 2 5 2 4" xfId="18380"/>
    <cellStyle name="Normal 5 4 2 5 3" xfId="4460"/>
    <cellStyle name="Normal 5 4 2 5 3 2" xfId="13162"/>
    <cellStyle name="Normal 5 4 2 5 3 2 2" xfId="28748"/>
    <cellStyle name="Normal 5 4 2 5 3 3" xfId="20100"/>
    <cellStyle name="Normal 5 4 2 5 4" xfId="7959"/>
    <cellStyle name="Normal 5 4 2 5 4 2" xfId="23589"/>
    <cellStyle name="Normal 5 4 2 5 5" xfId="9710"/>
    <cellStyle name="Normal 5 4 2 5 5 2" xfId="25309"/>
    <cellStyle name="Normal 5 4 2 5 6" xfId="16661"/>
    <cellStyle name="Normal 5 4 2 6" xfId="1877"/>
    <cellStyle name="Normal 5 4 2 6 2" xfId="5319"/>
    <cellStyle name="Normal 5 4 2 6 2 2" xfId="14021"/>
    <cellStyle name="Normal 5 4 2 6 2 2 2" xfId="29607"/>
    <cellStyle name="Normal 5 4 2 6 2 3" xfId="20959"/>
    <cellStyle name="Normal 5 4 2 6 3" xfId="10579"/>
    <cellStyle name="Normal 5 4 2 6 3 2" xfId="26168"/>
    <cellStyle name="Normal 5 4 2 6 4" xfId="17520"/>
    <cellStyle name="Normal 5 4 2 7" xfId="3600"/>
    <cellStyle name="Normal 5 4 2 7 2" xfId="12302"/>
    <cellStyle name="Normal 5 4 2 7 2 2" xfId="27888"/>
    <cellStyle name="Normal 5 4 2 7 3" xfId="19240"/>
    <cellStyle name="Normal 5 4 2 8" xfId="7099"/>
    <cellStyle name="Normal 5 4 2 8 2" xfId="22729"/>
    <cellStyle name="Normal 5 4 2 9" xfId="8821"/>
    <cellStyle name="Normal 5 4 2 9 2" xfId="24449"/>
    <cellStyle name="Normal 5 4 3" xfId="162"/>
    <cellStyle name="Normal 5 4 3 2" xfId="411"/>
    <cellStyle name="Normal 5 4 3 2 2" xfId="843"/>
    <cellStyle name="Normal 5 4 3 2 2 2" xfId="1706"/>
    <cellStyle name="Normal 5 4 3 2 2 2 2" xfId="3436"/>
    <cellStyle name="Normal 5 4 3 2 2 2 2 2" xfId="6877"/>
    <cellStyle name="Normal 5 4 3 2 2 2 2 2 2" xfId="15579"/>
    <cellStyle name="Normal 5 4 3 2 2 2 2 2 2 2" xfId="31165"/>
    <cellStyle name="Normal 5 4 3 2 2 2 2 2 3" xfId="22517"/>
    <cellStyle name="Normal 5 4 3 2 2 2 2 3" xfId="12138"/>
    <cellStyle name="Normal 5 4 3 2 2 2 2 3 2" xfId="27726"/>
    <cellStyle name="Normal 5 4 3 2 2 2 2 4" xfId="19078"/>
    <cellStyle name="Normal 5 4 3 2 2 2 3" xfId="5158"/>
    <cellStyle name="Normal 5 4 3 2 2 2 3 2" xfId="13860"/>
    <cellStyle name="Normal 5 4 3 2 2 2 3 2 2" xfId="29446"/>
    <cellStyle name="Normal 5 4 3 2 2 2 3 3" xfId="20798"/>
    <cellStyle name="Normal 5 4 3 2 2 2 4" xfId="8657"/>
    <cellStyle name="Normal 5 4 3 2 2 2 4 2" xfId="24287"/>
    <cellStyle name="Normal 5 4 3 2 2 2 5" xfId="10408"/>
    <cellStyle name="Normal 5 4 3 2 2 2 5 2" xfId="26007"/>
    <cellStyle name="Normal 5 4 3 2 2 2 6" xfId="17359"/>
    <cellStyle name="Normal 5 4 3 2 2 3" xfId="2576"/>
    <cellStyle name="Normal 5 4 3 2 2 3 2" xfId="6017"/>
    <cellStyle name="Normal 5 4 3 2 2 3 2 2" xfId="14719"/>
    <cellStyle name="Normal 5 4 3 2 2 3 2 2 2" xfId="30305"/>
    <cellStyle name="Normal 5 4 3 2 2 3 2 3" xfId="21657"/>
    <cellStyle name="Normal 5 4 3 2 2 3 3" xfId="11278"/>
    <cellStyle name="Normal 5 4 3 2 2 3 3 2" xfId="26866"/>
    <cellStyle name="Normal 5 4 3 2 2 3 4" xfId="18218"/>
    <cellStyle name="Normal 5 4 3 2 2 4" xfId="4298"/>
    <cellStyle name="Normal 5 4 3 2 2 4 2" xfId="13000"/>
    <cellStyle name="Normal 5 4 3 2 2 4 2 2" xfId="28586"/>
    <cellStyle name="Normal 5 4 3 2 2 4 3" xfId="19938"/>
    <cellStyle name="Normal 5 4 3 2 2 5" xfId="7797"/>
    <cellStyle name="Normal 5 4 3 2 2 5 2" xfId="23427"/>
    <cellStyle name="Normal 5 4 3 2 2 6" xfId="9545"/>
    <cellStyle name="Normal 5 4 3 2 2 6 2" xfId="25147"/>
    <cellStyle name="Normal 5 4 3 2 2 7" xfId="16499"/>
    <cellStyle name="Normal 5 4 3 2 3" xfId="1276"/>
    <cellStyle name="Normal 5 4 3 2 3 2" xfId="3006"/>
    <cellStyle name="Normal 5 4 3 2 3 2 2" xfId="6447"/>
    <cellStyle name="Normal 5 4 3 2 3 2 2 2" xfId="15149"/>
    <cellStyle name="Normal 5 4 3 2 3 2 2 2 2" xfId="30735"/>
    <cellStyle name="Normal 5 4 3 2 3 2 2 3" xfId="22087"/>
    <cellStyle name="Normal 5 4 3 2 3 2 3" xfId="11708"/>
    <cellStyle name="Normal 5 4 3 2 3 2 3 2" xfId="27296"/>
    <cellStyle name="Normal 5 4 3 2 3 2 4" xfId="18648"/>
    <cellStyle name="Normal 5 4 3 2 3 3" xfId="4728"/>
    <cellStyle name="Normal 5 4 3 2 3 3 2" xfId="13430"/>
    <cellStyle name="Normal 5 4 3 2 3 3 2 2" xfId="29016"/>
    <cellStyle name="Normal 5 4 3 2 3 3 3" xfId="20368"/>
    <cellStyle name="Normal 5 4 3 2 3 4" xfId="8227"/>
    <cellStyle name="Normal 5 4 3 2 3 4 2" xfId="23857"/>
    <cellStyle name="Normal 5 4 3 2 3 5" xfId="9978"/>
    <cellStyle name="Normal 5 4 3 2 3 5 2" xfId="25577"/>
    <cellStyle name="Normal 5 4 3 2 3 6" xfId="16929"/>
    <cellStyle name="Normal 5 4 3 2 4" xfId="2146"/>
    <cellStyle name="Normal 5 4 3 2 4 2" xfId="5587"/>
    <cellStyle name="Normal 5 4 3 2 4 2 2" xfId="14289"/>
    <cellStyle name="Normal 5 4 3 2 4 2 2 2" xfId="29875"/>
    <cellStyle name="Normal 5 4 3 2 4 2 3" xfId="21227"/>
    <cellStyle name="Normal 5 4 3 2 4 3" xfId="10848"/>
    <cellStyle name="Normal 5 4 3 2 4 3 2" xfId="26436"/>
    <cellStyle name="Normal 5 4 3 2 4 4" xfId="17788"/>
    <cellStyle name="Normal 5 4 3 2 5" xfId="3868"/>
    <cellStyle name="Normal 5 4 3 2 5 2" xfId="12570"/>
    <cellStyle name="Normal 5 4 3 2 5 2 2" xfId="28156"/>
    <cellStyle name="Normal 5 4 3 2 5 3" xfId="19508"/>
    <cellStyle name="Normal 5 4 3 2 6" xfId="7367"/>
    <cellStyle name="Normal 5 4 3 2 6 2" xfId="22997"/>
    <cellStyle name="Normal 5 4 3 2 7" xfId="9113"/>
    <cellStyle name="Normal 5 4 3 2 7 2" xfId="24717"/>
    <cellStyle name="Normal 5 4 3 2 8" xfId="16069"/>
    <cellStyle name="Normal 5 4 3 3" xfId="627"/>
    <cellStyle name="Normal 5 4 3 3 2" xfId="1491"/>
    <cellStyle name="Normal 5 4 3 3 2 2" xfId="3221"/>
    <cellStyle name="Normal 5 4 3 3 2 2 2" xfId="6662"/>
    <cellStyle name="Normal 5 4 3 3 2 2 2 2" xfId="15364"/>
    <cellStyle name="Normal 5 4 3 3 2 2 2 2 2" xfId="30950"/>
    <cellStyle name="Normal 5 4 3 3 2 2 2 3" xfId="22302"/>
    <cellStyle name="Normal 5 4 3 3 2 2 3" xfId="11923"/>
    <cellStyle name="Normal 5 4 3 3 2 2 3 2" xfId="27511"/>
    <cellStyle name="Normal 5 4 3 3 2 2 4" xfId="18863"/>
    <cellStyle name="Normal 5 4 3 3 2 3" xfId="4943"/>
    <cellStyle name="Normal 5 4 3 3 2 3 2" xfId="13645"/>
    <cellStyle name="Normal 5 4 3 3 2 3 2 2" xfId="29231"/>
    <cellStyle name="Normal 5 4 3 3 2 3 3" xfId="20583"/>
    <cellStyle name="Normal 5 4 3 3 2 4" xfId="8442"/>
    <cellStyle name="Normal 5 4 3 3 2 4 2" xfId="24072"/>
    <cellStyle name="Normal 5 4 3 3 2 5" xfId="10193"/>
    <cellStyle name="Normal 5 4 3 3 2 5 2" xfId="25792"/>
    <cellStyle name="Normal 5 4 3 3 2 6" xfId="17144"/>
    <cellStyle name="Normal 5 4 3 3 3" xfId="2361"/>
    <cellStyle name="Normal 5 4 3 3 3 2" xfId="5802"/>
    <cellStyle name="Normal 5 4 3 3 3 2 2" xfId="14504"/>
    <cellStyle name="Normal 5 4 3 3 3 2 2 2" xfId="30090"/>
    <cellStyle name="Normal 5 4 3 3 3 2 3" xfId="21442"/>
    <cellStyle name="Normal 5 4 3 3 3 3" xfId="11063"/>
    <cellStyle name="Normal 5 4 3 3 3 3 2" xfId="26651"/>
    <cellStyle name="Normal 5 4 3 3 3 4" xfId="18003"/>
    <cellStyle name="Normal 5 4 3 3 4" xfId="4083"/>
    <cellStyle name="Normal 5 4 3 3 4 2" xfId="12785"/>
    <cellStyle name="Normal 5 4 3 3 4 2 2" xfId="28371"/>
    <cellStyle name="Normal 5 4 3 3 4 3" xfId="19723"/>
    <cellStyle name="Normal 5 4 3 3 5" xfId="7582"/>
    <cellStyle name="Normal 5 4 3 3 5 2" xfId="23212"/>
    <cellStyle name="Normal 5 4 3 3 6" xfId="9329"/>
    <cellStyle name="Normal 5 4 3 3 6 2" xfId="24932"/>
    <cellStyle name="Normal 5 4 3 3 7" xfId="16284"/>
    <cellStyle name="Normal 5 4 3 4" xfId="1061"/>
    <cellStyle name="Normal 5 4 3 4 2" xfId="2791"/>
    <cellStyle name="Normal 5 4 3 4 2 2" xfId="6232"/>
    <cellStyle name="Normal 5 4 3 4 2 2 2" xfId="14934"/>
    <cellStyle name="Normal 5 4 3 4 2 2 2 2" xfId="30520"/>
    <cellStyle name="Normal 5 4 3 4 2 2 3" xfId="21872"/>
    <cellStyle name="Normal 5 4 3 4 2 3" xfId="11493"/>
    <cellStyle name="Normal 5 4 3 4 2 3 2" xfId="27081"/>
    <cellStyle name="Normal 5 4 3 4 2 4" xfId="18433"/>
    <cellStyle name="Normal 5 4 3 4 3" xfId="4513"/>
    <cellStyle name="Normal 5 4 3 4 3 2" xfId="13215"/>
    <cellStyle name="Normal 5 4 3 4 3 2 2" xfId="28801"/>
    <cellStyle name="Normal 5 4 3 4 3 3" xfId="20153"/>
    <cellStyle name="Normal 5 4 3 4 4" xfId="8012"/>
    <cellStyle name="Normal 5 4 3 4 4 2" xfId="23642"/>
    <cellStyle name="Normal 5 4 3 4 5" xfId="9763"/>
    <cellStyle name="Normal 5 4 3 4 5 2" xfId="25362"/>
    <cellStyle name="Normal 5 4 3 4 6" xfId="16714"/>
    <cellStyle name="Normal 5 4 3 5" xfId="1930"/>
    <cellStyle name="Normal 5 4 3 5 2" xfId="5372"/>
    <cellStyle name="Normal 5 4 3 5 2 2" xfId="14074"/>
    <cellStyle name="Normal 5 4 3 5 2 2 2" xfId="29660"/>
    <cellStyle name="Normal 5 4 3 5 2 3" xfId="21012"/>
    <cellStyle name="Normal 5 4 3 5 3" xfId="10632"/>
    <cellStyle name="Normal 5 4 3 5 3 2" xfId="26221"/>
    <cellStyle name="Normal 5 4 3 5 4" xfId="17573"/>
    <cellStyle name="Normal 5 4 3 6" xfId="3653"/>
    <cellStyle name="Normal 5 4 3 6 2" xfId="12355"/>
    <cellStyle name="Normal 5 4 3 6 2 2" xfId="27941"/>
    <cellStyle name="Normal 5 4 3 6 3" xfId="19293"/>
    <cellStyle name="Normal 5 4 3 7" xfId="7152"/>
    <cellStyle name="Normal 5 4 3 7 2" xfId="22782"/>
    <cellStyle name="Normal 5 4 3 8" xfId="8879"/>
    <cellStyle name="Normal 5 4 3 8 2" xfId="24502"/>
    <cellStyle name="Normal 5 4 3 9" xfId="15854"/>
    <cellStyle name="Normal 5 4 4" xfId="305"/>
    <cellStyle name="Normal 5 4 4 2" xfId="737"/>
    <cellStyle name="Normal 5 4 4 2 2" xfId="1600"/>
    <cellStyle name="Normal 5 4 4 2 2 2" xfId="3330"/>
    <cellStyle name="Normal 5 4 4 2 2 2 2" xfId="6771"/>
    <cellStyle name="Normal 5 4 4 2 2 2 2 2" xfId="15473"/>
    <cellStyle name="Normal 5 4 4 2 2 2 2 2 2" xfId="31059"/>
    <cellStyle name="Normal 5 4 4 2 2 2 2 3" xfId="22411"/>
    <cellStyle name="Normal 5 4 4 2 2 2 3" xfId="12032"/>
    <cellStyle name="Normal 5 4 4 2 2 2 3 2" xfId="27620"/>
    <cellStyle name="Normal 5 4 4 2 2 2 4" xfId="18972"/>
    <cellStyle name="Normal 5 4 4 2 2 3" xfId="5052"/>
    <cellStyle name="Normal 5 4 4 2 2 3 2" xfId="13754"/>
    <cellStyle name="Normal 5 4 4 2 2 3 2 2" xfId="29340"/>
    <cellStyle name="Normal 5 4 4 2 2 3 3" xfId="20692"/>
    <cellStyle name="Normal 5 4 4 2 2 4" xfId="8551"/>
    <cellStyle name="Normal 5 4 4 2 2 4 2" xfId="24181"/>
    <cellStyle name="Normal 5 4 4 2 2 5" xfId="10302"/>
    <cellStyle name="Normal 5 4 4 2 2 5 2" xfId="25901"/>
    <cellStyle name="Normal 5 4 4 2 2 6" xfId="17253"/>
    <cellStyle name="Normal 5 4 4 2 3" xfId="2470"/>
    <cellStyle name="Normal 5 4 4 2 3 2" xfId="5911"/>
    <cellStyle name="Normal 5 4 4 2 3 2 2" xfId="14613"/>
    <cellStyle name="Normal 5 4 4 2 3 2 2 2" xfId="30199"/>
    <cellStyle name="Normal 5 4 4 2 3 2 3" xfId="21551"/>
    <cellStyle name="Normal 5 4 4 2 3 3" xfId="11172"/>
    <cellStyle name="Normal 5 4 4 2 3 3 2" xfId="26760"/>
    <cellStyle name="Normal 5 4 4 2 3 4" xfId="18112"/>
    <cellStyle name="Normal 5 4 4 2 4" xfId="4192"/>
    <cellStyle name="Normal 5 4 4 2 4 2" xfId="12894"/>
    <cellStyle name="Normal 5 4 4 2 4 2 2" xfId="28480"/>
    <cellStyle name="Normal 5 4 4 2 4 3" xfId="19832"/>
    <cellStyle name="Normal 5 4 4 2 5" xfId="7691"/>
    <cellStyle name="Normal 5 4 4 2 5 2" xfId="23321"/>
    <cellStyle name="Normal 5 4 4 2 6" xfId="9439"/>
    <cellStyle name="Normal 5 4 4 2 6 2" xfId="25041"/>
    <cellStyle name="Normal 5 4 4 2 7" xfId="16393"/>
    <cellStyle name="Normal 5 4 4 3" xfId="1170"/>
    <cellStyle name="Normal 5 4 4 3 2" xfId="2900"/>
    <cellStyle name="Normal 5 4 4 3 2 2" xfId="6341"/>
    <cellStyle name="Normal 5 4 4 3 2 2 2" xfId="15043"/>
    <cellStyle name="Normal 5 4 4 3 2 2 2 2" xfId="30629"/>
    <cellStyle name="Normal 5 4 4 3 2 2 3" xfId="21981"/>
    <cellStyle name="Normal 5 4 4 3 2 3" xfId="11602"/>
    <cellStyle name="Normal 5 4 4 3 2 3 2" xfId="27190"/>
    <cellStyle name="Normal 5 4 4 3 2 4" xfId="18542"/>
    <cellStyle name="Normal 5 4 4 3 3" xfId="4622"/>
    <cellStyle name="Normal 5 4 4 3 3 2" xfId="13324"/>
    <cellStyle name="Normal 5 4 4 3 3 2 2" xfId="28910"/>
    <cellStyle name="Normal 5 4 4 3 3 3" xfId="20262"/>
    <cellStyle name="Normal 5 4 4 3 4" xfId="8121"/>
    <cellStyle name="Normal 5 4 4 3 4 2" xfId="23751"/>
    <cellStyle name="Normal 5 4 4 3 5" xfId="9872"/>
    <cellStyle name="Normal 5 4 4 3 5 2" xfId="25471"/>
    <cellStyle name="Normal 5 4 4 3 6" xfId="16823"/>
    <cellStyle name="Normal 5 4 4 4" xfId="2040"/>
    <cellStyle name="Normal 5 4 4 4 2" xfId="5481"/>
    <cellStyle name="Normal 5 4 4 4 2 2" xfId="14183"/>
    <cellStyle name="Normal 5 4 4 4 2 2 2" xfId="29769"/>
    <cellStyle name="Normal 5 4 4 4 2 3" xfId="21121"/>
    <cellStyle name="Normal 5 4 4 4 3" xfId="10742"/>
    <cellStyle name="Normal 5 4 4 4 3 2" xfId="26330"/>
    <cellStyle name="Normal 5 4 4 4 4" xfId="17682"/>
    <cellStyle name="Normal 5 4 4 5" xfId="3762"/>
    <cellStyle name="Normal 5 4 4 5 2" xfId="12464"/>
    <cellStyle name="Normal 5 4 4 5 2 2" xfId="28050"/>
    <cellStyle name="Normal 5 4 4 5 3" xfId="19402"/>
    <cellStyle name="Normal 5 4 4 6" xfId="7261"/>
    <cellStyle name="Normal 5 4 4 6 2" xfId="22891"/>
    <cellStyle name="Normal 5 4 4 7" xfId="9007"/>
    <cellStyle name="Normal 5 4 4 7 2" xfId="24611"/>
    <cellStyle name="Normal 5 4 4 8" xfId="15963"/>
    <cellStyle name="Normal 5 4 5" xfId="521"/>
    <cellStyle name="Normal 5 4 5 2" xfId="1385"/>
    <cellStyle name="Normal 5 4 5 2 2" xfId="3115"/>
    <cellStyle name="Normal 5 4 5 2 2 2" xfId="6556"/>
    <cellStyle name="Normal 5 4 5 2 2 2 2" xfId="15258"/>
    <cellStyle name="Normal 5 4 5 2 2 2 2 2" xfId="30844"/>
    <cellStyle name="Normal 5 4 5 2 2 2 3" xfId="22196"/>
    <cellStyle name="Normal 5 4 5 2 2 3" xfId="11817"/>
    <cellStyle name="Normal 5 4 5 2 2 3 2" xfId="27405"/>
    <cellStyle name="Normal 5 4 5 2 2 4" xfId="18757"/>
    <cellStyle name="Normal 5 4 5 2 3" xfId="4837"/>
    <cellStyle name="Normal 5 4 5 2 3 2" xfId="13539"/>
    <cellStyle name="Normal 5 4 5 2 3 2 2" xfId="29125"/>
    <cellStyle name="Normal 5 4 5 2 3 3" xfId="20477"/>
    <cellStyle name="Normal 5 4 5 2 4" xfId="8336"/>
    <cellStyle name="Normal 5 4 5 2 4 2" xfId="23966"/>
    <cellStyle name="Normal 5 4 5 2 5" xfId="10087"/>
    <cellStyle name="Normal 5 4 5 2 5 2" xfId="25686"/>
    <cellStyle name="Normal 5 4 5 2 6" xfId="17038"/>
    <cellStyle name="Normal 5 4 5 3" xfId="2255"/>
    <cellStyle name="Normal 5 4 5 3 2" xfId="5696"/>
    <cellStyle name="Normal 5 4 5 3 2 2" xfId="14398"/>
    <cellStyle name="Normal 5 4 5 3 2 2 2" xfId="29984"/>
    <cellStyle name="Normal 5 4 5 3 2 3" xfId="21336"/>
    <cellStyle name="Normal 5 4 5 3 3" xfId="10957"/>
    <cellStyle name="Normal 5 4 5 3 3 2" xfId="26545"/>
    <cellStyle name="Normal 5 4 5 3 4" xfId="17897"/>
    <cellStyle name="Normal 5 4 5 4" xfId="3977"/>
    <cellStyle name="Normal 5 4 5 4 2" xfId="12679"/>
    <cellStyle name="Normal 5 4 5 4 2 2" xfId="28265"/>
    <cellStyle name="Normal 5 4 5 4 3" xfId="19617"/>
    <cellStyle name="Normal 5 4 5 5" xfId="7476"/>
    <cellStyle name="Normal 5 4 5 5 2" xfId="23106"/>
    <cellStyle name="Normal 5 4 5 6" xfId="9223"/>
    <cellStyle name="Normal 5 4 5 6 2" xfId="24826"/>
    <cellStyle name="Normal 5 4 5 7" xfId="16178"/>
    <cellStyle name="Normal 5 4 6" xfId="955"/>
    <cellStyle name="Normal 5 4 6 2" xfId="2685"/>
    <cellStyle name="Normal 5 4 6 2 2" xfId="6126"/>
    <cellStyle name="Normal 5 4 6 2 2 2" xfId="14828"/>
    <cellStyle name="Normal 5 4 6 2 2 2 2" xfId="30414"/>
    <cellStyle name="Normal 5 4 6 2 2 3" xfId="21766"/>
    <cellStyle name="Normal 5 4 6 2 3" xfId="11387"/>
    <cellStyle name="Normal 5 4 6 2 3 2" xfId="26975"/>
    <cellStyle name="Normal 5 4 6 2 4" xfId="18327"/>
    <cellStyle name="Normal 5 4 6 3" xfId="4407"/>
    <cellStyle name="Normal 5 4 6 3 2" xfId="13109"/>
    <cellStyle name="Normal 5 4 6 3 2 2" xfId="28695"/>
    <cellStyle name="Normal 5 4 6 3 3" xfId="20047"/>
    <cellStyle name="Normal 5 4 6 4" xfId="7906"/>
    <cellStyle name="Normal 5 4 6 4 2" xfId="23536"/>
    <cellStyle name="Normal 5 4 6 5" xfId="9657"/>
    <cellStyle name="Normal 5 4 6 5 2" xfId="25256"/>
    <cellStyle name="Normal 5 4 6 6" xfId="16608"/>
    <cellStyle name="Normal 5 4 7" xfId="1824"/>
    <cellStyle name="Normal 5 4 7 2" xfId="5266"/>
    <cellStyle name="Normal 5 4 7 2 2" xfId="13968"/>
    <cellStyle name="Normal 5 4 7 2 2 2" xfId="29554"/>
    <cellStyle name="Normal 5 4 7 2 3" xfId="20906"/>
    <cellStyle name="Normal 5 4 7 3" xfId="10526"/>
    <cellStyle name="Normal 5 4 7 3 2" xfId="26115"/>
    <cellStyle name="Normal 5 4 7 4" xfId="17467"/>
    <cellStyle name="Normal 5 4 8" xfId="3547"/>
    <cellStyle name="Normal 5 4 8 2" xfId="12249"/>
    <cellStyle name="Normal 5 4 8 2 2" xfId="27835"/>
    <cellStyle name="Normal 5 4 8 3" xfId="19187"/>
    <cellStyle name="Normal 5 4 9" xfId="6992"/>
    <cellStyle name="Normal 5 4 9 2" xfId="15693"/>
    <cellStyle name="Normal 5 4 9 2 2" xfId="31274"/>
    <cellStyle name="Normal 5 4 9 3" xfId="22626"/>
    <cellStyle name="Normal 5 5" xfId="75"/>
    <cellStyle name="Normal 5 5 10" xfId="15775"/>
    <cellStyle name="Normal 5 5 2" xfId="189"/>
    <cellStyle name="Normal 5 5 2 2" xfId="438"/>
    <cellStyle name="Normal 5 5 2 2 2" xfId="870"/>
    <cellStyle name="Normal 5 5 2 2 2 2" xfId="1733"/>
    <cellStyle name="Normal 5 5 2 2 2 2 2" xfId="3463"/>
    <cellStyle name="Normal 5 5 2 2 2 2 2 2" xfId="6904"/>
    <cellStyle name="Normal 5 5 2 2 2 2 2 2 2" xfId="15606"/>
    <cellStyle name="Normal 5 5 2 2 2 2 2 2 2 2" xfId="31192"/>
    <cellStyle name="Normal 5 5 2 2 2 2 2 2 3" xfId="22544"/>
    <cellStyle name="Normal 5 5 2 2 2 2 2 3" xfId="12165"/>
    <cellStyle name="Normal 5 5 2 2 2 2 2 3 2" xfId="27753"/>
    <cellStyle name="Normal 5 5 2 2 2 2 2 4" xfId="19105"/>
    <cellStyle name="Normal 5 5 2 2 2 2 3" xfId="5185"/>
    <cellStyle name="Normal 5 5 2 2 2 2 3 2" xfId="13887"/>
    <cellStyle name="Normal 5 5 2 2 2 2 3 2 2" xfId="29473"/>
    <cellStyle name="Normal 5 5 2 2 2 2 3 3" xfId="20825"/>
    <cellStyle name="Normal 5 5 2 2 2 2 4" xfId="8684"/>
    <cellStyle name="Normal 5 5 2 2 2 2 4 2" xfId="24314"/>
    <cellStyle name="Normal 5 5 2 2 2 2 5" xfId="10435"/>
    <cellStyle name="Normal 5 5 2 2 2 2 5 2" xfId="26034"/>
    <cellStyle name="Normal 5 5 2 2 2 2 6" xfId="17386"/>
    <cellStyle name="Normal 5 5 2 2 2 3" xfId="2603"/>
    <cellStyle name="Normal 5 5 2 2 2 3 2" xfId="6044"/>
    <cellStyle name="Normal 5 5 2 2 2 3 2 2" xfId="14746"/>
    <cellStyle name="Normal 5 5 2 2 2 3 2 2 2" xfId="30332"/>
    <cellStyle name="Normal 5 5 2 2 2 3 2 3" xfId="21684"/>
    <cellStyle name="Normal 5 5 2 2 2 3 3" xfId="11305"/>
    <cellStyle name="Normal 5 5 2 2 2 3 3 2" xfId="26893"/>
    <cellStyle name="Normal 5 5 2 2 2 3 4" xfId="18245"/>
    <cellStyle name="Normal 5 5 2 2 2 4" xfId="4325"/>
    <cellStyle name="Normal 5 5 2 2 2 4 2" xfId="13027"/>
    <cellStyle name="Normal 5 5 2 2 2 4 2 2" xfId="28613"/>
    <cellStyle name="Normal 5 5 2 2 2 4 3" xfId="19965"/>
    <cellStyle name="Normal 5 5 2 2 2 5" xfId="7824"/>
    <cellStyle name="Normal 5 5 2 2 2 5 2" xfId="23454"/>
    <cellStyle name="Normal 5 5 2 2 2 6" xfId="9572"/>
    <cellStyle name="Normal 5 5 2 2 2 6 2" xfId="25174"/>
    <cellStyle name="Normal 5 5 2 2 2 7" xfId="16526"/>
    <cellStyle name="Normal 5 5 2 2 3" xfId="1303"/>
    <cellStyle name="Normal 5 5 2 2 3 2" xfId="3033"/>
    <cellStyle name="Normal 5 5 2 2 3 2 2" xfId="6474"/>
    <cellStyle name="Normal 5 5 2 2 3 2 2 2" xfId="15176"/>
    <cellStyle name="Normal 5 5 2 2 3 2 2 2 2" xfId="30762"/>
    <cellStyle name="Normal 5 5 2 2 3 2 2 3" xfId="22114"/>
    <cellStyle name="Normal 5 5 2 2 3 2 3" xfId="11735"/>
    <cellStyle name="Normal 5 5 2 2 3 2 3 2" xfId="27323"/>
    <cellStyle name="Normal 5 5 2 2 3 2 4" xfId="18675"/>
    <cellStyle name="Normal 5 5 2 2 3 3" xfId="4755"/>
    <cellStyle name="Normal 5 5 2 2 3 3 2" xfId="13457"/>
    <cellStyle name="Normal 5 5 2 2 3 3 2 2" xfId="29043"/>
    <cellStyle name="Normal 5 5 2 2 3 3 3" xfId="20395"/>
    <cellStyle name="Normal 5 5 2 2 3 4" xfId="8254"/>
    <cellStyle name="Normal 5 5 2 2 3 4 2" xfId="23884"/>
    <cellStyle name="Normal 5 5 2 2 3 5" xfId="10005"/>
    <cellStyle name="Normal 5 5 2 2 3 5 2" xfId="25604"/>
    <cellStyle name="Normal 5 5 2 2 3 6" xfId="16956"/>
    <cellStyle name="Normal 5 5 2 2 4" xfId="2173"/>
    <cellStyle name="Normal 5 5 2 2 4 2" xfId="5614"/>
    <cellStyle name="Normal 5 5 2 2 4 2 2" xfId="14316"/>
    <cellStyle name="Normal 5 5 2 2 4 2 2 2" xfId="29902"/>
    <cellStyle name="Normal 5 5 2 2 4 2 3" xfId="21254"/>
    <cellStyle name="Normal 5 5 2 2 4 3" xfId="10875"/>
    <cellStyle name="Normal 5 5 2 2 4 3 2" xfId="26463"/>
    <cellStyle name="Normal 5 5 2 2 4 4" xfId="17815"/>
    <cellStyle name="Normal 5 5 2 2 5" xfId="3895"/>
    <cellStyle name="Normal 5 5 2 2 5 2" xfId="12597"/>
    <cellStyle name="Normal 5 5 2 2 5 2 2" xfId="28183"/>
    <cellStyle name="Normal 5 5 2 2 5 3" xfId="19535"/>
    <cellStyle name="Normal 5 5 2 2 6" xfId="7394"/>
    <cellStyle name="Normal 5 5 2 2 6 2" xfId="23024"/>
    <cellStyle name="Normal 5 5 2 2 7" xfId="9140"/>
    <cellStyle name="Normal 5 5 2 2 7 2" xfId="24744"/>
    <cellStyle name="Normal 5 5 2 2 8" xfId="16096"/>
    <cellStyle name="Normal 5 5 2 3" xfId="654"/>
    <cellStyle name="Normal 5 5 2 3 2" xfId="1518"/>
    <cellStyle name="Normal 5 5 2 3 2 2" xfId="3248"/>
    <cellStyle name="Normal 5 5 2 3 2 2 2" xfId="6689"/>
    <cellStyle name="Normal 5 5 2 3 2 2 2 2" xfId="15391"/>
    <cellStyle name="Normal 5 5 2 3 2 2 2 2 2" xfId="30977"/>
    <cellStyle name="Normal 5 5 2 3 2 2 2 3" xfId="22329"/>
    <cellStyle name="Normal 5 5 2 3 2 2 3" xfId="11950"/>
    <cellStyle name="Normal 5 5 2 3 2 2 3 2" xfId="27538"/>
    <cellStyle name="Normal 5 5 2 3 2 2 4" xfId="18890"/>
    <cellStyle name="Normal 5 5 2 3 2 3" xfId="4970"/>
    <cellStyle name="Normal 5 5 2 3 2 3 2" xfId="13672"/>
    <cellStyle name="Normal 5 5 2 3 2 3 2 2" xfId="29258"/>
    <cellStyle name="Normal 5 5 2 3 2 3 3" xfId="20610"/>
    <cellStyle name="Normal 5 5 2 3 2 4" xfId="8469"/>
    <cellStyle name="Normal 5 5 2 3 2 4 2" xfId="24099"/>
    <cellStyle name="Normal 5 5 2 3 2 5" xfId="10220"/>
    <cellStyle name="Normal 5 5 2 3 2 5 2" xfId="25819"/>
    <cellStyle name="Normal 5 5 2 3 2 6" xfId="17171"/>
    <cellStyle name="Normal 5 5 2 3 3" xfId="2388"/>
    <cellStyle name="Normal 5 5 2 3 3 2" xfId="5829"/>
    <cellStyle name="Normal 5 5 2 3 3 2 2" xfId="14531"/>
    <cellStyle name="Normal 5 5 2 3 3 2 2 2" xfId="30117"/>
    <cellStyle name="Normal 5 5 2 3 3 2 3" xfId="21469"/>
    <cellStyle name="Normal 5 5 2 3 3 3" xfId="11090"/>
    <cellStyle name="Normal 5 5 2 3 3 3 2" xfId="26678"/>
    <cellStyle name="Normal 5 5 2 3 3 4" xfId="18030"/>
    <cellStyle name="Normal 5 5 2 3 4" xfId="4110"/>
    <cellStyle name="Normal 5 5 2 3 4 2" xfId="12812"/>
    <cellStyle name="Normal 5 5 2 3 4 2 2" xfId="28398"/>
    <cellStyle name="Normal 5 5 2 3 4 3" xfId="19750"/>
    <cellStyle name="Normal 5 5 2 3 5" xfId="7609"/>
    <cellStyle name="Normal 5 5 2 3 5 2" xfId="23239"/>
    <cellStyle name="Normal 5 5 2 3 6" xfId="9356"/>
    <cellStyle name="Normal 5 5 2 3 6 2" xfId="24959"/>
    <cellStyle name="Normal 5 5 2 3 7" xfId="16311"/>
    <cellStyle name="Normal 5 5 2 4" xfId="1088"/>
    <cellStyle name="Normal 5 5 2 4 2" xfId="2818"/>
    <cellStyle name="Normal 5 5 2 4 2 2" xfId="6259"/>
    <cellStyle name="Normal 5 5 2 4 2 2 2" xfId="14961"/>
    <cellStyle name="Normal 5 5 2 4 2 2 2 2" xfId="30547"/>
    <cellStyle name="Normal 5 5 2 4 2 2 3" xfId="21899"/>
    <cellStyle name="Normal 5 5 2 4 2 3" xfId="11520"/>
    <cellStyle name="Normal 5 5 2 4 2 3 2" xfId="27108"/>
    <cellStyle name="Normal 5 5 2 4 2 4" xfId="18460"/>
    <cellStyle name="Normal 5 5 2 4 3" xfId="4540"/>
    <cellStyle name="Normal 5 5 2 4 3 2" xfId="13242"/>
    <cellStyle name="Normal 5 5 2 4 3 2 2" xfId="28828"/>
    <cellStyle name="Normal 5 5 2 4 3 3" xfId="20180"/>
    <cellStyle name="Normal 5 5 2 4 4" xfId="8039"/>
    <cellStyle name="Normal 5 5 2 4 4 2" xfId="23669"/>
    <cellStyle name="Normal 5 5 2 4 5" xfId="9790"/>
    <cellStyle name="Normal 5 5 2 4 5 2" xfId="25389"/>
    <cellStyle name="Normal 5 5 2 4 6" xfId="16741"/>
    <cellStyle name="Normal 5 5 2 5" xfId="1957"/>
    <cellStyle name="Normal 5 5 2 5 2" xfId="5399"/>
    <cellStyle name="Normal 5 5 2 5 2 2" xfId="14101"/>
    <cellStyle name="Normal 5 5 2 5 2 2 2" xfId="29687"/>
    <cellStyle name="Normal 5 5 2 5 2 3" xfId="21039"/>
    <cellStyle name="Normal 5 5 2 5 3" xfId="10659"/>
    <cellStyle name="Normal 5 5 2 5 3 2" xfId="26248"/>
    <cellStyle name="Normal 5 5 2 5 4" xfId="17600"/>
    <cellStyle name="Normal 5 5 2 6" xfId="3680"/>
    <cellStyle name="Normal 5 5 2 6 2" xfId="12382"/>
    <cellStyle name="Normal 5 5 2 6 2 2" xfId="27968"/>
    <cellStyle name="Normal 5 5 2 6 3" xfId="19320"/>
    <cellStyle name="Normal 5 5 2 7" xfId="7179"/>
    <cellStyle name="Normal 5 5 2 7 2" xfId="22809"/>
    <cellStyle name="Normal 5 5 2 8" xfId="8906"/>
    <cellStyle name="Normal 5 5 2 8 2" xfId="24529"/>
    <cellStyle name="Normal 5 5 2 9" xfId="15881"/>
    <cellStyle name="Normal 5 5 3" xfId="332"/>
    <cellStyle name="Normal 5 5 3 2" xfId="764"/>
    <cellStyle name="Normal 5 5 3 2 2" xfId="1627"/>
    <cellStyle name="Normal 5 5 3 2 2 2" xfId="3357"/>
    <cellStyle name="Normal 5 5 3 2 2 2 2" xfId="6798"/>
    <cellStyle name="Normal 5 5 3 2 2 2 2 2" xfId="15500"/>
    <cellStyle name="Normal 5 5 3 2 2 2 2 2 2" xfId="31086"/>
    <cellStyle name="Normal 5 5 3 2 2 2 2 3" xfId="22438"/>
    <cellStyle name="Normal 5 5 3 2 2 2 3" xfId="12059"/>
    <cellStyle name="Normal 5 5 3 2 2 2 3 2" xfId="27647"/>
    <cellStyle name="Normal 5 5 3 2 2 2 4" xfId="18999"/>
    <cellStyle name="Normal 5 5 3 2 2 3" xfId="5079"/>
    <cellStyle name="Normal 5 5 3 2 2 3 2" xfId="13781"/>
    <cellStyle name="Normal 5 5 3 2 2 3 2 2" xfId="29367"/>
    <cellStyle name="Normal 5 5 3 2 2 3 3" xfId="20719"/>
    <cellStyle name="Normal 5 5 3 2 2 4" xfId="8578"/>
    <cellStyle name="Normal 5 5 3 2 2 4 2" xfId="24208"/>
    <cellStyle name="Normal 5 5 3 2 2 5" xfId="10329"/>
    <cellStyle name="Normal 5 5 3 2 2 5 2" xfId="25928"/>
    <cellStyle name="Normal 5 5 3 2 2 6" xfId="17280"/>
    <cellStyle name="Normal 5 5 3 2 3" xfId="2497"/>
    <cellStyle name="Normal 5 5 3 2 3 2" xfId="5938"/>
    <cellStyle name="Normal 5 5 3 2 3 2 2" xfId="14640"/>
    <cellStyle name="Normal 5 5 3 2 3 2 2 2" xfId="30226"/>
    <cellStyle name="Normal 5 5 3 2 3 2 3" xfId="21578"/>
    <cellStyle name="Normal 5 5 3 2 3 3" xfId="11199"/>
    <cellStyle name="Normal 5 5 3 2 3 3 2" xfId="26787"/>
    <cellStyle name="Normal 5 5 3 2 3 4" xfId="18139"/>
    <cellStyle name="Normal 5 5 3 2 4" xfId="4219"/>
    <cellStyle name="Normal 5 5 3 2 4 2" xfId="12921"/>
    <cellStyle name="Normal 5 5 3 2 4 2 2" xfId="28507"/>
    <cellStyle name="Normal 5 5 3 2 4 3" xfId="19859"/>
    <cellStyle name="Normal 5 5 3 2 5" xfId="7718"/>
    <cellStyle name="Normal 5 5 3 2 5 2" xfId="23348"/>
    <cellStyle name="Normal 5 5 3 2 6" xfId="9466"/>
    <cellStyle name="Normal 5 5 3 2 6 2" xfId="25068"/>
    <cellStyle name="Normal 5 5 3 2 7" xfId="16420"/>
    <cellStyle name="Normal 5 5 3 3" xfId="1197"/>
    <cellStyle name="Normal 5 5 3 3 2" xfId="2927"/>
    <cellStyle name="Normal 5 5 3 3 2 2" xfId="6368"/>
    <cellStyle name="Normal 5 5 3 3 2 2 2" xfId="15070"/>
    <cellStyle name="Normal 5 5 3 3 2 2 2 2" xfId="30656"/>
    <cellStyle name="Normal 5 5 3 3 2 2 3" xfId="22008"/>
    <cellStyle name="Normal 5 5 3 3 2 3" xfId="11629"/>
    <cellStyle name="Normal 5 5 3 3 2 3 2" xfId="27217"/>
    <cellStyle name="Normal 5 5 3 3 2 4" xfId="18569"/>
    <cellStyle name="Normal 5 5 3 3 3" xfId="4649"/>
    <cellStyle name="Normal 5 5 3 3 3 2" xfId="13351"/>
    <cellStyle name="Normal 5 5 3 3 3 2 2" xfId="28937"/>
    <cellStyle name="Normal 5 5 3 3 3 3" xfId="20289"/>
    <cellStyle name="Normal 5 5 3 3 4" xfId="8148"/>
    <cellStyle name="Normal 5 5 3 3 4 2" xfId="23778"/>
    <cellStyle name="Normal 5 5 3 3 5" xfId="9899"/>
    <cellStyle name="Normal 5 5 3 3 5 2" xfId="25498"/>
    <cellStyle name="Normal 5 5 3 3 6" xfId="16850"/>
    <cellStyle name="Normal 5 5 3 4" xfId="2067"/>
    <cellStyle name="Normal 5 5 3 4 2" xfId="5508"/>
    <cellStyle name="Normal 5 5 3 4 2 2" xfId="14210"/>
    <cellStyle name="Normal 5 5 3 4 2 2 2" xfId="29796"/>
    <cellStyle name="Normal 5 5 3 4 2 3" xfId="21148"/>
    <cellStyle name="Normal 5 5 3 4 3" xfId="10769"/>
    <cellStyle name="Normal 5 5 3 4 3 2" xfId="26357"/>
    <cellStyle name="Normal 5 5 3 4 4" xfId="17709"/>
    <cellStyle name="Normal 5 5 3 5" xfId="3789"/>
    <cellStyle name="Normal 5 5 3 5 2" xfId="12491"/>
    <cellStyle name="Normal 5 5 3 5 2 2" xfId="28077"/>
    <cellStyle name="Normal 5 5 3 5 3" xfId="19429"/>
    <cellStyle name="Normal 5 5 3 6" xfId="7288"/>
    <cellStyle name="Normal 5 5 3 6 2" xfId="22918"/>
    <cellStyle name="Normal 5 5 3 7" xfId="9034"/>
    <cellStyle name="Normal 5 5 3 7 2" xfId="24638"/>
    <cellStyle name="Normal 5 5 3 8" xfId="15990"/>
    <cellStyle name="Normal 5 5 4" xfId="548"/>
    <cellStyle name="Normal 5 5 4 2" xfId="1412"/>
    <cellStyle name="Normal 5 5 4 2 2" xfId="3142"/>
    <cellStyle name="Normal 5 5 4 2 2 2" xfId="6583"/>
    <cellStyle name="Normal 5 5 4 2 2 2 2" xfId="15285"/>
    <cellStyle name="Normal 5 5 4 2 2 2 2 2" xfId="30871"/>
    <cellStyle name="Normal 5 5 4 2 2 2 3" xfId="22223"/>
    <cellStyle name="Normal 5 5 4 2 2 3" xfId="11844"/>
    <cellStyle name="Normal 5 5 4 2 2 3 2" xfId="27432"/>
    <cellStyle name="Normal 5 5 4 2 2 4" xfId="18784"/>
    <cellStyle name="Normal 5 5 4 2 3" xfId="4864"/>
    <cellStyle name="Normal 5 5 4 2 3 2" xfId="13566"/>
    <cellStyle name="Normal 5 5 4 2 3 2 2" xfId="29152"/>
    <cellStyle name="Normal 5 5 4 2 3 3" xfId="20504"/>
    <cellStyle name="Normal 5 5 4 2 4" xfId="8363"/>
    <cellStyle name="Normal 5 5 4 2 4 2" xfId="23993"/>
    <cellStyle name="Normal 5 5 4 2 5" xfId="10114"/>
    <cellStyle name="Normal 5 5 4 2 5 2" xfId="25713"/>
    <cellStyle name="Normal 5 5 4 2 6" xfId="17065"/>
    <cellStyle name="Normal 5 5 4 3" xfId="2282"/>
    <cellStyle name="Normal 5 5 4 3 2" xfId="5723"/>
    <cellStyle name="Normal 5 5 4 3 2 2" xfId="14425"/>
    <cellStyle name="Normal 5 5 4 3 2 2 2" xfId="30011"/>
    <cellStyle name="Normal 5 5 4 3 2 3" xfId="21363"/>
    <cellStyle name="Normal 5 5 4 3 3" xfId="10984"/>
    <cellStyle name="Normal 5 5 4 3 3 2" xfId="26572"/>
    <cellStyle name="Normal 5 5 4 3 4" xfId="17924"/>
    <cellStyle name="Normal 5 5 4 4" xfId="4004"/>
    <cellStyle name="Normal 5 5 4 4 2" xfId="12706"/>
    <cellStyle name="Normal 5 5 4 4 2 2" xfId="28292"/>
    <cellStyle name="Normal 5 5 4 4 3" xfId="19644"/>
    <cellStyle name="Normal 5 5 4 5" xfId="7503"/>
    <cellStyle name="Normal 5 5 4 5 2" xfId="23133"/>
    <cellStyle name="Normal 5 5 4 6" xfId="9250"/>
    <cellStyle name="Normal 5 5 4 6 2" xfId="24853"/>
    <cellStyle name="Normal 5 5 4 7" xfId="16205"/>
    <cellStyle name="Normal 5 5 5" xfId="982"/>
    <cellStyle name="Normal 5 5 5 2" xfId="2712"/>
    <cellStyle name="Normal 5 5 5 2 2" xfId="6153"/>
    <cellStyle name="Normal 5 5 5 2 2 2" xfId="14855"/>
    <cellStyle name="Normal 5 5 5 2 2 2 2" xfId="30441"/>
    <cellStyle name="Normal 5 5 5 2 2 3" xfId="21793"/>
    <cellStyle name="Normal 5 5 5 2 3" xfId="11414"/>
    <cellStyle name="Normal 5 5 5 2 3 2" xfId="27002"/>
    <cellStyle name="Normal 5 5 5 2 4" xfId="18354"/>
    <cellStyle name="Normal 5 5 5 3" xfId="4434"/>
    <cellStyle name="Normal 5 5 5 3 2" xfId="13136"/>
    <cellStyle name="Normal 5 5 5 3 2 2" xfId="28722"/>
    <cellStyle name="Normal 5 5 5 3 3" xfId="20074"/>
    <cellStyle name="Normal 5 5 5 4" xfId="7933"/>
    <cellStyle name="Normal 5 5 5 4 2" xfId="23563"/>
    <cellStyle name="Normal 5 5 5 5" xfId="9684"/>
    <cellStyle name="Normal 5 5 5 5 2" xfId="25283"/>
    <cellStyle name="Normal 5 5 5 6" xfId="16635"/>
    <cellStyle name="Normal 5 5 6" xfId="1851"/>
    <cellStyle name="Normal 5 5 6 2" xfId="5293"/>
    <cellStyle name="Normal 5 5 6 2 2" xfId="13995"/>
    <cellStyle name="Normal 5 5 6 2 2 2" xfId="29581"/>
    <cellStyle name="Normal 5 5 6 2 3" xfId="20933"/>
    <cellStyle name="Normal 5 5 6 3" xfId="10553"/>
    <cellStyle name="Normal 5 5 6 3 2" xfId="26142"/>
    <cellStyle name="Normal 5 5 6 4" xfId="17494"/>
    <cellStyle name="Normal 5 5 7" xfId="3574"/>
    <cellStyle name="Normal 5 5 7 2" xfId="12276"/>
    <cellStyle name="Normal 5 5 7 2 2" xfId="27862"/>
    <cellStyle name="Normal 5 5 7 3" xfId="19214"/>
    <cellStyle name="Normal 5 5 8" xfId="7073"/>
    <cellStyle name="Normal 5 5 8 2" xfId="22703"/>
    <cellStyle name="Normal 5 5 9" xfId="8795"/>
    <cellStyle name="Normal 5 5 9 2" xfId="24423"/>
    <cellStyle name="Normal 5 6" xfId="133"/>
    <cellStyle name="Normal 5 6 2" xfId="385"/>
    <cellStyle name="Normal 5 6 2 2" xfId="817"/>
    <cellStyle name="Normal 5 6 2 2 2" xfId="1680"/>
    <cellStyle name="Normal 5 6 2 2 2 2" xfId="3410"/>
    <cellStyle name="Normal 5 6 2 2 2 2 2" xfId="6851"/>
    <cellStyle name="Normal 5 6 2 2 2 2 2 2" xfId="15553"/>
    <cellStyle name="Normal 5 6 2 2 2 2 2 2 2" xfId="31139"/>
    <cellStyle name="Normal 5 6 2 2 2 2 2 3" xfId="22491"/>
    <cellStyle name="Normal 5 6 2 2 2 2 3" xfId="12112"/>
    <cellStyle name="Normal 5 6 2 2 2 2 3 2" xfId="27700"/>
    <cellStyle name="Normal 5 6 2 2 2 2 4" xfId="19052"/>
    <cellStyle name="Normal 5 6 2 2 2 3" xfId="5132"/>
    <cellStyle name="Normal 5 6 2 2 2 3 2" xfId="13834"/>
    <cellStyle name="Normal 5 6 2 2 2 3 2 2" xfId="29420"/>
    <cellStyle name="Normal 5 6 2 2 2 3 3" xfId="20772"/>
    <cellStyle name="Normal 5 6 2 2 2 4" xfId="8631"/>
    <cellStyle name="Normal 5 6 2 2 2 4 2" xfId="24261"/>
    <cellStyle name="Normal 5 6 2 2 2 5" xfId="10382"/>
    <cellStyle name="Normal 5 6 2 2 2 5 2" xfId="25981"/>
    <cellStyle name="Normal 5 6 2 2 2 6" xfId="17333"/>
    <cellStyle name="Normal 5 6 2 2 3" xfId="2550"/>
    <cellStyle name="Normal 5 6 2 2 3 2" xfId="5991"/>
    <cellStyle name="Normal 5 6 2 2 3 2 2" xfId="14693"/>
    <cellStyle name="Normal 5 6 2 2 3 2 2 2" xfId="30279"/>
    <cellStyle name="Normal 5 6 2 2 3 2 3" xfId="21631"/>
    <cellStyle name="Normal 5 6 2 2 3 3" xfId="11252"/>
    <cellStyle name="Normal 5 6 2 2 3 3 2" xfId="26840"/>
    <cellStyle name="Normal 5 6 2 2 3 4" xfId="18192"/>
    <cellStyle name="Normal 5 6 2 2 4" xfId="4272"/>
    <cellStyle name="Normal 5 6 2 2 4 2" xfId="12974"/>
    <cellStyle name="Normal 5 6 2 2 4 2 2" xfId="28560"/>
    <cellStyle name="Normal 5 6 2 2 4 3" xfId="19912"/>
    <cellStyle name="Normal 5 6 2 2 5" xfId="7771"/>
    <cellStyle name="Normal 5 6 2 2 5 2" xfId="23401"/>
    <cellStyle name="Normal 5 6 2 2 6" xfId="9519"/>
    <cellStyle name="Normal 5 6 2 2 6 2" xfId="25121"/>
    <cellStyle name="Normal 5 6 2 2 7" xfId="16473"/>
    <cellStyle name="Normal 5 6 2 3" xfId="1250"/>
    <cellStyle name="Normal 5 6 2 3 2" xfId="2980"/>
    <cellStyle name="Normal 5 6 2 3 2 2" xfId="6421"/>
    <cellStyle name="Normal 5 6 2 3 2 2 2" xfId="15123"/>
    <cellStyle name="Normal 5 6 2 3 2 2 2 2" xfId="30709"/>
    <cellStyle name="Normal 5 6 2 3 2 2 3" xfId="22061"/>
    <cellStyle name="Normal 5 6 2 3 2 3" xfId="11682"/>
    <cellStyle name="Normal 5 6 2 3 2 3 2" xfId="27270"/>
    <cellStyle name="Normal 5 6 2 3 2 4" xfId="18622"/>
    <cellStyle name="Normal 5 6 2 3 3" xfId="4702"/>
    <cellStyle name="Normal 5 6 2 3 3 2" xfId="13404"/>
    <cellStyle name="Normal 5 6 2 3 3 2 2" xfId="28990"/>
    <cellStyle name="Normal 5 6 2 3 3 3" xfId="20342"/>
    <cellStyle name="Normal 5 6 2 3 4" xfId="8201"/>
    <cellStyle name="Normal 5 6 2 3 4 2" xfId="23831"/>
    <cellStyle name="Normal 5 6 2 3 5" xfId="9952"/>
    <cellStyle name="Normal 5 6 2 3 5 2" xfId="25551"/>
    <cellStyle name="Normal 5 6 2 3 6" xfId="16903"/>
    <cellStyle name="Normal 5 6 2 4" xfId="2120"/>
    <cellStyle name="Normal 5 6 2 4 2" xfId="5561"/>
    <cellStyle name="Normal 5 6 2 4 2 2" xfId="14263"/>
    <cellStyle name="Normal 5 6 2 4 2 2 2" xfId="29849"/>
    <cellStyle name="Normal 5 6 2 4 2 3" xfId="21201"/>
    <cellStyle name="Normal 5 6 2 4 3" xfId="10822"/>
    <cellStyle name="Normal 5 6 2 4 3 2" xfId="26410"/>
    <cellStyle name="Normal 5 6 2 4 4" xfId="17762"/>
    <cellStyle name="Normal 5 6 2 5" xfId="3842"/>
    <cellStyle name="Normal 5 6 2 5 2" xfId="12544"/>
    <cellStyle name="Normal 5 6 2 5 2 2" xfId="28130"/>
    <cellStyle name="Normal 5 6 2 5 3" xfId="19482"/>
    <cellStyle name="Normal 5 6 2 6" xfId="7341"/>
    <cellStyle name="Normal 5 6 2 6 2" xfId="22971"/>
    <cellStyle name="Normal 5 6 2 7" xfId="9087"/>
    <cellStyle name="Normal 5 6 2 7 2" xfId="24691"/>
    <cellStyle name="Normal 5 6 2 8" xfId="16043"/>
    <cellStyle name="Normal 5 6 3" xfId="601"/>
    <cellStyle name="Normal 5 6 3 2" xfId="1465"/>
    <cellStyle name="Normal 5 6 3 2 2" xfId="3195"/>
    <cellStyle name="Normal 5 6 3 2 2 2" xfId="6636"/>
    <cellStyle name="Normal 5 6 3 2 2 2 2" xfId="15338"/>
    <cellStyle name="Normal 5 6 3 2 2 2 2 2" xfId="30924"/>
    <cellStyle name="Normal 5 6 3 2 2 2 3" xfId="22276"/>
    <cellStyle name="Normal 5 6 3 2 2 3" xfId="11897"/>
    <cellStyle name="Normal 5 6 3 2 2 3 2" xfId="27485"/>
    <cellStyle name="Normal 5 6 3 2 2 4" xfId="18837"/>
    <cellStyle name="Normal 5 6 3 2 3" xfId="4917"/>
    <cellStyle name="Normal 5 6 3 2 3 2" xfId="13619"/>
    <cellStyle name="Normal 5 6 3 2 3 2 2" xfId="29205"/>
    <cellStyle name="Normal 5 6 3 2 3 3" xfId="20557"/>
    <cellStyle name="Normal 5 6 3 2 4" xfId="8416"/>
    <cellStyle name="Normal 5 6 3 2 4 2" xfId="24046"/>
    <cellStyle name="Normal 5 6 3 2 5" xfId="10167"/>
    <cellStyle name="Normal 5 6 3 2 5 2" xfId="25766"/>
    <cellStyle name="Normal 5 6 3 2 6" xfId="17118"/>
    <cellStyle name="Normal 5 6 3 3" xfId="2335"/>
    <cellStyle name="Normal 5 6 3 3 2" xfId="5776"/>
    <cellStyle name="Normal 5 6 3 3 2 2" xfId="14478"/>
    <cellStyle name="Normal 5 6 3 3 2 2 2" xfId="30064"/>
    <cellStyle name="Normal 5 6 3 3 2 3" xfId="21416"/>
    <cellStyle name="Normal 5 6 3 3 3" xfId="11037"/>
    <cellStyle name="Normal 5 6 3 3 3 2" xfId="26625"/>
    <cellStyle name="Normal 5 6 3 3 4" xfId="17977"/>
    <cellStyle name="Normal 5 6 3 4" xfId="4057"/>
    <cellStyle name="Normal 5 6 3 4 2" xfId="12759"/>
    <cellStyle name="Normal 5 6 3 4 2 2" xfId="28345"/>
    <cellStyle name="Normal 5 6 3 4 3" xfId="19697"/>
    <cellStyle name="Normal 5 6 3 5" xfId="7556"/>
    <cellStyle name="Normal 5 6 3 5 2" xfId="23186"/>
    <cellStyle name="Normal 5 6 3 6" xfId="9303"/>
    <cellStyle name="Normal 5 6 3 6 2" xfId="24906"/>
    <cellStyle name="Normal 5 6 3 7" xfId="16258"/>
    <cellStyle name="Normal 5 6 4" xfId="1035"/>
    <cellStyle name="Normal 5 6 4 2" xfId="2765"/>
    <cellStyle name="Normal 5 6 4 2 2" xfId="6206"/>
    <cellStyle name="Normal 5 6 4 2 2 2" xfId="14908"/>
    <cellStyle name="Normal 5 6 4 2 2 2 2" xfId="30494"/>
    <cellStyle name="Normal 5 6 4 2 2 3" xfId="21846"/>
    <cellStyle name="Normal 5 6 4 2 3" xfId="11467"/>
    <cellStyle name="Normal 5 6 4 2 3 2" xfId="27055"/>
    <cellStyle name="Normal 5 6 4 2 4" xfId="18407"/>
    <cellStyle name="Normal 5 6 4 3" xfId="4487"/>
    <cellStyle name="Normal 5 6 4 3 2" xfId="13189"/>
    <cellStyle name="Normal 5 6 4 3 2 2" xfId="28775"/>
    <cellStyle name="Normal 5 6 4 3 3" xfId="20127"/>
    <cellStyle name="Normal 5 6 4 4" xfId="7986"/>
    <cellStyle name="Normal 5 6 4 4 2" xfId="23616"/>
    <cellStyle name="Normal 5 6 4 5" xfId="9737"/>
    <cellStyle name="Normal 5 6 4 5 2" xfId="25336"/>
    <cellStyle name="Normal 5 6 4 6" xfId="16688"/>
    <cellStyle name="Normal 5 6 5" xfId="1904"/>
    <cellStyle name="Normal 5 6 5 2" xfId="5346"/>
    <cellStyle name="Normal 5 6 5 2 2" xfId="14048"/>
    <cellStyle name="Normal 5 6 5 2 2 2" xfId="29634"/>
    <cellStyle name="Normal 5 6 5 2 3" xfId="20986"/>
    <cellStyle name="Normal 5 6 5 3" xfId="10606"/>
    <cellStyle name="Normal 5 6 5 3 2" xfId="26195"/>
    <cellStyle name="Normal 5 6 5 4" xfId="17547"/>
    <cellStyle name="Normal 5 6 6" xfId="3627"/>
    <cellStyle name="Normal 5 6 6 2" xfId="12329"/>
    <cellStyle name="Normal 5 6 6 2 2" xfId="27915"/>
    <cellStyle name="Normal 5 6 6 3" xfId="19267"/>
    <cellStyle name="Normal 5 6 7" xfId="7126"/>
    <cellStyle name="Normal 5 6 7 2" xfId="22756"/>
    <cellStyle name="Normal 5 6 8" xfId="8853"/>
    <cellStyle name="Normal 5 6 8 2" xfId="24476"/>
    <cellStyle name="Normal 5 6 9" xfId="15828"/>
    <cellStyle name="Normal 5 7" xfId="279"/>
    <cellStyle name="Normal 5 7 2" xfId="711"/>
    <cellStyle name="Normal 5 7 2 2" xfId="1574"/>
    <cellStyle name="Normal 5 7 2 2 2" xfId="3304"/>
    <cellStyle name="Normal 5 7 2 2 2 2" xfId="6745"/>
    <cellStyle name="Normal 5 7 2 2 2 2 2" xfId="15447"/>
    <cellStyle name="Normal 5 7 2 2 2 2 2 2" xfId="31033"/>
    <cellStyle name="Normal 5 7 2 2 2 2 3" xfId="22385"/>
    <cellStyle name="Normal 5 7 2 2 2 3" xfId="12006"/>
    <cellStyle name="Normal 5 7 2 2 2 3 2" xfId="27594"/>
    <cellStyle name="Normal 5 7 2 2 2 4" xfId="18946"/>
    <cellStyle name="Normal 5 7 2 2 3" xfId="5026"/>
    <cellStyle name="Normal 5 7 2 2 3 2" xfId="13728"/>
    <cellStyle name="Normal 5 7 2 2 3 2 2" xfId="29314"/>
    <cellStyle name="Normal 5 7 2 2 3 3" xfId="20666"/>
    <cellStyle name="Normal 5 7 2 2 4" xfId="8525"/>
    <cellStyle name="Normal 5 7 2 2 4 2" xfId="24155"/>
    <cellStyle name="Normal 5 7 2 2 5" xfId="10276"/>
    <cellStyle name="Normal 5 7 2 2 5 2" xfId="25875"/>
    <cellStyle name="Normal 5 7 2 2 6" xfId="17227"/>
    <cellStyle name="Normal 5 7 2 3" xfId="2444"/>
    <cellStyle name="Normal 5 7 2 3 2" xfId="5885"/>
    <cellStyle name="Normal 5 7 2 3 2 2" xfId="14587"/>
    <cellStyle name="Normal 5 7 2 3 2 2 2" xfId="30173"/>
    <cellStyle name="Normal 5 7 2 3 2 3" xfId="21525"/>
    <cellStyle name="Normal 5 7 2 3 3" xfId="11146"/>
    <cellStyle name="Normal 5 7 2 3 3 2" xfId="26734"/>
    <cellStyle name="Normal 5 7 2 3 4" xfId="18086"/>
    <cellStyle name="Normal 5 7 2 4" xfId="4166"/>
    <cellStyle name="Normal 5 7 2 4 2" xfId="12868"/>
    <cellStyle name="Normal 5 7 2 4 2 2" xfId="28454"/>
    <cellStyle name="Normal 5 7 2 4 3" xfId="19806"/>
    <cellStyle name="Normal 5 7 2 5" xfId="7665"/>
    <cellStyle name="Normal 5 7 2 5 2" xfId="23295"/>
    <cellStyle name="Normal 5 7 2 6" xfId="9413"/>
    <cellStyle name="Normal 5 7 2 6 2" xfId="25015"/>
    <cellStyle name="Normal 5 7 2 7" xfId="16367"/>
    <cellStyle name="Normal 5 7 3" xfId="1144"/>
    <cellStyle name="Normal 5 7 3 2" xfId="2874"/>
    <cellStyle name="Normal 5 7 3 2 2" xfId="6315"/>
    <cellStyle name="Normal 5 7 3 2 2 2" xfId="15017"/>
    <cellStyle name="Normal 5 7 3 2 2 2 2" xfId="30603"/>
    <cellStyle name="Normal 5 7 3 2 2 3" xfId="21955"/>
    <cellStyle name="Normal 5 7 3 2 3" xfId="11576"/>
    <cellStyle name="Normal 5 7 3 2 3 2" xfId="27164"/>
    <cellStyle name="Normal 5 7 3 2 4" xfId="18516"/>
    <cellStyle name="Normal 5 7 3 3" xfId="4596"/>
    <cellStyle name="Normal 5 7 3 3 2" xfId="13298"/>
    <cellStyle name="Normal 5 7 3 3 2 2" xfId="28884"/>
    <cellStyle name="Normal 5 7 3 3 3" xfId="20236"/>
    <cellStyle name="Normal 5 7 3 4" xfId="8095"/>
    <cellStyle name="Normal 5 7 3 4 2" xfId="23725"/>
    <cellStyle name="Normal 5 7 3 5" xfId="9846"/>
    <cellStyle name="Normal 5 7 3 5 2" xfId="25445"/>
    <cellStyle name="Normal 5 7 3 6" xfId="16797"/>
    <cellStyle name="Normal 5 7 4" xfId="2014"/>
    <cellStyle name="Normal 5 7 4 2" xfId="5455"/>
    <cellStyle name="Normal 5 7 4 2 2" xfId="14157"/>
    <cellStyle name="Normal 5 7 4 2 2 2" xfId="29743"/>
    <cellStyle name="Normal 5 7 4 2 3" xfId="21095"/>
    <cellStyle name="Normal 5 7 4 3" xfId="10716"/>
    <cellStyle name="Normal 5 7 4 3 2" xfId="26304"/>
    <cellStyle name="Normal 5 7 4 4" xfId="17656"/>
    <cellStyle name="Normal 5 7 5" xfId="3736"/>
    <cellStyle name="Normal 5 7 5 2" xfId="12438"/>
    <cellStyle name="Normal 5 7 5 2 2" xfId="28024"/>
    <cellStyle name="Normal 5 7 5 3" xfId="19376"/>
    <cellStyle name="Normal 5 7 6" xfId="7235"/>
    <cellStyle name="Normal 5 7 6 2" xfId="22865"/>
    <cellStyle name="Normal 5 7 7" xfId="8981"/>
    <cellStyle name="Normal 5 7 7 2" xfId="24585"/>
    <cellStyle name="Normal 5 7 8" xfId="15937"/>
    <cellStyle name="Normal 5 8" xfId="495"/>
    <cellStyle name="Normal 5 8 2" xfId="1359"/>
    <cellStyle name="Normal 5 8 2 2" xfId="3089"/>
    <cellStyle name="Normal 5 8 2 2 2" xfId="6530"/>
    <cellStyle name="Normal 5 8 2 2 2 2" xfId="15232"/>
    <cellStyle name="Normal 5 8 2 2 2 2 2" xfId="30818"/>
    <cellStyle name="Normal 5 8 2 2 2 3" xfId="22170"/>
    <cellStyle name="Normal 5 8 2 2 3" xfId="11791"/>
    <cellStyle name="Normal 5 8 2 2 3 2" xfId="27379"/>
    <cellStyle name="Normal 5 8 2 2 4" xfId="18731"/>
    <cellStyle name="Normal 5 8 2 3" xfId="4811"/>
    <cellStyle name="Normal 5 8 2 3 2" xfId="13513"/>
    <cellStyle name="Normal 5 8 2 3 2 2" xfId="29099"/>
    <cellStyle name="Normal 5 8 2 3 3" xfId="20451"/>
    <cellStyle name="Normal 5 8 2 4" xfId="8310"/>
    <cellStyle name="Normal 5 8 2 4 2" xfId="23940"/>
    <cellStyle name="Normal 5 8 2 5" xfId="10061"/>
    <cellStyle name="Normal 5 8 2 5 2" xfId="25660"/>
    <cellStyle name="Normal 5 8 2 6" xfId="17012"/>
    <cellStyle name="Normal 5 8 3" xfId="2229"/>
    <cellStyle name="Normal 5 8 3 2" xfId="5670"/>
    <cellStyle name="Normal 5 8 3 2 2" xfId="14372"/>
    <cellStyle name="Normal 5 8 3 2 2 2" xfId="29958"/>
    <cellStyle name="Normal 5 8 3 2 3" xfId="21310"/>
    <cellStyle name="Normal 5 8 3 3" xfId="10931"/>
    <cellStyle name="Normal 5 8 3 3 2" xfId="26519"/>
    <cellStyle name="Normal 5 8 3 4" xfId="17871"/>
    <cellStyle name="Normal 5 8 4" xfId="3951"/>
    <cellStyle name="Normal 5 8 4 2" xfId="12653"/>
    <cellStyle name="Normal 5 8 4 2 2" xfId="28239"/>
    <cellStyle name="Normal 5 8 4 3" xfId="19591"/>
    <cellStyle name="Normal 5 8 5" xfId="7450"/>
    <cellStyle name="Normal 5 8 5 2" xfId="23080"/>
    <cellStyle name="Normal 5 8 6" xfId="9197"/>
    <cellStyle name="Normal 5 8 6 2" xfId="24800"/>
    <cellStyle name="Normal 5 8 7" xfId="16152"/>
    <cellStyle name="Normal 5 9" xfId="929"/>
    <cellStyle name="Normal 5 9 2" xfId="2659"/>
    <cellStyle name="Normal 5 9 2 2" xfId="6100"/>
    <cellStyle name="Normal 5 9 2 2 2" xfId="14802"/>
    <cellStyle name="Normal 5 9 2 2 2 2" xfId="30388"/>
    <cellStyle name="Normal 5 9 2 2 3" xfId="21740"/>
    <cellStyle name="Normal 5 9 2 3" xfId="11361"/>
    <cellStyle name="Normal 5 9 2 3 2" xfId="26949"/>
    <cellStyle name="Normal 5 9 2 4" xfId="18301"/>
    <cellStyle name="Normal 5 9 3" xfId="4381"/>
    <cellStyle name="Normal 5 9 3 2" xfId="13083"/>
    <cellStyle name="Normal 5 9 3 2 2" xfId="28669"/>
    <cellStyle name="Normal 5 9 3 3" xfId="20021"/>
    <cellStyle name="Normal 5 9 4" xfId="7880"/>
    <cellStyle name="Normal 5 9 4 2" xfId="23510"/>
    <cellStyle name="Normal 5 9 5" xfId="9631"/>
    <cellStyle name="Normal 5 9 5 2" xfId="25230"/>
    <cellStyle name="Normal 5 9 6" xfId="16582"/>
    <cellStyle name="Normal 50" xfId="925"/>
    <cellStyle name="Normal 50 2" xfId="2656"/>
    <cellStyle name="Normal 50 2 2" xfId="6097"/>
    <cellStyle name="Normal 50 2 2 2" xfId="14799"/>
    <cellStyle name="Normal 50 2 2 2 2" xfId="30385"/>
    <cellStyle name="Normal 50 2 2 3" xfId="21737"/>
    <cellStyle name="Normal 50 2 3" xfId="11358"/>
    <cellStyle name="Normal 50 2 3 2" xfId="26946"/>
    <cellStyle name="Normal 50 2 4" xfId="18298"/>
    <cellStyle name="Normal 50 3" xfId="4378"/>
    <cellStyle name="Normal 50 3 2" xfId="13080"/>
    <cellStyle name="Normal 50 3 2 2" xfId="28666"/>
    <cellStyle name="Normal 50 3 3" xfId="20018"/>
    <cellStyle name="Normal 50 4" xfId="7877"/>
    <cellStyle name="Normal 50 4 2" xfId="23507"/>
    <cellStyle name="Normal 50 5" xfId="9628"/>
    <cellStyle name="Normal 50 5 2" xfId="25227"/>
    <cellStyle name="Normal 50 6" xfId="16579"/>
    <cellStyle name="Normal 51" xfId="1786"/>
    <cellStyle name="Normal 51 2" xfId="10488"/>
    <cellStyle name="Normal 51 3" xfId="31375"/>
    <cellStyle name="Normal 51 3 2" xfId="31429"/>
    <cellStyle name="Normal 51 3 3" xfId="31555"/>
    <cellStyle name="Normal 51 3 3 2" xfId="31679"/>
    <cellStyle name="Normal 51 3 3 3" xfId="32108"/>
    <cellStyle name="Normal 51 3 3 3 2" xfId="32385"/>
    <cellStyle name="Normal 51 3 4" xfId="31631"/>
    <cellStyle name="Normal 51 3 4 2" xfId="32183"/>
    <cellStyle name="Normal 51 3 4 2 2" xfId="32221"/>
    <cellStyle name="Normal 51 3 4 3" xfId="31883"/>
    <cellStyle name="Normal 51 3 4 4" xfId="31802"/>
    <cellStyle name="Normal 51 3 5" xfId="32031"/>
    <cellStyle name="Normal 51 3 5 2" xfId="32262"/>
    <cellStyle name="Normal 51 4" xfId="31959"/>
    <cellStyle name="Normal 51 4 2" xfId="32368"/>
    <cellStyle name="Normal 52" xfId="1787"/>
    <cellStyle name="Normal 52 2" xfId="10489"/>
    <cellStyle name="Normal 52 3" xfId="31376"/>
    <cellStyle name="Normal 52 3 2" xfId="31460"/>
    <cellStyle name="Normal 52 3 3" xfId="31556"/>
    <cellStyle name="Normal 52 3 3 2" xfId="31723"/>
    <cellStyle name="Normal 52 3 3 3" xfId="32109"/>
    <cellStyle name="Normal 52 3 3 3 2" xfId="32427"/>
    <cellStyle name="Normal 52 3 4" xfId="31632"/>
    <cellStyle name="Normal 52 3 4 2" xfId="32184"/>
    <cellStyle name="Normal 52 3 4 2 2" xfId="32350"/>
    <cellStyle name="Normal 52 3 4 3" xfId="31884"/>
    <cellStyle name="Normal 52 3 4 4" xfId="31803"/>
    <cellStyle name="Normal 52 3 5" xfId="32032"/>
    <cellStyle name="Normal 52 3 5 2" xfId="32241"/>
    <cellStyle name="Normal 52 4" xfId="31960"/>
    <cellStyle name="Normal 52 4 2" xfId="32396"/>
    <cellStyle name="Normal 53" xfId="1790"/>
    <cellStyle name="Normal 53 2" xfId="10492"/>
    <cellStyle name="Normal 53 3" xfId="31379"/>
    <cellStyle name="Normal 53 3 2" xfId="31472"/>
    <cellStyle name="Normal 53 3 3" xfId="31559"/>
    <cellStyle name="Normal 53 3 3 2" xfId="31680"/>
    <cellStyle name="Normal 53 3 3 3" xfId="32112"/>
    <cellStyle name="Normal 53 3 3 3 2" xfId="32256"/>
    <cellStyle name="Normal 53 3 4" xfId="31635"/>
    <cellStyle name="Normal 53 3 4 2" xfId="32187"/>
    <cellStyle name="Normal 53 3 4 2 2" xfId="32297"/>
    <cellStyle name="Normal 53 3 4 3" xfId="31887"/>
    <cellStyle name="Normal 53 3 4 4" xfId="31806"/>
    <cellStyle name="Normal 53 3 5" xfId="32035"/>
    <cellStyle name="Normal 53 3 5 2" xfId="32245"/>
    <cellStyle name="Normal 53 4" xfId="31963"/>
    <cellStyle name="Normal 53 4 2" xfId="32479"/>
    <cellStyle name="Normal 54" xfId="1792"/>
    <cellStyle name="Normal 54 2" xfId="10494"/>
    <cellStyle name="Normal 54 3" xfId="31381"/>
    <cellStyle name="Normal 54 3 2" xfId="31421"/>
    <cellStyle name="Normal 54 3 3" xfId="31561"/>
    <cellStyle name="Normal 54 3 3 2" xfId="31682"/>
    <cellStyle name="Normal 54 3 3 3" xfId="32114"/>
    <cellStyle name="Normal 54 3 3 3 2" xfId="32446"/>
    <cellStyle name="Normal 54 3 4" xfId="31637"/>
    <cellStyle name="Normal 54 3 4 2" xfId="32189"/>
    <cellStyle name="Normal 54 3 4 2 2" xfId="32437"/>
    <cellStyle name="Normal 54 3 4 3" xfId="31889"/>
    <cellStyle name="Normal 54 3 4 4" xfId="31808"/>
    <cellStyle name="Normal 54 3 5" xfId="32037"/>
    <cellStyle name="Normal 54 3 5 2" xfId="32313"/>
    <cellStyle name="Normal 54 4" xfId="31965"/>
    <cellStyle name="Normal 54 4 2" xfId="32386"/>
    <cellStyle name="Normal 55" xfId="1791"/>
    <cellStyle name="Normal 55 2" xfId="10493"/>
    <cellStyle name="Normal 55 3" xfId="31380"/>
    <cellStyle name="Normal 55 3 2" xfId="31438"/>
    <cellStyle name="Normal 55 3 3" xfId="31560"/>
    <cellStyle name="Normal 55 3 3 2" xfId="31731"/>
    <cellStyle name="Normal 55 3 3 3" xfId="32113"/>
    <cellStyle name="Normal 55 3 3 3 2" xfId="32266"/>
    <cellStyle name="Normal 55 3 4" xfId="31636"/>
    <cellStyle name="Normal 55 3 4 2" xfId="32188"/>
    <cellStyle name="Normal 55 3 4 2 2" xfId="32329"/>
    <cellStyle name="Normal 55 3 4 3" xfId="31888"/>
    <cellStyle name="Normal 55 3 4 4" xfId="31807"/>
    <cellStyle name="Normal 55 3 5" xfId="32036"/>
    <cellStyle name="Normal 55 3 5 2" xfId="32293"/>
    <cellStyle name="Normal 55 4" xfId="31964"/>
    <cellStyle name="Normal 55 4 2" xfId="32258"/>
    <cellStyle name="Normal 56" xfId="1788"/>
    <cellStyle name="Normal 56 2" xfId="10490"/>
    <cellStyle name="Normal 56 3" xfId="31377"/>
    <cellStyle name="Normal 56 3 2" xfId="31423"/>
    <cellStyle name="Normal 56 3 3" xfId="31557"/>
    <cellStyle name="Normal 56 3 3 2" xfId="31709"/>
    <cellStyle name="Normal 56 3 3 3" xfId="32110"/>
    <cellStyle name="Normal 56 3 3 3 2" xfId="32242"/>
    <cellStyle name="Normal 56 3 4" xfId="31633"/>
    <cellStyle name="Normal 56 3 4 2" xfId="32185"/>
    <cellStyle name="Normal 56 3 4 2 2" xfId="32338"/>
    <cellStyle name="Normal 56 3 4 3" xfId="31885"/>
    <cellStyle name="Normal 56 3 4 4" xfId="31804"/>
    <cellStyle name="Normal 56 3 5" xfId="32033"/>
    <cellStyle name="Normal 56 3 5 2" xfId="32463"/>
    <cellStyle name="Normal 56 4" xfId="31961"/>
    <cellStyle name="Normal 56 4 2" xfId="32371"/>
    <cellStyle name="Normal 57" xfId="1789"/>
    <cellStyle name="Normal 57 2" xfId="10491"/>
    <cellStyle name="Normal 57 3" xfId="31378"/>
    <cellStyle name="Normal 57 3 2" xfId="31452"/>
    <cellStyle name="Normal 57 3 3" xfId="31558"/>
    <cellStyle name="Normal 57 3 3 2" xfId="31694"/>
    <cellStyle name="Normal 57 3 3 3" xfId="32111"/>
    <cellStyle name="Normal 57 3 3 3 2" xfId="32381"/>
    <cellStyle name="Normal 57 3 4" xfId="31634"/>
    <cellStyle name="Normal 57 3 4 2" xfId="32186"/>
    <cellStyle name="Normal 57 3 4 2 2" xfId="32252"/>
    <cellStyle name="Normal 57 3 4 3" xfId="31886"/>
    <cellStyle name="Normal 57 3 4 4" xfId="31805"/>
    <cellStyle name="Normal 57 3 5" xfId="32034"/>
    <cellStyle name="Normal 57 3 5 2" xfId="32416"/>
    <cellStyle name="Normal 57 4" xfId="31962"/>
    <cellStyle name="Normal 57 4 2" xfId="32357"/>
    <cellStyle name="Normal 58" xfId="1793"/>
    <cellStyle name="Normal 58 2" xfId="7024"/>
    <cellStyle name="Normal 58 2 2" xfId="31399"/>
    <cellStyle name="Normal 58 2 2 2" xfId="31412"/>
    <cellStyle name="Normal 58 2 2 3" xfId="31409"/>
    <cellStyle name="Normal 58 2 2 3 2" xfId="31488"/>
    <cellStyle name="Normal 58 2 2 3 2 2" xfId="31583"/>
    <cellStyle name="Normal 58 2 2 3 2 2 2" xfId="31743"/>
    <cellStyle name="Normal 58 2 2 3 2 2 3" xfId="32136"/>
    <cellStyle name="Normal 58 2 2 3 2 2 3 2" xfId="32443"/>
    <cellStyle name="Normal 58 2 2 3 3" xfId="31658"/>
    <cellStyle name="Normal 58 2 2 3 3 2" xfId="32210"/>
    <cellStyle name="Normal 58 2 2 3 3 2 2" xfId="32514"/>
    <cellStyle name="Normal 58 2 2 3 3 3" xfId="31910"/>
    <cellStyle name="Normal 58 2 2 3 3 4" xfId="31829"/>
    <cellStyle name="Normal 58 2 2 3 4" xfId="32059"/>
    <cellStyle name="Normal 58 2 2 3 4 2" xfId="32449"/>
    <cellStyle name="Normal 58 2 2 4" xfId="31725"/>
    <cellStyle name="Normal 58 2 3" xfId="31395"/>
    <cellStyle name="Normal 58 2 3 2" xfId="31482"/>
    <cellStyle name="Normal 58 2 3 3" xfId="31575"/>
    <cellStyle name="Normal 58 2 3 3 2" xfId="31739"/>
    <cellStyle name="Normal 58 2 3 3 3" xfId="32128"/>
    <cellStyle name="Normal 58 2 3 3 3 2" xfId="32492"/>
    <cellStyle name="Normal 58 2 3 4" xfId="31651"/>
    <cellStyle name="Normal 58 2 3 4 2" xfId="32203"/>
    <cellStyle name="Normal 58 2 3 4 2 2" xfId="32507"/>
    <cellStyle name="Normal 58 2 3 4 3" xfId="31903"/>
    <cellStyle name="Normal 58 2 3 4 4" xfId="31822"/>
    <cellStyle name="Normal 58 2 3 5" xfId="32051"/>
    <cellStyle name="Normal 58 2 3 5 2" xfId="32445"/>
    <cellStyle name="Normal 58 2 4" xfId="31323"/>
    <cellStyle name="Normal 58 2 5" xfId="31749"/>
    <cellStyle name="Normal 58 2 6" xfId="31979"/>
    <cellStyle name="Normal 58 2 6 2" xfId="32218"/>
    <cellStyle name="Normal 58 3" xfId="10495"/>
    <cellStyle name="Normal 58 4" xfId="31382"/>
    <cellStyle name="Normal 58 4 2" xfId="31450"/>
    <cellStyle name="Normal 58 4 3" xfId="31562"/>
    <cellStyle name="Normal 58 4 3 2" xfId="31666"/>
    <cellStyle name="Normal 58 4 3 3" xfId="32115"/>
    <cellStyle name="Normal 58 4 3 3 2" xfId="32270"/>
    <cellStyle name="Normal 58 4 4" xfId="31638"/>
    <cellStyle name="Normal 58 4 4 2" xfId="32190"/>
    <cellStyle name="Normal 58 4 4 2 2" xfId="32267"/>
    <cellStyle name="Normal 58 4 4 3" xfId="31890"/>
    <cellStyle name="Normal 58 4 4 4" xfId="31809"/>
    <cellStyle name="Normal 58 4 5" xfId="32038"/>
    <cellStyle name="Normal 58 4 5 2" xfId="32290"/>
    <cellStyle name="Normal 58 5" xfId="31966"/>
    <cellStyle name="Normal 58 5 2" xfId="32484"/>
    <cellStyle name="Normal 59" xfId="1796"/>
    <cellStyle name="Normal 59 2" xfId="10498"/>
    <cellStyle name="Normal 59 3" xfId="31384"/>
    <cellStyle name="Normal 59 3 2" xfId="31458"/>
    <cellStyle name="Normal 59 3 3" xfId="31564"/>
    <cellStyle name="Normal 59 3 3 2" xfId="31691"/>
    <cellStyle name="Normal 59 3 3 3" xfId="32117"/>
    <cellStyle name="Normal 59 3 3 3 2" xfId="32485"/>
    <cellStyle name="Normal 59 3 4" xfId="31640"/>
    <cellStyle name="Normal 59 3 4 2" xfId="32192"/>
    <cellStyle name="Normal 59 3 4 2 2" xfId="32353"/>
    <cellStyle name="Normal 59 3 4 3" xfId="31892"/>
    <cellStyle name="Normal 59 3 4 4" xfId="31811"/>
    <cellStyle name="Normal 59 3 5" xfId="32040"/>
    <cellStyle name="Normal 59 3 5 2" xfId="32377"/>
    <cellStyle name="Normal 59 4" xfId="31968"/>
    <cellStyle name="Normal 59 4 2" xfId="32450"/>
    <cellStyle name="Normal 6" xfId="14"/>
    <cellStyle name="Normal 6 2" xfId="265"/>
    <cellStyle name="Normal 6 2 2" xfId="8971"/>
    <cellStyle name="Normal 6 2 3" xfId="31364"/>
    <cellStyle name="Normal 6 2 3 2" xfId="31419"/>
    <cellStyle name="Normal 6 2 3 3" xfId="31544"/>
    <cellStyle name="Normal 6 2 3 3 2" xfId="31729"/>
    <cellStyle name="Normal 6 2 3 3 3" xfId="32097"/>
    <cellStyle name="Normal 6 2 3 3 3 2" xfId="32226"/>
    <cellStyle name="Normal 6 2 3 4" xfId="31620"/>
    <cellStyle name="Normal 6 2 3 4 2" xfId="32172"/>
    <cellStyle name="Normal 6 2 3 4 2 2" xfId="32369"/>
    <cellStyle name="Normal 6 2 3 4 3" xfId="31872"/>
    <cellStyle name="Normal 6 2 3 4 4" xfId="31791"/>
    <cellStyle name="Normal 6 2 3 5" xfId="32020"/>
    <cellStyle name="Normal 6 2 3 5 2" xfId="32378"/>
    <cellStyle name="Normal 6 2 4" xfId="31948"/>
    <cellStyle name="Normal 6 2 4 2" xfId="32247"/>
    <cellStyle name="Normal 6 3" xfId="240"/>
    <cellStyle name="Normal 6 4" xfId="31331"/>
    <cellStyle name="Normal 6 4 2" xfId="31459"/>
    <cellStyle name="Normal 6 4 3" xfId="31511"/>
    <cellStyle name="Normal 6 4 3 2" xfId="31673"/>
    <cellStyle name="Normal 6 4 3 3" xfId="32064"/>
    <cellStyle name="Normal 6 4 3 3 2" xfId="32339"/>
    <cellStyle name="Normal 6 4 4" xfId="31587"/>
    <cellStyle name="Normal 6 4 4 2" xfId="32139"/>
    <cellStyle name="Normal 6 4 4 2 2" xfId="32489"/>
    <cellStyle name="Normal 6 4 4 3" xfId="31839"/>
    <cellStyle name="Normal 6 4 4 4" xfId="31758"/>
    <cellStyle name="Normal 6 4 5" xfId="31987"/>
    <cellStyle name="Normal 6 4 5 2" xfId="32356"/>
    <cellStyle name="Normal 6 5" xfId="31915"/>
    <cellStyle name="Normal 6 5 2" xfId="32444"/>
    <cellStyle name="Normal 60" xfId="2008"/>
    <cellStyle name="Normal 60 2" xfId="10710"/>
    <cellStyle name="Normal 60 3" xfId="31385"/>
    <cellStyle name="Normal 60 3 2" xfId="31469"/>
    <cellStyle name="Normal 60 3 3" xfId="31565"/>
    <cellStyle name="Normal 60 3 3 2" xfId="31677"/>
    <cellStyle name="Normal 60 3 3 3" xfId="32118"/>
    <cellStyle name="Normal 60 3 3 3 2" xfId="32337"/>
    <cellStyle name="Normal 60 3 4" xfId="31641"/>
    <cellStyle name="Normal 60 3 4 2" xfId="32193"/>
    <cellStyle name="Normal 60 3 4 2 2" xfId="32415"/>
    <cellStyle name="Normal 60 3 4 3" xfId="31893"/>
    <cellStyle name="Normal 60 3 4 4" xfId="31812"/>
    <cellStyle name="Normal 60 3 5" xfId="32041"/>
    <cellStyle name="Normal 60 3 5 2" xfId="32374"/>
    <cellStyle name="Normal 60 4" xfId="31969"/>
    <cellStyle name="Normal 60 4 2" xfId="32272"/>
    <cellStyle name="Normal 61" xfId="3516"/>
    <cellStyle name="Normal 61 2" xfId="12218"/>
    <cellStyle name="Normal 61 3" xfId="31386"/>
    <cellStyle name="Normal 61 3 2" xfId="31425"/>
    <cellStyle name="Normal 61 3 3" xfId="31566"/>
    <cellStyle name="Normal 61 3 3 2" xfId="31717"/>
    <cellStyle name="Normal 61 3 3 3" xfId="32119"/>
    <cellStyle name="Normal 61 3 3 3 2" xfId="32473"/>
    <cellStyle name="Normal 61 3 4" xfId="31642"/>
    <cellStyle name="Normal 61 3 4 2" xfId="32194"/>
    <cellStyle name="Normal 61 3 4 2 2" xfId="32498"/>
    <cellStyle name="Normal 61 3 4 3" xfId="31894"/>
    <cellStyle name="Normal 61 3 4 4" xfId="31813"/>
    <cellStyle name="Normal 61 3 5" xfId="32042"/>
    <cellStyle name="Normal 61 3 5 2" xfId="32298"/>
    <cellStyle name="Normal 61 4" xfId="31970"/>
    <cellStyle name="Normal 61 4 2" xfId="32405"/>
    <cellStyle name="Normal 62" xfId="3517"/>
    <cellStyle name="Normal 62 2" xfId="12219"/>
    <cellStyle name="Normal 62 2 2" xfId="27806"/>
    <cellStyle name="Normal 62 3" xfId="19158"/>
    <cellStyle name="Normal 63" xfId="3518"/>
    <cellStyle name="Normal 63 2" xfId="12220"/>
    <cellStyle name="Normal 63 3" xfId="31387"/>
    <cellStyle name="Normal 63 3 2" xfId="31474"/>
    <cellStyle name="Normal 63 3 3" xfId="31567"/>
    <cellStyle name="Normal 63 3 3 2" xfId="31721"/>
    <cellStyle name="Normal 63 3 3 3" xfId="32120"/>
    <cellStyle name="Normal 63 3 3 3 2" xfId="32269"/>
    <cellStyle name="Normal 63 3 4" xfId="31643"/>
    <cellStyle name="Normal 63 3 4 2" xfId="32195"/>
    <cellStyle name="Normal 63 3 4 2 2" xfId="32499"/>
    <cellStyle name="Normal 63 3 4 3" xfId="31895"/>
    <cellStyle name="Normal 63 3 4 4" xfId="31814"/>
    <cellStyle name="Normal 63 3 5" xfId="32043"/>
    <cellStyle name="Normal 63 3 5 2" xfId="32317"/>
    <cellStyle name="Normal 63 4" xfId="31971"/>
    <cellStyle name="Normal 63 4 2" xfId="32296"/>
    <cellStyle name="Normal 64" xfId="6960"/>
    <cellStyle name="Normal 64 2" xfId="15661"/>
    <cellStyle name="Normal 64 3" xfId="31390"/>
    <cellStyle name="Normal 64 3 2" xfId="31448"/>
    <cellStyle name="Normal 64 3 3" xfId="31570"/>
    <cellStyle name="Normal 64 3 3 2" xfId="31712"/>
    <cellStyle name="Normal 64 3 3 3" xfId="32123"/>
    <cellStyle name="Normal 64 3 3 3 2" xfId="32491"/>
    <cellStyle name="Normal 64 3 4" xfId="31646"/>
    <cellStyle name="Normal 64 3 4 2" xfId="32198"/>
    <cellStyle name="Normal 64 3 4 2 2" xfId="32502"/>
    <cellStyle name="Normal 64 3 4 3" xfId="31898"/>
    <cellStyle name="Normal 64 3 4 4" xfId="31817"/>
    <cellStyle name="Normal 64 3 5" xfId="32046"/>
    <cellStyle name="Normal 64 3 5 2" xfId="32332"/>
    <cellStyle name="Normal 64 4" xfId="31974"/>
    <cellStyle name="Normal 64 4 2" xfId="32462"/>
    <cellStyle name="Normal 65" xfId="6961"/>
    <cellStyle name="Normal 65 2" xfId="15662"/>
    <cellStyle name="Normal 65 3" xfId="31391"/>
    <cellStyle name="Normal 65 3 2" xfId="31467"/>
    <cellStyle name="Normal 65 3 3" xfId="31571"/>
    <cellStyle name="Normal 65 3 3 2" xfId="31676"/>
    <cellStyle name="Normal 65 3 3 3" xfId="32124"/>
    <cellStyle name="Normal 65 3 3 3 2" xfId="32387"/>
    <cellStyle name="Normal 65 3 4" xfId="31647"/>
    <cellStyle name="Normal 65 3 4 2" xfId="32199"/>
    <cellStyle name="Normal 65 3 4 2 2" xfId="32503"/>
    <cellStyle name="Normal 65 3 4 3" xfId="31899"/>
    <cellStyle name="Normal 65 3 4 4" xfId="31818"/>
    <cellStyle name="Normal 65 3 5" xfId="32047"/>
    <cellStyle name="Normal 65 3 5 2" xfId="32455"/>
    <cellStyle name="Normal 65 4" xfId="31975"/>
    <cellStyle name="Normal 65 4 2" xfId="32222"/>
    <cellStyle name="Normal 66" xfId="6962"/>
    <cellStyle name="Normal 66 2" xfId="15663"/>
    <cellStyle name="Normal 66 3" xfId="31392"/>
    <cellStyle name="Normal 66 3 2" xfId="31434"/>
    <cellStyle name="Normal 66 3 3" xfId="31572"/>
    <cellStyle name="Normal 66 3 3 2" xfId="31696"/>
    <cellStyle name="Normal 66 3 3 3" xfId="32125"/>
    <cellStyle name="Normal 66 3 3 3 2" xfId="32403"/>
    <cellStyle name="Normal 66 3 4" xfId="31648"/>
    <cellStyle name="Normal 66 3 4 2" xfId="32200"/>
    <cellStyle name="Normal 66 3 4 2 2" xfId="32504"/>
    <cellStyle name="Normal 66 3 4 3" xfId="31900"/>
    <cellStyle name="Normal 66 3 4 4" xfId="31819"/>
    <cellStyle name="Normal 66 3 5" xfId="32048"/>
    <cellStyle name="Normal 66 3 5 2" xfId="32454"/>
    <cellStyle name="Normal 66 4" xfId="31976"/>
    <cellStyle name="Normal 66 4 2" xfId="32268"/>
    <cellStyle name="Normal 67" xfId="6957"/>
    <cellStyle name="Normal 67 2" xfId="15659"/>
    <cellStyle name="Normal 67 3" xfId="31388"/>
    <cellStyle name="Normal 67 3 2" xfId="31470"/>
    <cellStyle name="Normal 67 3 3" xfId="31568"/>
    <cellStyle name="Normal 67 3 3 2" xfId="31728"/>
    <cellStyle name="Normal 67 3 3 3" xfId="32121"/>
    <cellStyle name="Normal 67 3 3 3 2" xfId="32391"/>
    <cellStyle name="Normal 67 3 4" xfId="31644"/>
    <cellStyle name="Normal 67 3 4 2" xfId="32196"/>
    <cellStyle name="Normal 67 3 4 2 2" xfId="32500"/>
    <cellStyle name="Normal 67 3 4 3" xfId="31896"/>
    <cellStyle name="Normal 67 3 4 4" xfId="31815"/>
    <cellStyle name="Normal 67 3 5" xfId="32044"/>
    <cellStyle name="Normal 67 3 5 2" xfId="32345"/>
    <cellStyle name="Normal 67 4" xfId="31972"/>
    <cellStyle name="Normal 67 4 2" xfId="32289"/>
    <cellStyle name="Normal 68" xfId="6958"/>
    <cellStyle name="Normal 68 2" xfId="15660"/>
    <cellStyle name="Normal 68 3" xfId="31389"/>
    <cellStyle name="Normal 68 3 2" xfId="31436"/>
    <cellStyle name="Normal 68 3 3" xfId="31569"/>
    <cellStyle name="Normal 68 3 3 2" xfId="31670"/>
    <cellStyle name="Normal 68 3 3 3" xfId="32122"/>
    <cellStyle name="Normal 68 3 3 3 2" xfId="32461"/>
    <cellStyle name="Normal 68 3 4" xfId="31645"/>
    <cellStyle name="Normal 68 3 4 2" xfId="32197"/>
    <cellStyle name="Normal 68 3 4 2 2" xfId="32501"/>
    <cellStyle name="Normal 68 3 4 3" xfId="31897"/>
    <cellStyle name="Normal 68 3 4 4" xfId="31816"/>
    <cellStyle name="Normal 68 3 5" xfId="32045"/>
    <cellStyle name="Normal 68 3 5 2" xfId="32422"/>
    <cellStyle name="Normal 68 4" xfId="31973"/>
    <cellStyle name="Normal 68 4 2" xfId="32314"/>
    <cellStyle name="Normal 69" xfId="6963"/>
    <cellStyle name="Normal 69 2" xfId="15664"/>
    <cellStyle name="Normal 69 2 2" xfId="31245"/>
    <cellStyle name="Normal 69 3" xfId="22597"/>
    <cellStyle name="Normal 7" xfId="5"/>
    <cellStyle name="Normal 7 10" xfId="3524"/>
    <cellStyle name="Normal 7 10 2" xfId="12226"/>
    <cellStyle name="Normal 7 10 2 2" xfId="27812"/>
    <cellStyle name="Normal 7 10 3" xfId="19164"/>
    <cellStyle name="Normal 7 11" xfId="6969"/>
    <cellStyle name="Normal 7 11 2" xfId="15670"/>
    <cellStyle name="Normal 7 11 2 2" xfId="31251"/>
    <cellStyle name="Normal 7 11 3" xfId="22603"/>
    <cellStyle name="Normal 7 12" xfId="7017"/>
    <cellStyle name="Normal 7 12 2" xfId="22651"/>
    <cellStyle name="Normal 7 13" xfId="8744"/>
    <cellStyle name="Normal 7 13 2" xfId="24373"/>
    <cellStyle name="Normal 7 14" xfId="15725"/>
    <cellStyle name="Normal 7 15" xfId="31302"/>
    <cellStyle name="Normal 7 2" xfId="31"/>
    <cellStyle name="Normal 7 2 10" xfId="6982"/>
    <cellStyle name="Normal 7 2 10 2" xfId="15683"/>
    <cellStyle name="Normal 7 2 10 2 2" xfId="31264"/>
    <cellStyle name="Normal 7 2 10 3" xfId="22616"/>
    <cellStyle name="Normal 7 2 11" xfId="7037"/>
    <cellStyle name="Normal 7 2 11 2" xfId="22667"/>
    <cellStyle name="Normal 7 2 12" xfId="8757"/>
    <cellStyle name="Normal 7 2 12 2" xfId="24386"/>
    <cellStyle name="Normal 7 2 13" xfId="15738"/>
    <cellStyle name="Normal 7 2 2" xfId="63"/>
    <cellStyle name="Normal 7 2 2 10" xfId="7062"/>
    <cellStyle name="Normal 7 2 2 10 2" xfId="22692"/>
    <cellStyle name="Normal 7 2 2 11" xfId="8783"/>
    <cellStyle name="Normal 7 2 2 11 2" xfId="24412"/>
    <cellStyle name="Normal 7 2 2 12" xfId="15764"/>
    <cellStyle name="Normal 7 2 2 2" xfId="117"/>
    <cellStyle name="Normal 7 2 2 2 10" xfId="15817"/>
    <cellStyle name="Normal 7 2 2 2 2" xfId="231"/>
    <cellStyle name="Normal 7 2 2 2 2 2" xfId="480"/>
    <cellStyle name="Normal 7 2 2 2 2 2 2" xfId="912"/>
    <cellStyle name="Normal 7 2 2 2 2 2 2 2" xfId="1775"/>
    <cellStyle name="Normal 7 2 2 2 2 2 2 2 2" xfId="3505"/>
    <cellStyle name="Normal 7 2 2 2 2 2 2 2 2 2" xfId="6946"/>
    <cellStyle name="Normal 7 2 2 2 2 2 2 2 2 2 2" xfId="15648"/>
    <cellStyle name="Normal 7 2 2 2 2 2 2 2 2 2 2 2" xfId="31234"/>
    <cellStyle name="Normal 7 2 2 2 2 2 2 2 2 2 3" xfId="22586"/>
    <cellStyle name="Normal 7 2 2 2 2 2 2 2 2 3" xfId="12207"/>
    <cellStyle name="Normal 7 2 2 2 2 2 2 2 2 3 2" xfId="27795"/>
    <cellStyle name="Normal 7 2 2 2 2 2 2 2 2 4" xfId="19147"/>
    <cellStyle name="Normal 7 2 2 2 2 2 2 2 3" xfId="5227"/>
    <cellStyle name="Normal 7 2 2 2 2 2 2 2 3 2" xfId="13929"/>
    <cellStyle name="Normal 7 2 2 2 2 2 2 2 3 2 2" xfId="29515"/>
    <cellStyle name="Normal 7 2 2 2 2 2 2 2 3 3" xfId="20867"/>
    <cellStyle name="Normal 7 2 2 2 2 2 2 2 4" xfId="8726"/>
    <cellStyle name="Normal 7 2 2 2 2 2 2 2 4 2" xfId="24356"/>
    <cellStyle name="Normal 7 2 2 2 2 2 2 2 5" xfId="10477"/>
    <cellStyle name="Normal 7 2 2 2 2 2 2 2 5 2" xfId="26076"/>
    <cellStyle name="Normal 7 2 2 2 2 2 2 2 6" xfId="17428"/>
    <cellStyle name="Normal 7 2 2 2 2 2 2 3" xfId="2645"/>
    <cellStyle name="Normal 7 2 2 2 2 2 2 3 2" xfId="6086"/>
    <cellStyle name="Normal 7 2 2 2 2 2 2 3 2 2" xfId="14788"/>
    <cellStyle name="Normal 7 2 2 2 2 2 2 3 2 2 2" xfId="30374"/>
    <cellStyle name="Normal 7 2 2 2 2 2 2 3 2 3" xfId="21726"/>
    <cellStyle name="Normal 7 2 2 2 2 2 2 3 3" xfId="11347"/>
    <cellStyle name="Normal 7 2 2 2 2 2 2 3 3 2" xfId="26935"/>
    <cellStyle name="Normal 7 2 2 2 2 2 2 3 4" xfId="18287"/>
    <cellStyle name="Normal 7 2 2 2 2 2 2 4" xfId="4367"/>
    <cellStyle name="Normal 7 2 2 2 2 2 2 4 2" xfId="13069"/>
    <cellStyle name="Normal 7 2 2 2 2 2 2 4 2 2" xfId="28655"/>
    <cellStyle name="Normal 7 2 2 2 2 2 2 4 3" xfId="20007"/>
    <cellStyle name="Normal 7 2 2 2 2 2 2 5" xfId="7866"/>
    <cellStyle name="Normal 7 2 2 2 2 2 2 5 2" xfId="23496"/>
    <cellStyle name="Normal 7 2 2 2 2 2 2 6" xfId="9614"/>
    <cellStyle name="Normal 7 2 2 2 2 2 2 6 2" xfId="25216"/>
    <cellStyle name="Normal 7 2 2 2 2 2 2 7" xfId="16568"/>
    <cellStyle name="Normal 7 2 2 2 2 2 3" xfId="1345"/>
    <cellStyle name="Normal 7 2 2 2 2 2 3 2" xfId="3075"/>
    <cellStyle name="Normal 7 2 2 2 2 2 3 2 2" xfId="6516"/>
    <cellStyle name="Normal 7 2 2 2 2 2 3 2 2 2" xfId="15218"/>
    <cellStyle name="Normal 7 2 2 2 2 2 3 2 2 2 2" xfId="30804"/>
    <cellStyle name="Normal 7 2 2 2 2 2 3 2 2 3" xfId="22156"/>
    <cellStyle name="Normal 7 2 2 2 2 2 3 2 3" xfId="11777"/>
    <cellStyle name="Normal 7 2 2 2 2 2 3 2 3 2" xfId="27365"/>
    <cellStyle name="Normal 7 2 2 2 2 2 3 2 4" xfId="18717"/>
    <cellStyle name="Normal 7 2 2 2 2 2 3 3" xfId="4797"/>
    <cellStyle name="Normal 7 2 2 2 2 2 3 3 2" xfId="13499"/>
    <cellStyle name="Normal 7 2 2 2 2 2 3 3 2 2" xfId="29085"/>
    <cellStyle name="Normal 7 2 2 2 2 2 3 3 3" xfId="20437"/>
    <cellStyle name="Normal 7 2 2 2 2 2 3 4" xfId="8296"/>
    <cellStyle name="Normal 7 2 2 2 2 2 3 4 2" xfId="23926"/>
    <cellStyle name="Normal 7 2 2 2 2 2 3 5" xfId="10047"/>
    <cellStyle name="Normal 7 2 2 2 2 2 3 5 2" xfId="25646"/>
    <cellStyle name="Normal 7 2 2 2 2 2 3 6" xfId="16998"/>
    <cellStyle name="Normal 7 2 2 2 2 2 4" xfId="2215"/>
    <cellStyle name="Normal 7 2 2 2 2 2 4 2" xfId="5656"/>
    <cellStyle name="Normal 7 2 2 2 2 2 4 2 2" xfId="14358"/>
    <cellStyle name="Normal 7 2 2 2 2 2 4 2 2 2" xfId="29944"/>
    <cellStyle name="Normal 7 2 2 2 2 2 4 2 3" xfId="21296"/>
    <cellStyle name="Normal 7 2 2 2 2 2 4 3" xfId="10917"/>
    <cellStyle name="Normal 7 2 2 2 2 2 4 3 2" xfId="26505"/>
    <cellStyle name="Normal 7 2 2 2 2 2 4 4" xfId="17857"/>
    <cellStyle name="Normal 7 2 2 2 2 2 5" xfId="3937"/>
    <cellStyle name="Normal 7 2 2 2 2 2 5 2" xfId="12639"/>
    <cellStyle name="Normal 7 2 2 2 2 2 5 2 2" xfId="28225"/>
    <cellStyle name="Normal 7 2 2 2 2 2 5 3" xfId="19577"/>
    <cellStyle name="Normal 7 2 2 2 2 2 6" xfId="7436"/>
    <cellStyle name="Normal 7 2 2 2 2 2 6 2" xfId="23066"/>
    <cellStyle name="Normal 7 2 2 2 2 2 7" xfId="9182"/>
    <cellStyle name="Normal 7 2 2 2 2 2 7 2" xfId="24786"/>
    <cellStyle name="Normal 7 2 2 2 2 2 8" xfId="16138"/>
    <cellStyle name="Normal 7 2 2 2 2 3" xfId="696"/>
    <cellStyle name="Normal 7 2 2 2 2 3 2" xfId="1560"/>
    <cellStyle name="Normal 7 2 2 2 2 3 2 2" xfId="3290"/>
    <cellStyle name="Normal 7 2 2 2 2 3 2 2 2" xfId="6731"/>
    <cellStyle name="Normal 7 2 2 2 2 3 2 2 2 2" xfId="15433"/>
    <cellStyle name="Normal 7 2 2 2 2 3 2 2 2 2 2" xfId="31019"/>
    <cellStyle name="Normal 7 2 2 2 2 3 2 2 2 3" xfId="22371"/>
    <cellStyle name="Normal 7 2 2 2 2 3 2 2 3" xfId="11992"/>
    <cellStyle name="Normal 7 2 2 2 2 3 2 2 3 2" xfId="27580"/>
    <cellStyle name="Normal 7 2 2 2 2 3 2 2 4" xfId="18932"/>
    <cellStyle name="Normal 7 2 2 2 2 3 2 3" xfId="5012"/>
    <cellStyle name="Normal 7 2 2 2 2 3 2 3 2" xfId="13714"/>
    <cellStyle name="Normal 7 2 2 2 2 3 2 3 2 2" xfId="29300"/>
    <cellStyle name="Normal 7 2 2 2 2 3 2 3 3" xfId="20652"/>
    <cellStyle name="Normal 7 2 2 2 2 3 2 4" xfId="8511"/>
    <cellStyle name="Normal 7 2 2 2 2 3 2 4 2" xfId="24141"/>
    <cellStyle name="Normal 7 2 2 2 2 3 2 5" xfId="10262"/>
    <cellStyle name="Normal 7 2 2 2 2 3 2 5 2" xfId="25861"/>
    <cellStyle name="Normal 7 2 2 2 2 3 2 6" xfId="17213"/>
    <cellStyle name="Normal 7 2 2 2 2 3 3" xfId="2430"/>
    <cellStyle name="Normal 7 2 2 2 2 3 3 2" xfId="5871"/>
    <cellStyle name="Normal 7 2 2 2 2 3 3 2 2" xfId="14573"/>
    <cellStyle name="Normal 7 2 2 2 2 3 3 2 2 2" xfId="30159"/>
    <cellStyle name="Normal 7 2 2 2 2 3 3 2 3" xfId="21511"/>
    <cellStyle name="Normal 7 2 2 2 2 3 3 3" xfId="11132"/>
    <cellStyle name="Normal 7 2 2 2 2 3 3 3 2" xfId="26720"/>
    <cellStyle name="Normal 7 2 2 2 2 3 3 4" xfId="18072"/>
    <cellStyle name="Normal 7 2 2 2 2 3 4" xfId="4152"/>
    <cellStyle name="Normal 7 2 2 2 2 3 4 2" xfId="12854"/>
    <cellStyle name="Normal 7 2 2 2 2 3 4 2 2" xfId="28440"/>
    <cellStyle name="Normal 7 2 2 2 2 3 4 3" xfId="19792"/>
    <cellStyle name="Normal 7 2 2 2 2 3 5" xfId="7651"/>
    <cellStyle name="Normal 7 2 2 2 2 3 5 2" xfId="23281"/>
    <cellStyle name="Normal 7 2 2 2 2 3 6" xfId="9398"/>
    <cellStyle name="Normal 7 2 2 2 2 3 6 2" xfId="25001"/>
    <cellStyle name="Normal 7 2 2 2 2 3 7" xfId="16353"/>
    <cellStyle name="Normal 7 2 2 2 2 4" xfId="1130"/>
    <cellStyle name="Normal 7 2 2 2 2 4 2" xfId="2860"/>
    <cellStyle name="Normal 7 2 2 2 2 4 2 2" xfId="6301"/>
    <cellStyle name="Normal 7 2 2 2 2 4 2 2 2" xfId="15003"/>
    <cellStyle name="Normal 7 2 2 2 2 4 2 2 2 2" xfId="30589"/>
    <cellStyle name="Normal 7 2 2 2 2 4 2 2 3" xfId="21941"/>
    <cellStyle name="Normal 7 2 2 2 2 4 2 3" xfId="11562"/>
    <cellStyle name="Normal 7 2 2 2 2 4 2 3 2" xfId="27150"/>
    <cellStyle name="Normal 7 2 2 2 2 4 2 4" xfId="18502"/>
    <cellStyle name="Normal 7 2 2 2 2 4 3" xfId="4582"/>
    <cellStyle name="Normal 7 2 2 2 2 4 3 2" xfId="13284"/>
    <cellStyle name="Normal 7 2 2 2 2 4 3 2 2" xfId="28870"/>
    <cellStyle name="Normal 7 2 2 2 2 4 3 3" xfId="20222"/>
    <cellStyle name="Normal 7 2 2 2 2 4 4" xfId="8081"/>
    <cellStyle name="Normal 7 2 2 2 2 4 4 2" xfId="23711"/>
    <cellStyle name="Normal 7 2 2 2 2 4 5" xfId="9832"/>
    <cellStyle name="Normal 7 2 2 2 2 4 5 2" xfId="25431"/>
    <cellStyle name="Normal 7 2 2 2 2 4 6" xfId="16783"/>
    <cellStyle name="Normal 7 2 2 2 2 5" xfId="1999"/>
    <cellStyle name="Normal 7 2 2 2 2 5 2" xfId="5441"/>
    <cellStyle name="Normal 7 2 2 2 2 5 2 2" xfId="14143"/>
    <cellStyle name="Normal 7 2 2 2 2 5 2 2 2" xfId="29729"/>
    <cellStyle name="Normal 7 2 2 2 2 5 2 3" xfId="21081"/>
    <cellStyle name="Normal 7 2 2 2 2 5 3" xfId="10701"/>
    <cellStyle name="Normal 7 2 2 2 2 5 3 2" xfId="26290"/>
    <cellStyle name="Normal 7 2 2 2 2 5 4" xfId="17642"/>
    <cellStyle name="Normal 7 2 2 2 2 6" xfId="3722"/>
    <cellStyle name="Normal 7 2 2 2 2 6 2" xfId="12424"/>
    <cellStyle name="Normal 7 2 2 2 2 6 2 2" xfId="28010"/>
    <cellStyle name="Normal 7 2 2 2 2 6 3" xfId="19362"/>
    <cellStyle name="Normal 7 2 2 2 2 7" xfId="7221"/>
    <cellStyle name="Normal 7 2 2 2 2 7 2" xfId="22851"/>
    <cellStyle name="Normal 7 2 2 2 2 8" xfId="8948"/>
    <cellStyle name="Normal 7 2 2 2 2 8 2" xfId="24571"/>
    <cellStyle name="Normal 7 2 2 2 2 9" xfId="15923"/>
    <cellStyle name="Normal 7 2 2 2 3" xfId="374"/>
    <cellStyle name="Normal 7 2 2 2 3 2" xfId="806"/>
    <cellStyle name="Normal 7 2 2 2 3 2 2" xfId="1669"/>
    <cellStyle name="Normal 7 2 2 2 3 2 2 2" xfId="3399"/>
    <cellStyle name="Normal 7 2 2 2 3 2 2 2 2" xfId="6840"/>
    <cellStyle name="Normal 7 2 2 2 3 2 2 2 2 2" xfId="15542"/>
    <cellStyle name="Normal 7 2 2 2 3 2 2 2 2 2 2" xfId="31128"/>
    <cellStyle name="Normal 7 2 2 2 3 2 2 2 2 3" xfId="22480"/>
    <cellStyle name="Normal 7 2 2 2 3 2 2 2 3" xfId="12101"/>
    <cellStyle name="Normal 7 2 2 2 3 2 2 2 3 2" xfId="27689"/>
    <cellStyle name="Normal 7 2 2 2 3 2 2 2 4" xfId="19041"/>
    <cellStyle name="Normal 7 2 2 2 3 2 2 3" xfId="5121"/>
    <cellStyle name="Normal 7 2 2 2 3 2 2 3 2" xfId="13823"/>
    <cellStyle name="Normal 7 2 2 2 3 2 2 3 2 2" xfId="29409"/>
    <cellStyle name="Normal 7 2 2 2 3 2 2 3 3" xfId="20761"/>
    <cellStyle name="Normal 7 2 2 2 3 2 2 4" xfId="8620"/>
    <cellStyle name="Normal 7 2 2 2 3 2 2 4 2" xfId="24250"/>
    <cellStyle name="Normal 7 2 2 2 3 2 2 5" xfId="10371"/>
    <cellStyle name="Normal 7 2 2 2 3 2 2 5 2" xfId="25970"/>
    <cellStyle name="Normal 7 2 2 2 3 2 2 6" xfId="17322"/>
    <cellStyle name="Normal 7 2 2 2 3 2 3" xfId="2539"/>
    <cellStyle name="Normal 7 2 2 2 3 2 3 2" xfId="5980"/>
    <cellStyle name="Normal 7 2 2 2 3 2 3 2 2" xfId="14682"/>
    <cellStyle name="Normal 7 2 2 2 3 2 3 2 2 2" xfId="30268"/>
    <cellStyle name="Normal 7 2 2 2 3 2 3 2 3" xfId="21620"/>
    <cellStyle name="Normal 7 2 2 2 3 2 3 3" xfId="11241"/>
    <cellStyle name="Normal 7 2 2 2 3 2 3 3 2" xfId="26829"/>
    <cellStyle name="Normal 7 2 2 2 3 2 3 4" xfId="18181"/>
    <cellStyle name="Normal 7 2 2 2 3 2 4" xfId="4261"/>
    <cellStyle name="Normal 7 2 2 2 3 2 4 2" xfId="12963"/>
    <cellStyle name="Normal 7 2 2 2 3 2 4 2 2" xfId="28549"/>
    <cellStyle name="Normal 7 2 2 2 3 2 4 3" xfId="19901"/>
    <cellStyle name="Normal 7 2 2 2 3 2 5" xfId="7760"/>
    <cellStyle name="Normal 7 2 2 2 3 2 5 2" xfId="23390"/>
    <cellStyle name="Normal 7 2 2 2 3 2 6" xfId="9508"/>
    <cellStyle name="Normal 7 2 2 2 3 2 6 2" xfId="25110"/>
    <cellStyle name="Normal 7 2 2 2 3 2 7" xfId="16462"/>
    <cellStyle name="Normal 7 2 2 2 3 3" xfId="1239"/>
    <cellStyle name="Normal 7 2 2 2 3 3 2" xfId="2969"/>
    <cellStyle name="Normal 7 2 2 2 3 3 2 2" xfId="6410"/>
    <cellStyle name="Normal 7 2 2 2 3 3 2 2 2" xfId="15112"/>
    <cellStyle name="Normal 7 2 2 2 3 3 2 2 2 2" xfId="30698"/>
    <cellStyle name="Normal 7 2 2 2 3 3 2 2 3" xfId="22050"/>
    <cellStyle name="Normal 7 2 2 2 3 3 2 3" xfId="11671"/>
    <cellStyle name="Normal 7 2 2 2 3 3 2 3 2" xfId="27259"/>
    <cellStyle name="Normal 7 2 2 2 3 3 2 4" xfId="18611"/>
    <cellStyle name="Normal 7 2 2 2 3 3 3" xfId="4691"/>
    <cellStyle name="Normal 7 2 2 2 3 3 3 2" xfId="13393"/>
    <cellStyle name="Normal 7 2 2 2 3 3 3 2 2" xfId="28979"/>
    <cellStyle name="Normal 7 2 2 2 3 3 3 3" xfId="20331"/>
    <cellStyle name="Normal 7 2 2 2 3 3 4" xfId="8190"/>
    <cellStyle name="Normal 7 2 2 2 3 3 4 2" xfId="23820"/>
    <cellStyle name="Normal 7 2 2 2 3 3 5" xfId="9941"/>
    <cellStyle name="Normal 7 2 2 2 3 3 5 2" xfId="25540"/>
    <cellStyle name="Normal 7 2 2 2 3 3 6" xfId="16892"/>
    <cellStyle name="Normal 7 2 2 2 3 4" xfId="2109"/>
    <cellStyle name="Normal 7 2 2 2 3 4 2" xfId="5550"/>
    <cellStyle name="Normal 7 2 2 2 3 4 2 2" xfId="14252"/>
    <cellStyle name="Normal 7 2 2 2 3 4 2 2 2" xfId="29838"/>
    <cellStyle name="Normal 7 2 2 2 3 4 2 3" xfId="21190"/>
    <cellStyle name="Normal 7 2 2 2 3 4 3" xfId="10811"/>
    <cellStyle name="Normal 7 2 2 2 3 4 3 2" xfId="26399"/>
    <cellStyle name="Normal 7 2 2 2 3 4 4" xfId="17751"/>
    <cellStyle name="Normal 7 2 2 2 3 5" xfId="3831"/>
    <cellStyle name="Normal 7 2 2 2 3 5 2" xfId="12533"/>
    <cellStyle name="Normal 7 2 2 2 3 5 2 2" xfId="28119"/>
    <cellStyle name="Normal 7 2 2 2 3 5 3" xfId="19471"/>
    <cellStyle name="Normal 7 2 2 2 3 6" xfId="7330"/>
    <cellStyle name="Normal 7 2 2 2 3 6 2" xfId="22960"/>
    <cellStyle name="Normal 7 2 2 2 3 7" xfId="9076"/>
    <cellStyle name="Normal 7 2 2 2 3 7 2" xfId="24680"/>
    <cellStyle name="Normal 7 2 2 2 3 8" xfId="16032"/>
    <cellStyle name="Normal 7 2 2 2 4" xfId="590"/>
    <cellStyle name="Normal 7 2 2 2 4 2" xfId="1454"/>
    <cellStyle name="Normal 7 2 2 2 4 2 2" xfId="3184"/>
    <cellStyle name="Normal 7 2 2 2 4 2 2 2" xfId="6625"/>
    <cellStyle name="Normal 7 2 2 2 4 2 2 2 2" xfId="15327"/>
    <cellStyle name="Normal 7 2 2 2 4 2 2 2 2 2" xfId="30913"/>
    <cellStyle name="Normal 7 2 2 2 4 2 2 2 3" xfId="22265"/>
    <cellStyle name="Normal 7 2 2 2 4 2 2 3" xfId="11886"/>
    <cellStyle name="Normal 7 2 2 2 4 2 2 3 2" xfId="27474"/>
    <cellStyle name="Normal 7 2 2 2 4 2 2 4" xfId="18826"/>
    <cellStyle name="Normal 7 2 2 2 4 2 3" xfId="4906"/>
    <cellStyle name="Normal 7 2 2 2 4 2 3 2" xfId="13608"/>
    <cellStyle name="Normal 7 2 2 2 4 2 3 2 2" xfId="29194"/>
    <cellStyle name="Normal 7 2 2 2 4 2 3 3" xfId="20546"/>
    <cellStyle name="Normal 7 2 2 2 4 2 4" xfId="8405"/>
    <cellStyle name="Normal 7 2 2 2 4 2 4 2" xfId="24035"/>
    <cellStyle name="Normal 7 2 2 2 4 2 5" xfId="10156"/>
    <cellStyle name="Normal 7 2 2 2 4 2 5 2" xfId="25755"/>
    <cellStyle name="Normal 7 2 2 2 4 2 6" xfId="17107"/>
    <cellStyle name="Normal 7 2 2 2 4 3" xfId="2324"/>
    <cellStyle name="Normal 7 2 2 2 4 3 2" xfId="5765"/>
    <cellStyle name="Normal 7 2 2 2 4 3 2 2" xfId="14467"/>
    <cellStyle name="Normal 7 2 2 2 4 3 2 2 2" xfId="30053"/>
    <cellStyle name="Normal 7 2 2 2 4 3 2 3" xfId="21405"/>
    <cellStyle name="Normal 7 2 2 2 4 3 3" xfId="11026"/>
    <cellStyle name="Normal 7 2 2 2 4 3 3 2" xfId="26614"/>
    <cellStyle name="Normal 7 2 2 2 4 3 4" xfId="17966"/>
    <cellStyle name="Normal 7 2 2 2 4 4" xfId="4046"/>
    <cellStyle name="Normal 7 2 2 2 4 4 2" xfId="12748"/>
    <cellStyle name="Normal 7 2 2 2 4 4 2 2" xfId="28334"/>
    <cellStyle name="Normal 7 2 2 2 4 4 3" xfId="19686"/>
    <cellStyle name="Normal 7 2 2 2 4 5" xfId="7545"/>
    <cellStyle name="Normal 7 2 2 2 4 5 2" xfId="23175"/>
    <cellStyle name="Normal 7 2 2 2 4 6" xfId="9292"/>
    <cellStyle name="Normal 7 2 2 2 4 6 2" xfId="24895"/>
    <cellStyle name="Normal 7 2 2 2 4 7" xfId="16247"/>
    <cellStyle name="Normal 7 2 2 2 5" xfId="1024"/>
    <cellStyle name="Normal 7 2 2 2 5 2" xfId="2754"/>
    <cellStyle name="Normal 7 2 2 2 5 2 2" xfId="6195"/>
    <cellStyle name="Normal 7 2 2 2 5 2 2 2" xfId="14897"/>
    <cellStyle name="Normal 7 2 2 2 5 2 2 2 2" xfId="30483"/>
    <cellStyle name="Normal 7 2 2 2 5 2 2 3" xfId="21835"/>
    <cellStyle name="Normal 7 2 2 2 5 2 3" xfId="11456"/>
    <cellStyle name="Normal 7 2 2 2 5 2 3 2" xfId="27044"/>
    <cellStyle name="Normal 7 2 2 2 5 2 4" xfId="18396"/>
    <cellStyle name="Normal 7 2 2 2 5 3" xfId="4476"/>
    <cellStyle name="Normal 7 2 2 2 5 3 2" xfId="13178"/>
    <cellStyle name="Normal 7 2 2 2 5 3 2 2" xfId="28764"/>
    <cellStyle name="Normal 7 2 2 2 5 3 3" xfId="20116"/>
    <cellStyle name="Normal 7 2 2 2 5 4" xfId="7975"/>
    <cellStyle name="Normal 7 2 2 2 5 4 2" xfId="23605"/>
    <cellStyle name="Normal 7 2 2 2 5 5" xfId="9726"/>
    <cellStyle name="Normal 7 2 2 2 5 5 2" xfId="25325"/>
    <cellStyle name="Normal 7 2 2 2 5 6" xfId="16677"/>
    <cellStyle name="Normal 7 2 2 2 6" xfId="1893"/>
    <cellStyle name="Normal 7 2 2 2 6 2" xfId="5335"/>
    <cellStyle name="Normal 7 2 2 2 6 2 2" xfId="14037"/>
    <cellStyle name="Normal 7 2 2 2 6 2 2 2" xfId="29623"/>
    <cellStyle name="Normal 7 2 2 2 6 2 3" xfId="20975"/>
    <cellStyle name="Normal 7 2 2 2 6 3" xfId="10595"/>
    <cellStyle name="Normal 7 2 2 2 6 3 2" xfId="26184"/>
    <cellStyle name="Normal 7 2 2 2 6 4" xfId="17536"/>
    <cellStyle name="Normal 7 2 2 2 7" xfId="3616"/>
    <cellStyle name="Normal 7 2 2 2 7 2" xfId="12318"/>
    <cellStyle name="Normal 7 2 2 2 7 2 2" xfId="27904"/>
    <cellStyle name="Normal 7 2 2 2 7 3" xfId="19256"/>
    <cellStyle name="Normal 7 2 2 2 8" xfId="7115"/>
    <cellStyle name="Normal 7 2 2 2 8 2" xfId="22745"/>
    <cellStyle name="Normal 7 2 2 2 9" xfId="8837"/>
    <cellStyle name="Normal 7 2 2 2 9 2" xfId="24465"/>
    <cellStyle name="Normal 7 2 2 3" xfId="178"/>
    <cellStyle name="Normal 7 2 2 3 2" xfId="427"/>
    <cellStyle name="Normal 7 2 2 3 2 2" xfId="859"/>
    <cellStyle name="Normal 7 2 2 3 2 2 2" xfId="1722"/>
    <cellStyle name="Normal 7 2 2 3 2 2 2 2" xfId="3452"/>
    <cellStyle name="Normal 7 2 2 3 2 2 2 2 2" xfId="6893"/>
    <cellStyle name="Normal 7 2 2 3 2 2 2 2 2 2" xfId="15595"/>
    <cellStyle name="Normal 7 2 2 3 2 2 2 2 2 2 2" xfId="31181"/>
    <cellStyle name="Normal 7 2 2 3 2 2 2 2 2 3" xfId="22533"/>
    <cellStyle name="Normal 7 2 2 3 2 2 2 2 3" xfId="12154"/>
    <cellStyle name="Normal 7 2 2 3 2 2 2 2 3 2" xfId="27742"/>
    <cellStyle name="Normal 7 2 2 3 2 2 2 2 4" xfId="19094"/>
    <cellStyle name="Normal 7 2 2 3 2 2 2 3" xfId="5174"/>
    <cellStyle name="Normal 7 2 2 3 2 2 2 3 2" xfId="13876"/>
    <cellStyle name="Normal 7 2 2 3 2 2 2 3 2 2" xfId="29462"/>
    <cellStyle name="Normal 7 2 2 3 2 2 2 3 3" xfId="20814"/>
    <cellStyle name="Normal 7 2 2 3 2 2 2 4" xfId="8673"/>
    <cellStyle name="Normal 7 2 2 3 2 2 2 4 2" xfId="24303"/>
    <cellStyle name="Normal 7 2 2 3 2 2 2 5" xfId="10424"/>
    <cellStyle name="Normal 7 2 2 3 2 2 2 5 2" xfId="26023"/>
    <cellStyle name="Normal 7 2 2 3 2 2 2 6" xfId="17375"/>
    <cellStyle name="Normal 7 2 2 3 2 2 3" xfId="2592"/>
    <cellStyle name="Normal 7 2 2 3 2 2 3 2" xfId="6033"/>
    <cellStyle name="Normal 7 2 2 3 2 2 3 2 2" xfId="14735"/>
    <cellStyle name="Normal 7 2 2 3 2 2 3 2 2 2" xfId="30321"/>
    <cellStyle name="Normal 7 2 2 3 2 2 3 2 3" xfId="21673"/>
    <cellStyle name="Normal 7 2 2 3 2 2 3 3" xfId="11294"/>
    <cellStyle name="Normal 7 2 2 3 2 2 3 3 2" xfId="26882"/>
    <cellStyle name="Normal 7 2 2 3 2 2 3 4" xfId="18234"/>
    <cellStyle name="Normal 7 2 2 3 2 2 4" xfId="4314"/>
    <cellStyle name="Normal 7 2 2 3 2 2 4 2" xfId="13016"/>
    <cellStyle name="Normal 7 2 2 3 2 2 4 2 2" xfId="28602"/>
    <cellStyle name="Normal 7 2 2 3 2 2 4 3" xfId="19954"/>
    <cellStyle name="Normal 7 2 2 3 2 2 5" xfId="7813"/>
    <cellStyle name="Normal 7 2 2 3 2 2 5 2" xfId="23443"/>
    <cellStyle name="Normal 7 2 2 3 2 2 6" xfId="9561"/>
    <cellStyle name="Normal 7 2 2 3 2 2 6 2" xfId="25163"/>
    <cellStyle name="Normal 7 2 2 3 2 2 7" xfId="16515"/>
    <cellStyle name="Normal 7 2 2 3 2 3" xfId="1292"/>
    <cellStyle name="Normal 7 2 2 3 2 3 2" xfId="3022"/>
    <cellStyle name="Normal 7 2 2 3 2 3 2 2" xfId="6463"/>
    <cellStyle name="Normal 7 2 2 3 2 3 2 2 2" xfId="15165"/>
    <cellStyle name="Normal 7 2 2 3 2 3 2 2 2 2" xfId="30751"/>
    <cellStyle name="Normal 7 2 2 3 2 3 2 2 3" xfId="22103"/>
    <cellStyle name="Normal 7 2 2 3 2 3 2 3" xfId="11724"/>
    <cellStyle name="Normal 7 2 2 3 2 3 2 3 2" xfId="27312"/>
    <cellStyle name="Normal 7 2 2 3 2 3 2 4" xfId="18664"/>
    <cellStyle name="Normal 7 2 2 3 2 3 3" xfId="4744"/>
    <cellStyle name="Normal 7 2 2 3 2 3 3 2" xfId="13446"/>
    <cellStyle name="Normal 7 2 2 3 2 3 3 2 2" xfId="29032"/>
    <cellStyle name="Normal 7 2 2 3 2 3 3 3" xfId="20384"/>
    <cellStyle name="Normal 7 2 2 3 2 3 4" xfId="8243"/>
    <cellStyle name="Normal 7 2 2 3 2 3 4 2" xfId="23873"/>
    <cellStyle name="Normal 7 2 2 3 2 3 5" xfId="9994"/>
    <cellStyle name="Normal 7 2 2 3 2 3 5 2" xfId="25593"/>
    <cellStyle name="Normal 7 2 2 3 2 3 6" xfId="16945"/>
    <cellStyle name="Normal 7 2 2 3 2 4" xfId="2162"/>
    <cellStyle name="Normal 7 2 2 3 2 4 2" xfId="5603"/>
    <cellStyle name="Normal 7 2 2 3 2 4 2 2" xfId="14305"/>
    <cellStyle name="Normal 7 2 2 3 2 4 2 2 2" xfId="29891"/>
    <cellStyle name="Normal 7 2 2 3 2 4 2 3" xfId="21243"/>
    <cellStyle name="Normal 7 2 2 3 2 4 3" xfId="10864"/>
    <cellStyle name="Normal 7 2 2 3 2 4 3 2" xfId="26452"/>
    <cellStyle name="Normal 7 2 2 3 2 4 4" xfId="17804"/>
    <cellStyle name="Normal 7 2 2 3 2 5" xfId="3884"/>
    <cellStyle name="Normal 7 2 2 3 2 5 2" xfId="12586"/>
    <cellStyle name="Normal 7 2 2 3 2 5 2 2" xfId="28172"/>
    <cellStyle name="Normal 7 2 2 3 2 5 3" xfId="19524"/>
    <cellStyle name="Normal 7 2 2 3 2 6" xfId="7383"/>
    <cellStyle name="Normal 7 2 2 3 2 6 2" xfId="23013"/>
    <cellStyle name="Normal 7 2 2 3 2 7" xfId="9129"/>
    <cellStyle name="Normal 7 2 2 3 2 7 2" xfId="24733"/>
    <cellStyle name="Normal 7 2 2 3 2 8" xfId="16085"/>
    <cellStyle name="Normal 7 2 2 3 3" xfId="643"/>
    <cellStyle name="Normal 7 2 2 3 3 2" xfId="1507"/>
    <cellStyle name="Normal 7 2 2 3 3 2 2" xfId="3237"/>
    <cellStyle name="Normal 7 2 2 3 3 2 2 2" xfId="6678"/>
    <cellStyle name="Normal 7 2 2 3 3 2 2 2 2" xfId="15380"/>
    <cellStyle name="Normal 7 2 2 3 3 2 2 2 2 2" xfId="30966"/>
    <cellStyle name="Normal 7 2 2 3 3 2 2 2 3" xfId="22318"/>
    <cellStyle name="Normal 7 2 2 3 3 2 2 3" xfId="11939"/>
    <cellStyle name="Normal 7 2 2 3 3 2 2 3 2" xfId="27527"/>
    <cellStyle name="Normal 7 2 2 3 3 2 2 4" xfId="18879"/>
    <cellStyle name="Normal 7 2 2 3 3 2 3" xfId="4959"/>
    <cellStyle name="Normal 7 2 2 3 3 2 3 2" xfId="13661"/>
    <cellStyle name="Normal 7 2 2 3 3 2 3 2 2" xfId="29247"/>
    <cellStyle name="Normal 7 2 2 3 3 2 3 3" xfId="20599"/>
    <cellStyle name="Normal 7 2 2 3 3 2 4" xfId="8458"/>
    <cellStyle name="Normal 7 2 2 3 3 2 4 2" xfId="24088"/>
    <cellStyle name="Normal 7 2 2 3 3 2 5" xfId="10209"/>
    <cellStyle name="Normal 7 2 2 3 3 2 5 2" xfId="25808"/>
    <cellStyle name="Normal 7 2 2 3 3 2 6" xfId="17160"/>
    <cellStyle name="Normal 7 2 2 3 3 3" xfId="2377"/>
    <cellStyle name="Normal 7 2 2 3 3 3 2" xfId="5818"/>
    <cellStyle name="Normal 7 2 2 3 3 3 2 2" xfId="14520"/>
    <cellStyle name="Normal 7 2 2 3 3 3 2 2 2" xfId="30106"/>
    <cellStyle name="Normal 7 2 2 3 3 3 2 3" xfId="21458"/>
    <cellStyle name="Normal 7 2 2 3 3 3 3" xfId="11079"/>
    <cellStyle name="Normal 7 2 2 3 3 3 3 2" xfId="26667"/>
    <cellStyle name="Normal 7 2 2 3 3 3 4" xfId="18019"/>
    <cellStyle name="Normal 7 2 2 3 3 4" xfId="4099"/>
    <cellStyle name="Normal 7 2 2 3 3 4 2" xfId="12801"/>
    <cellStyle name="Normal 7 2 2 3 3 4 2 2" xfId="28387"/>
    <cellStyle name="Normal 7 2 2 3 3 4 3" xfId="19739"/>
    <cellStyle name="Normal 7 2 2 3 3 5" xfId="7598"/>
    <cellStyle name="Normal 7 2 2 3 3 5 2" xfId="23228"/>
    <cellStyle name="Normal 7 2 2 3 3 6" xfId="9345"/>
    <cellStyle name="Normal 7 2 2 3 3 6 2" xfId="24948"/>
    <cellStyle name="Normal 7 2 2 3 3 7" xfId="16300"/>
    <cellStyle name="Normal 7 2 2 3 4" xfId="1077"/>
    <cellStyle name="Normal 7 2 2 3 4 2" xfId="2807"/>
    <cellStyle name="Normal 7 2 2 3 4 2 2" xfId="6248"/>
    <cellStyle name="Normal 7 2 2 3 4 2 2 2" xfId="14950"/>
    <cellStyle name="Normal 7 2 2 3 4 2 2 2 2" xfId="30536"/>
    <cellStyle name="Normal 7 2 2 3 4 2 2 3" xfId="21888"/>
    <cellStyle name="Normal 7 2 2 3 4 2 3" xfId="11509"/>
    <cellStyle name="Normal 7 2 2 3 4 2 3 2" xfId="27097"/>
    <cellStyle name="Normal 7 2 2 3 4 2 4" xfId="18449"/>
    <cellStyle name="Normal 7 2 2 3 4 3" xfId="4529"/>
    <cellStyle name="Normal 7 2 2 3 4 3 2" xfId="13231"/>
    <cellStyle name="Normal 7 2 2 3 4 3 2 2" xfId="28817"/>
    <cellStyle name="Normal 7 2 2 3 4 3 3" xfId="20169"/>
    <cellStyle name="Normal 7 2 2 3 4 4" xfId="8028"/>
    <cellStyle name="Normal 7 2 2 3 4 4 2" xfId="23658"/>
    <cellStyle name="Normal 7 2 2 3 4 5" xfId="9779"/>
    <cellStyle name="Normal 7 2 2 3 4 5 2" xfId="25378"/>
    <cellStyle name="Normal 7 2 2 3 4 6" xfId="16730"/>
    <cellStyle name="Normal 7 2 2 3 5" xfId="1946"/>
    <cellStyle name="Normal 7 2 2 3 5 2" xfId="5388"/>
    <cellStyle name="Normal 7 2 2 3 5 2 2" xfId="14090"/>
    <cellStyle name="Normal 7 2 2 3 5 2 2 2" xfId="29676"/>
    <cellStyle name="Normal 7 2 2 3 5 2 3" xfId="21028"/>
    <cellStyle name="Normal 7 2 2 3 5 3" xfId="10648"/>
    <cellStyle name="Normal 7 2 2 3 5 3 2" xfId="26237"/>
    <cellStyle name="Normal 7 2 2 3 5 4" xfId="17589"/>
    <cellStyle name="Normal 7 2 2 3 6" xfId="3669"/>
    <cellStyle name="Normal 7 2 2 3 6 2" xfId="12371"/>
    <cellStyle name="Normal 7 2 2 3 6 2 2" xfId="27957"/>
    <cellStyle name="Normal 7 2 2 3 6 3" xfId="19309"/>
    <cellStyle name="Normal 7 2 2 3 7" xfId="7168"/>
    <cellStyle name="Normal 7 2 2 3 7 2" xfId="22798"/>
    <cellStyle name="Normal 7 2 2 3 8" xfId="8895"/>
    <cellStyle name="Normal 7 2 2 3 8 2" xfId="24518"/>
    <cellStyle name="Normal 7 2 2 3 9" xfId="15870"/>
    <cellStyle name="Normal 7 2 2 4" xfId="321"/>
    <cellStyle name="Normal 7 2 2 4 2" xfId="753"/>
    <cellStyle name="Normal 7 2 2 4 2 2" xfId="1616"/>
    <cellStyle name="Normal 7 2 2 4 2 2 2" xfId="3346"/>
    <cellStyle name="Normal 7 2 2 4 2 2 2 2" xfId="6787"/>
    <cellStyle name="Normal 7 2 2 4 2 2 2 2 2" xfId="15489"/>
    <cellStyle name="Normal 7 2 2 4 2 2 2 2 2 2" xfId="31075"/>
    <cellStyle name="Normal 7 2 2 4 2 2 2 2 3" xfId="22427"/>
    <cellStyle name="Normal 7 2 2 4 2 2 2 3" xfId="12048"/>
    <cellStyle name="Normal 7 2 2 4 2 2 2 3 2" xfId="27636"/>
    <cellStyle name="Normal 7 2 2 4 2 2 2 4" xfId="18988"/>
    <cellStyle name="Normal 7 2 2 4 2 2 3" xfId="5068"/>
    <cellStyle name="Normal 7 2 2 4 2 2 3 2" xfId="13770"/>
    <cellStyle name="Normal 7 2 2 4 2 2 3 2 2" xfId="29356"/>
    <cellStyle name="Normal 7 2 2 4 2 2 3 3" xfId="20708"/>
    <cellStyle name="Normal 7 2 2 4 2 2 4" xfId="8567"/>
    <cellStyle name="Normal 7 2 2 4 2 2 4 2" xfId="24197"/>
    <cellStyle name="Normal 7 2 2 4 2 2 5" xfId="10318"/>
    <cellStyle name="Normal 7 2 2 4 2 2 5 2" xfId="25917"/>
    <cellStyle name="Normal 7 2 2 4 2 2 6" xfId="17269"/>
    <cellStyle name="Normal 7 2 2 4 2 3" xfId="2486"/>
    <cellStyle name="Normal 7 2 2 4 2 3 2" xfId="5927"/>
    <cellStyle name="Normal 7 2 2 4 2 3 2 2" xfId="14629"/>
    <cellStyle name="Normal 7 2 2 4 2 3 2 2 2" xfId="30215"/>
    <cellStyle name="Normal 7 2 2 4 2 3 2 3" xfId="21567"/>
    <cellStyle name="Normal 7 2 2 4 2 3 3" xfId="11188"/>
    <cellStyle name="Normal 7 2 2 4 2 3 3 2" xfId="26776"/>
    <cellStyle name="Normal 7 2 2 4 2 3 4" xfId="18128"/>
    <cellStyle name="Normal 7 2 2 4 2 4" xfId="4208"/>
    <cellStyle name="Normal 7 2 2 4 2 4 2" xfId="12910"/>
    <cellStyle name="Normal 7 2 2 4 2 4 2 2" xfId="28496"/>
    <cellStyle name="Normal 7 2 2 4 2 4 3" xfId="19848"/>
    <cellStyle name="Normal 7 2 2 4 2 5" xfId="7707"/>
    <cellStyle name="Normal 7 2 2 4 2 5 2" xfId="23337"/>
    <cellStyle name="Normal 7 2 2 4 2 6" xfId="9455"/>
    <cellStyle name="Normal 7 2 2 4 2 6 2" xfId="25057"/>
    <cellStyle name="Normal 7 2 2 4 2 7" xfId="16409"/>
    <cellStyle name="Normal 7 2 2 4 3" xfId="1186"/>
    <cellStyle name="Normal 7 2 2 4 3 2" xfId="2916"/>
    <cellStyle name="Normal 7 2 2 4 3 2 2" xfId="6357"/>
    <cellStyle name="Normal 7 2 2 4 3 2 2 2" xfId="15059"/>
    <cellStyle name="Normal 7 2 2 4 3 2 2 2 2" xfId="30645"/>
    <cellStyle name="Normal 7 2 2 4 3 2 2 3" xfId="21997"/>
    <cellStyle name="Normal 7 2 2 4 3 2 3" xfId="11618"/>
    <cellStyle name="Normal 7 2 2 4 3 2 3 2" xfId="27206"/>
    <cellStyle name="Normal 7 2 2 4 3 2 4" xfId="18558"/>
    <cellStyle name="Normal 7 2 2 4 3 3" xfId="4638"/>
    <cellStyle name="Normal 7 2 2 4 3 3 2" xfId="13340"/>
    <cellStyle name="Normal 7 2 2 4 3 3 2 2" xfId="28926"/>
    <cellStyle name="Normal 7 2 2 4 3 3 3" xfId="20278"/>
    <cellStyle name="Normal 7 2 2 4 3 4" xfId="8137"/>
    <cellStyle name="Normal 7 2 2 4 3 4 2" xfId="23767"/>
    <cellStyle name="Normal 7 2 2 4 3 5" xfId="9888"/>
    <cellStyle name="Normal 7 2 2 4 3 5 2" xfId="25487"/>
    <cellStyle name="Normal 7 2 2 4 3 6" xfId="16839"/>
    <cellStyle name="Normal 7 2 2 4 4" xfId="2056"/>
    <cellStyle name="Normal 7 2 2 4 4 2" xfId="5497"/>
    <cellStyle name="Normal 7 2 2 4 4 2 2" xfId="14199"/>
    <cellStyle name="Normal 7 2 2 4 4 2 2 2" xfId="29785"/>
    <cellStyle name="Normal 7 2 2 4 4 2 3" xfId="21137"/>
    <cellStyle name="Normal 7 2 2 4 4 3" xfId="10758"/>
    <cellStyle name="Normal 7 2 2 4 4 3 2" xfId="26346"/>
    <cellStyle name="Normal 7 2 2 4 4 4" xfId="17698"/>
    <cellStyle name="Normal 7 2 2 4 5" xfId="3778"/>
    <cellStyle name="Normal 7 2 2 4 5 2" xfId="12480"/>
    <cellStyle name="Normal 7 2 2 4 5 2 2" xfId="28066"/>
    <cellStyle name="Normal 7 2 2 4 5 3" xfId="19418"/>
    <cellStyle name="Normal 7 2 2 4 6" xfId="7277"/>
    <cellStyle name="Normal 7 2 2 4 6 2" xfId="22907"/>
    <cellStyle name="Normal 7 2 2 4 7" xfId="9023"/>
    <cellStyle name="Normal 7 2 2 4 7 2" xfId="24627"/>
    <cellStyle name="Normal 7 2 2 4 8" xfId="15979"/>
    <cellStyle name="Normal 7 2 2 5" xfId="537"/>
    <cellStyle name="Normal 7 2 2 5 2" xfId="1401"/>
    <cellStyle name="Normal 7 2 2 5 2 2" xfId="3131"/>
    <cellStyle name="Normal 7 2 2 5 2 2 2" xfId="6572"/>
    <cellStyle name="Normal 7 2 2 5 2 2 2 2" xfId="15274"/>
    <cellStyle name="Normal 7 2 2 5 2 2 2 2 2" xfId="30860"/>
    <cellStyle name="Normal 7 2 2 5 2 2 2 3" xfId="22212"/>
    <cellStyle name="Normal 7 2 2 5 2 2 3" xfId="11833"/>
    <cellStyle name="Normal 7 2 2 5 2 2 3 2" xfId="27421"/>
    <cellStyle name="Normal 7 2 2 5 2 2 4" xfId="18773"/>
    <cellStyle name="Normal 7 2 2 5 2 3" xfId="4853"/>
    <cellStyle name="Normal 7 2 2 5 2 3 2" xfId="13555"/>
    <cellStyle name="Normal 7 2 2 5 2 3 2 2" xfId="29141"/>
    <cellStyle name="Normal 7 2 2 5 2 3 3" xfId="20493"/>
    <cellStyle name="Normal 7 2 2 5 2 4" xfId="8352"/>
    <cellStyle name="Normal 7 2 2 5 2 4 2" xfId="23982"/>
    <cellStyle name="Normal 7 2 2 5 2 5" xfId="10103"/>
    <cellStyle name="Normal 7 2 2 5 2 5 2" xfId="25702"/>
    <cellStyle name="Normal 7 2 2 5 2 6" xfId="17054"/>
    <cellStyle name="Normal 7 2 2 5 3" xfId="2271"/>
    <cellStyle name="Normal 7 2 2 5 3 2" xfId="5712"/>
    <cellStyle name="Normal 7 2 2 5 3 2 2" xfId="14414"/>
    <cellStyle name="Normal 7 2 2 5 3 2 2 2" xfId="30000"/>
    <cellStyle name="Normal 7 2 2 5 3 2 3" xfId="21352"/>
    <cellStyle name="Normal 7 2 2 5 3 3" xfId="10973"/>
    <cellStyle name="Normal 7 2 2 5 3 3 2" xfId="26561"/>
    <cellStyle name="Normal 7 2 2 5 3 4" xfId="17913"/>
    <cellStyle name="Normal 7 2 2 5 4" xfId="3993"/>
    <cellStyle name="Normal 7 2 2 5 4 2" xfId="12695"/>
    <cellStyle name="Normal 7 2 2 5 4 2 2" xfId="28281"/>
    <cellStyle name="Normal 7 2 2 5 4 3" xfId="19633"/>
    <cellStyle name="Normal 7 2 2 5 5" xfId="7492"/>
    <cellStyle name="Normal 7 2 2 5 5 2" xfId="23122"/>
    <cellStyle name="Normal 7 2 2 5 6" xfId="9239"/>
    <cellStyle name="Normal 7 2 2 5 6 2" xfId="24842"/>
    <cellStyle name="Normal 7 2 2 5 7" xfId="16194"/>
    <cellStyle name="Normal 7 2 2 6" xfId="971"/>
    <cellStyle name="Normal 7 2 2 6 2" xfId="2701"/>
    <cellStyle name="Normal 7 2 2 6 2 2" xfId="6142"/>
    <cellStyle name="Normal 7 2 2 6 2 2 2" xfId="14844"/>
    <cellStyle name="Normal 7 2 2 6 2 2 2 2" xfId="30430"/>
    <cellStyle name="Normal 7 2 2 6 2 2 3" xfId="21782"/>
    <cellStyle name="Normal 7 2 2 6 2 3" xfId="11403"/>
    <cellStyle name="Normal 7 2 2 6 2 3 2" xfId="26991"/>
    <cellStyle name="Normal 7 2 2 6 2 4" xfId="18343"/>
    <cellStyle name="Normal 7 2 2 6 3" xfId="4423"/>
    <cellStyle name="Normal 7 2 2 6 3 2" xfId="13125"/>
    <cellStyle name="Normal 7 2 2 6 3 2 2" xfId="28711"/>
    <cellStyle name="Normal 7 2 2 6 3 3" xfId="20063"/>
    <cellStyle name="Normal 7 2 2 6 4" xfId="7922"/>
    <cellStyle name="Normal 7 2 2 6 4 2" xfId="23552"/>
    <cellStyle name="Normal 7 2 2 6 5" xfId="9673"/>
    <cellStyle name="Normal 7 2 2 6 5 2" xfId="25272"/>
    <cellStyle name="Normal 7 2 2 6 6" xfId="16624"/>
    <cellStyle name="Normal 7 2 2 7" xfId="1840"/>
    <cellStyle name="Normal 7 2 2 7 2" xfId="5282"/>
    <cellStyle name="Normal 7 2 2 7 2 2" xfId="13984"/>
    <cellStyle name="Normal 7 2 2 7 2 2 2" xfId="29570"/>
    <cellStyle name="Normal 7 2 2 7 2 3" xfId="20922"/>
    <cellStyle name="Normal 7 2 2 7 3" xfId="10542"/>
    <cellStyle name="Normal 7 2 2 7 3 2" xfId="26131"/>
    <cellStyle name="Normal 7 2 2 7 4" xfId="17483"/>
    <cellStyle name="Normal 7 2 2 8" xfId="3563"/>
    <cellStyle name="Normal 7 2 2 8 2" xfId="12265"/>
    <cellStyle name="Normal 7 2 2 8 2 2" xfId="27851"/>
    <cellStyle name="Normal 7 2 2 8 3" xfId="19203"/>
    <cellStyle name="Normal 7 2 2 9" xfId="7008"/>
    <cellStyle name="Normal 7 2 2 9 2" xfId="15709"/>
    <cellStyle name="Normal 7 2 2 9 2 2" xfId="31290"/>
    <cellStyle name="Normal 7 2 2 9 3" xfId="22642"/>
    <cellStyle name="Normal 7 2 3" xfId="91"/>
    <cellStyle name="Normal 7 2 3 10" xfId="15791"/>
    <cellStyle name="Normal 7 2 3 2" xfId="205"/>
    <cellStyle name="Normal 7 2 3 2 2" xfId="454"/>
    <cellStyle name="Normal 7 2 3 2 2 2" xfId="886"/>
    <cellStyle name="Normal 7 2 3 2 2 2 2" xfId="1749"/>
    <cellStyle name="Normal 7 2 3 2 2 2 2 2" xfId="3479"/>
    <cellStyle name="Normal 7 2 3 2 2 2 2 2 2" xfId="6920"/>
    <cellStyle name="Normal 7 2 3 2 2 2 2 2 2 2" xfId="15622"/>
    <cellStyle name="Normal 7 2 3 2 2 2 2 2 2 2 2" xfId="31208"/>
    <cellStyle name="Normal 7 2 3 2 2 2 2 2 2 3" xfId="22560"/>
    <cellStyle name="Normal 7 2 3 2 2 2 2 2 3" xfId="12181"/>
    <cellStyle name="Normal 7 2 3 2 2 2 2 2 3 2" xfId="27769"/>
    <cellStyle name="Normal 7 2 3 2 2 2 2 2 4" xfId="19121"/>
    <cellStyle name="Normal 7 2 3 2 2 2 2 3" xfId="5201"/>
    <cellStyle name="Normal 7 2 3 2 2 2 2 3 2" xfId="13903"/>
    <cellStyle name="Normal 7 2 3 2 2 2 2 3 2 2" xfId="29489"/>
    <cellStyle name="Normal 7 2 3 2 2 2 2 3 3" xfId="20841"/>
    <cellStyle name="Normal 7 2 3 2 2 2 2 4" xfId="8700"/>
    <cellStyle name="Normal 7 2 3 2 2 2 2 4 2" xfId="24330"/>
    <cellStyle name="Normal 7 2 3 2 2 2 2 5" xfId="10451"/>
    <cellStyle name="Normal 7 2 3 2 2 2 2 5 2" xfId="26050"/>
    <cellStyle name="Normal 7 2 3 2 2 2 2 6" xfId="17402"/>
    <cellStyle name="Normal 7 2 3 2 2 2 3" xfId="2619"/>
    <cellStyle name="Normal 7 2 3 2 2 2 3 2" xfId="6060"/>
    <cellStyle name="Normal 7 2 3 2 2 2 3 2 2" xfId="14762"/>
    <cellStyle name="Normal 7 2 3 2 2 2 3 2 2 2" xfId="30348"/>
    <cellStyle name="Normal 7 2 3 2 2 2 3 2 3" xfId="21700"/>
    <cellStyle name="Normal 7 2 3 2 2 2 3 3" xfId="11321"/>
    <cellStyle name="Normal 7 2 3 2 2 2 3 3 2" xfId="26909"/>
    <cellStyle name="Normal 7 2 3 2 2 2 3 4" xfId="18261"/>
    <cellStyle name="Normal 7 2 3 2 2 2 4" xfId="4341"/>
    <cellStyle name="Normal 7 2 3 2 2 2 4 2" xfId="13043"/>
    <cellStyle name="Normal 7 2 3 2 2 2 4 2 2" xfId="28629"/>
    <cellStyle name="Normal 7 2 3 2 2 2 4 3" xfId="19981"/>
    <cellStyle name="Normal 7 2 3 2 2 2 5" xfId="7840"/>
    <cellStyle name="Normal 7 2 3 2 2 2 5 2" xfId="23470"/>
    <cellStyle name="Normal 7 2 3 2 2 2 6" xfId="9588"/>
    <cellStyle name="Normal 7 2 3 2 2 2 6 2" xfId="25190"/>
    <cellStyle name="Normal 7 2 3 2 2 2 7" xfId="16542"/>
    <cellStyle name="Normal 7 2 3 2 2 3" xfId="1319"/>
    <cellStyle name="Normal 7 2 3 2 2 3 2" xfId="3049"/>
    <cellStyle name="Normal 7 2 3 2 2 3 2 2" xfId="6490"/>
    <cellStyle name="Normal 7 2 3 2 2 3 2 2 2" xfId="15192"/>
    <cellStyle name="Normal 7 2 3 2 2 3 2 2 2 2" xfId="30778"/>
    <cellStyle name="Normal 7 2 3 2 2 3 2 2 3" xfId="22130"/>
    <cellStyle name="Normal 7 2 3 2 2 3 2 3" xfId="11751"/>
    <cellStyle name="Normal 7 2 3 2 2 3 2 3 2" xfId="27339"/>
    <cellStyle name="Normal 7 2 3 2 2 3 2 4" xfId="18691"/>
    <cellStyle name="Normal 7 2 3 2 2 3 3" xfId="4771"/>
    <cellStyle name="Normal 7 2 3 2 2 3 3 2" xfId="13473"/>
    <cellStyle name="Normal 7 2 3 2 2 3 3 2 2" xfId="29059"/>
    <cellStyle name="Normal 7 2 3 2 2 3 3 3" xfId="20411"/>
    <cellStyle name="Normal 7 2 3 2 2 3 4" xfId="8270"/>
    <cellStyle name="Normal 7 2 3 2 2 3 4 2" xfId="23900"/>
    <cellStyle name="Normal 7 2 3 2 2 3 5" xfId="10021"/>
    <cellStyle name="Normal 7 2 3 2 2 3 5 2" xfId="25620"/>
    <cellStyle name="Normal 7 2 3 2 2 3 6" xfId="16972"/>
    <cellStyle name="Normal 7 2 3 2 2 4" xfId="2189"/>
    <cellStyle name="Normal 7 2 3 2 2 4 2" xfId="5630"/>
    <cellStyle name="Normal 7 2 3 2 2 4 2 2" xfId="14332"/>
    <cellStyle name="Normal 7 2 3 2 2 4 2 2 2" xfId="29918"/>
    <cellStyle name="Normal 7 2 3 2 2 4 2 3" xfId="21270"/>
    <cellStyle name="Normal 7 2 3 2 2 4 3" xfId="10891"/>
    <cellStyle name="Normal 7 2 3 2 2 4 3 2" xfId="26479"/>
    <cellStyle name="Normal 7 2 3 2 2 4 4" xfId="17831"/>
    <cellStyle name="Normal 7 2 3 2 2 5" xfId="3911"/>
    <cellStyle name="Normal 7 2 3 2 2 5 2" xfId="12613"/>
    <cellStyle name="Normal 7 2 3 2 2 5 2 2" xfId="28199"/>
    <cellStyle name="Normal 7 2 3 2 2 5 3" xfId="19551"/>
    <cellStyle name="Normal 7 2 3 2 2 6" xfId="7410"/>
    <cellStyle name="Normal 7 2 3 2 2 6 2" xfId="23040"/>
    <cellStyle name="Normal 7 2 3 2 2 7" xfId="9156"/>
    <cellStyle name="Normal 7 2 3 2 2 7 2" xfId="24760"/>
    <cellStyle name="Normal 7 2 3 2 2 8" xfId="16112"/>
    <cellStyle name="Normal 7 2 3 2 3" xfId="670"/>
    <cellStyle name="Normal 7 2 3 2 3 2" xfId="1534"/>
    <cellStyle name="Normal 7 2 3 2 3 2 2" xfId="3264"/>
    <cellStyle name="Normal 7 2 3 2 3 2 2 2" xfId="6705"/>
    <cellStyle name="Normal 7 2 3 2 3 2 2 2 2" xfId="15407"/>
    <cellStyle name="Normal 7 2 3 2 3 2 2 2 2 2" xfId="30993"/>
    <cellStyle name="Normal 7 2 3 2 3 2 2 2 3" xfId="22345"/>
    <cellStyle name="Normal 7 2 3 2 3 2 2 3" xfId="11966"/>
    <cellStyle name="Normal 7 2 3 2 3 2 2 3 2" xfId="27554"/>
    <cellStyle name="Normal 7 2 3 2 3 2 2 4" xfId="18906"/>
    <cellStyle name="Normal 7 2 3 2 3 2 3" xfId="4986"/>
    <cellStyle name="Normal 7 2 3 2 3 2 3 2" xfId="13688"/>
    <cellStyle name="Normal 7 2 3 2 3 2 3 2 2" xfId="29274"/>
    <cellStyle name="Normal 7 2 3 2 3 2 3 3" xfId="20626"/>
    <cellStyle name="Normal 7 2 3 2 3 2 4" xfId="8485"/>
    <cellStyle name="Normal 7 2 3 2 3 2 4 2" xfId="24115"/>
    <cellStyle name="Normal 7 2 3 2 3 2 5" xfId="10236"/>
    <cellStyle name="Normal 7 2 3 2 3 2 5 2" xfId="25835"/>
    <cellStyle name="Normal 7 2 3 2 3 2 6" xfId="17187"/>
    <cellStyle name="Normal 7 2 3 2 3 3" xfId="2404"/>
    <cellStyle name="Normal 7 2 3 2 3 3 2" xfId="5845"/>
    <cellStyle name="Normal 7 2 3 2 3 3 2 2" xfId="14547"/>
    <cellStyle name="Normal 7 2 3 2 3 3 2 2 2" xfId="30133"/>
    <cellStyle name="Normal 7 2 3 2 3 3 2 3" xfId="21485"/>
    <cellStyle name="Normal 7 2 3 2 3 3 3" xfId="11106"/>
    <cellStyle name="Normal 7 2 3 2 3 3 3 2" xfId="26694"/>
    <cellStyle name="Normal 7 2 3 2 3 3 4" xfId="18046"/>
    <cellStyle name="Normal 7 2 3 2 3 4" xfId="4126"/>
    <cellStyle name="Normal 7 2 3 2 3 4 2" xfId="12828"/>
    <cellStyle name="Normal 7 2 3 2 3 4 2 2" xfId="28414"/>
    <cellStyle name="Normal 7 2 3 2 3 4 3" xfId="19766"/>
    <cellStyle name="Normal 7 2 3 2 3 5" xfId="7625"/>
    <cellStyle name="Normal 7 2 3 2 3 5 2" xfId="23255"/>
    <cellStyle name="Normal 7 2 3 2 3 6" xfId="9372"/>
    <cellStyle name="Normal 7 2 3 2 3 6 2" xfId="24975"/>
    <cellStyle name="Normal 7 2 3 2 3 7" xfId="16327"/>
    <cellStyle name="Normal 7 2 3 2 4" xfId="1104"/>
    <cellStyle name="Normal 7 2 3 2 4 2" xfId="2834"/>
    <cellStyle name="Normal 7 2 3 2 4 2 2" xfId="6275"/>
    <cellStyle name="Normal 7 2 3 2 4 2 2 2" xfId="14977"/>
    <cellStyle name="Normal 7 2 3 2 4 2 2 2 2" xfId="30563"/>
    <cellStyle name="Normal 7 2 3 2 4 2 2 3" xfId="21915"/>
    <cellStyle name="Normal 7 2 3 2 4 2 3" xfId="11536"/>
    <cellStyle name="Normal 7 2 3 2 4 2 3 2" xfId="27124"/>
    <cellStyle name="Normal 7 2 3 2 4 2 4" xfId="18476"/>
    <cellStyle name="Normal 7 2 3 2 4 3" xfId="4556"/>
    <cellStyle name="Normal 7 2 3 2 4 3 2" xfId="13258"/>
    <cellStyle name="Normal 7 2 3 2 4 3 2 2" xfId="28844"/>
    <cellStyle name="Normal 7 2 3 2 4 3 3" xfId="20196"/>
    <cellStyle name="Normal 7 2 3 2 4 4" xfId="8055"/>
    <cellStyle name="Normal 7 2 3 2 4 4 2" xfId="23685"/>
    <cellStyle name="Normal 7 2 3 2 4 5" xfId="9806"/>
    <cellStyle name="Normal 7 2 3 2 4 5 2" xfId="25405"/>
    <cellStyle name="Normal 7 2 3 2 4 6" xfId="16757"/>
    <cellStyle name="Normal 7 2 3 2 5" xfId="1973"/>
    <cellStyle name="Normal 7 2 3 2 5 2" xfId="5415"/>
    <cellStyle name="Normal 7 2 3 2 5 2 2" xfId="14117"/>
    <cellStyle name="Normal 7 2 3 2 5 2 2 2" xfId="29703"/>
    <cellStyle name="Normal 7 2 3 2 5 2 3" xfId="21055"/>
    <cellStyle name="Normal 7 2 3 2 5 3" xfId="10675"/>
    <cellStyle name="Normal 7 2 3 2 5 3 2" xfId="26264"/>
    <cellStyle name="Normal 7 2 3 2 5 4" xfId="17616"/>
    <cellStyle name="Normal 7 2 3 2 6" xfId="3696"/>
    <cellStyle name="Normal 7 2 3 2 6 2" xfId="12398"/>
    <cellStyle name="Normal 7 2 3 2 6 2 2" xfId="27984"/>
    <cellStyle name="Normal 7 2 3 2 6 3" xfId="19336"/>
    <cellStyle name="Normal 7 2 3 2 7" xfId="7195"/>
    <cellStyle name="Normal 7 2 3 2 7 2" xfId="22825"/>
    <cellStyle name="Normal 7 2 3 2 8" xfId="8922"/>
    <cellStyle name="Normal 7 2 3 2 8 2" xfId="24545"/>
    <cellStyle name="Normal 7 2 3 2 9" xfId="15897"/>
    <cellStyle name="Normal 7 2 3 3" xfId="348"/>
    <cellStyle name="Normal 7 2 3 3 2" xfId="780"/>
    <cellStyle name="Normal 7 2 3 3 2 2" xfId="1643"/>
    <cellStyle name="Normal 7 2 3 3 2 2 2" xfId="3373"/>
    <cellStyle name="Normal 7 2 3 3 2 2 2 2" xfId="6814"/>
    <cellStyle name="Normal 7 2 3 3 2 2 2 2 2" xfId="15516"/>
    <cellStyle name="Normal 7 2 3 3 2 2 2 2 2 2" xfId="31102"/>
    <cellStyle name="Normal 7 2 3 3 2 2 2 2 3" xfId="22454"/>
    <cellStyle name="Normal 7 2 3 3 2 2 2 3" xfId="12075"/>
    <cellStyle name="Normal 7 2 3 3 2 2 2 3 2" xfId="27663"/>
    <cellStyle name="Normal 7 2 3 3 2 2 2 4" xfId="19015"/>
    <cellStyle name="Normal 7 2 3 3 2 2 3" xfId="5095"/>
    <cellStyle name="Normal 7 2 3 3 2 2 3 2" xfId="13797"/>
    <cellStyle name="Normal 7 2 3 3 2 2 3 2 2" xfId="29383"/>
    <cellStyle name="Normal 7 2 3 3 2 2 3 3" xfId="20735"/>
    <cellStyle name="Normal 7 2 3 3 2 2 4" xfId="8594"/>
    <cellStyle name="Normal 7 2 3 3 2 2 4 2" xfId="24224"/>
    <cellStyle name="Normal 7 2 3 3 2 2 5" xfId="10345"/>
    <cellStyle name="Normal 7 2 3 3 2 2 5 2" xfId="25944"/>
    <cellStyle name="Normal 7 2 3 3 2 2 6" xfId="17296"/>
    <cellStyle name="Normal 7 2 3 3 2 3" xfId="2513"/>
    <cellStyle name="Normal 7 2 3 3 2 3 2" xfId="5954"/>
    <cellStyle name="Normal 7 2 3 3 2 3 2 2" xfId="14656"/>
    <cellStyle name="Normal 7 2 3 3 2 3 2 2 2" xfId="30242"/>
    <cellStyle name="Normal 7 2 3 3 2 3 2 3" xfId="21594"/>
    <cellStyle name="Normal 7 2 3 3 2 3 3" xfId="11215"/>
    <cellStyle name="Normal 7 2 3 3 2 3 3 2" xfId="26803"/>
    <cellStyle name="Normal 7 2 3 3 2 3 4" xfId="18155"/>
    <cellStyle name="Normal 7 2 3 3 2 4" xfId="4235"/>
    <cellStyle name="Normal 7 2 3 3 2 4 2" xfId="12937"/>
    <cellStyle name="Normal 7 2 3 3 2 4 2 2" xfId="28523"/>
    <cellStyle name="Normal 7 2 3 3 2 4 3" xfId="19875"/>
    <cellStyle name="Normal 7 2 3 3 2 5" xfId="7734"/>
    <cellStyle name="Normal 7 2 3 3 2 5 2" xfId="23364"/>
    <cellStyle name="Normal 7 2 3 3 2 6" xfId="9482"/>
    <cellStyle name="Normal 7 2 3 3 2 6 2" xfId="25084"/>
    <cellStyle name="Normal 7 2 3 3 2 7" xfId="16436"/>
    <cellStyle name="Normal 7 2 3 3 3" xfId="1213"/>
    <cellStyle name="Normal 7 2 3 3 3 2" xfId="2943"/>
    <cellStyle name="Normal 7 2 3 3 3 2 2" xfId="6384"/>
    <cellStyle name="Normal 7 2 3 3 3 2 2 2" xfId="15086"/>
    <cellStyle name="Normal 7 2 3 3 3 2 2 2 2" xfId="30672"/>
    <cellStyle name="Normal 7 2 3 3 3 2 2 3" xfId="22024"/>
    <cellStyle name="Normal 7 2 3 3 3 2 3" xfId="11645"/>
    <cellStyle name="Normal 7 2 3 3 3 2 3 2" xfId="27233"/>
    <cellStyle name="Normal 7 2 3 3 3 2 4" xfId="18585"/>
    <cellStyle name="Normal 7 2 3 3 3 3" xfId="4665"/>
    <cellStyle name="Normal 7 2 3 3 3 3 2" xfId="13367"/>
    <cellStyle name="Normal 7 2 3 3 3 3 2 2" xfId="28953"/>
    <cellStyle name="Normal 7 2 3 3 3 3 3" xfId="20305"/>
    <cellStyle name="Normal 7 2 3 3 3 4" xfId="8164"/>
    <cellStyle name="Normal 7 2 3 3 3 4 2" xfId="23794"/>
    <cellStyle name="Normal 7 2 3 3 3 5" xfId="9915"/>
    <cellStyle name="Normal 7 2 3 3 3 5 2" xfId="25514"/>
    <cellStyle name="Normal 7 2 3 3 3 6" xfId="16866"/>
    <cellStyle name="Normal 7 2 3 3 4" xfId="2083"/>
    <cellStyle name="Normal 7 2 3 3 4 2" xfId="5524"/>
    <cellStyle name="Normal 7 2 3 3 4 2 2" xfId="14226"/>
    <cellStyle name="Normal 7 2 3 3 4 2 2 2" xfId="29812"/>
    <cellStyle name="Normal 7 2 3 3 4 2 3" xfId="21164"/>
    <cellStyle name="Normal 7 2 3 3 4 3" xfId="10785"/>
    <cellStyle name="Normal 7 2 3 3 4 3 2" xfId="26373"/>
    <cellStyle name="Normal 7 2 3 3 4 4" xfId="17725"/>
    <cellStyle name="Normal 7 2 3 3 5" xfId="3805"/>
    <cellStyle name="Normal 7 2 3 3 5 2" xfId="12507"/>
    <cellStyle name="Normal 7 2 3 3 5 2 2" xfId="28093"/>
    <cellStyle name="Normal 7 2 3 3 5 3" xfId="19445"/>
    <cellStyle name="Normal 7 2 3 3 6" xfId="7304"/>
    <cellStyle name="Normal 7 2 3 3 6 2" xfId="22934"/>
    <cellStyle name="Normal 7 2 3 3 7" xfId="9050"/>
    <cellStyle name="Normal 7 2 3 3 7 2" xfId="24654"/>
    <cellStyle name="Normal 7 2 3 3 8" xfId="16006"/>
    <cellStyle name="Normal 7 2 3 4" xfId="564"/>
    <cellStyle name="Normal 7 2 3 4 2" xfId="1428"/>
    <cellStyle name="Normal 7 2 3 4 2 2" xfId="3158"/>
    <cellStyle name="Normal 7 2 3 4 2 2 2" xfId="6599"/>
    <cellStyle name="Normal 7 2 3 4 2 2 2 2" xfId="15301"/>
    <cellStyle name="Normal 7 2 3 4 2 2 2 2 2" xfId="30887"/>
    <cellStyle name="Normal 7 2 3 4 2 2 2 3" xfId="22239"/>
    <cellStyle name="Normal 7 2 3 4 2 2 3" xfId="11860"/>
    <cellStyle name="Normal 7 2 3 4 2 2 3 2" xfId="27448"/>
    <cellStyle name="Normal 7 2 3 4 2 2 4" xfId="18800"/>
    <cellStyle name="Normal 7 2 3 4 2 3" xfId="4880"/>
    <cellStyle name="Normal 7 2 3 4 2 3 2" xfId="13582"/>
    <cellStyle name="Normal 7 2 3 4 2 3 2 2" xfId="29168"/>
    <cellStyle name="Normal 7 2 3 4 2 3 3" xfId="20520"/>
    <cellStyle name="Normal 7 2 3 4 2 4" xfId="8379"/>
    <cellStyle name="Normal 7 2 3 4 2 4 2" xfId="24009"/>
    <cellStyle name="Normal 7 2 3 4 2 5" xfId="10130"/>
    <cellStyle name="Normal 7 2 3 4 2 5 2" xfId="25729"/>
    <cellStyle name="Normal 7 2 3 4 2 6" xfId="17081"/>
    <cellStyle name="Normal 7 2 3 4 3" xfId="2298"/>
    <cellStyle name="Normal 7 2 3 4 3 2" xfId="5739"/>
    <cellStyle name="Normal 7 2 3 4 3 2 2" xfId="14441"/>
    <cellStyle name="Normal 7 2 3 4 3 2 2 2" xfId="30027"/>
    <cellStyle name="Normal 7 2 3 4 3 2 3" xfId="21379"/>
    <cellStyle name="Normal 7 2 3 4 3 3" xfId="11000"/>
    <cellStyle name="Normal 7 2 3 4 3 3 2" xfId="26588"/>
    <cellStyle name="Normal 7 2 3 4 3 4" xfId="17940"/>
    <cellStyle name="Normal 7 2 3 4 4" xfId="4020"/>
    <cellStyle name="Normal 7 2 3 4 4 2" xfId="12722"/>
    <cellStyle name="Normal 7 2 3 4 4 2 2" xfId="28308"/>
    <cellStyle name="Normal 7 2 3 4 4 3" xfId="19660"/>
    <cellStyle name="Normal 7 2 3 4 5" xfId="7519"/>
    <cellStyle name="Normal 7 2 3 4 5 2" xfId="23149"/>
    <cellStyle name="Normal 7 2 3 4 6" xfId="9266"/>
    <cellStyle name="Normal 7 2 3 4 6 2" xfId="24869"/>
    <cellStyle name="Normal 7 2 3 4 7" xfId="16221"/>
    <cellStyle name="Normal 7 2 3 5" xfId="998"/>
    <cellStyle name="Normal 7 2 3 5 2" xfId="2728"/>
    <cellStyle name="Normal 7 2 3 5 2 2" xfId="6169"/>
    <cellStyle name="Normal 7 2 3 5 2 2 2" xfId="14871"/>
    <cellStyle name="Normal 7 2 3 5 2 2 2 2" xfId="30457"/>
    <cellStyle name="Normal 7 2 3 5 2 2 3" xfId="21809"/>
    <cellStyle name="Normal 7 2 3 5 2 3" xfId="11430"/>
    <cellStyle name="Normal 7 2 3 5 2 3 2" xfId="27018"/>
    <cellStyle name="Normal 7 2 3 5 2 4" xfId="18370"/>
    <cellStyle name="Normal 7 2 3 5 3" xfId="4450"/>
    <cellStyle name="Normal 7 2 3 5 3 2" xfId="13152"/>
    <cellStyle name="Normal 7 2 3 5 3 2 2" xfId="28738"/>
    <cellStyle name="Normal 7 2 3 5 3 3" xfId="20090"/>
    <cellStyle name="Normal 7 2 3 5 4" xfId="7949"/>
    <cellStyle name="Normal 7 2 3 5 4 2" xfId="23579"/>
    <cellStyle name="Normal 7 2 3 5 5" xfId="9700"/>
    <cellStyle name="Normal 7 2 3 5 5 2" xfId="25299"/>
    <cellStyle name="Normal 7 2 3 5 6" xfId="16651"/>
    <cellStyle name="Normal 7 2 3 6" xfId="1867"/>
    <cellStyle name="Normal 7 2 3 6 2" xfId="5309"/>
    <cellStyle name="Normal 7 2 3 6 2 2" xfId="14011"/>
    <cellStyle name="Normal 7 2 3 6 2 2 2" xfId="29597"/>
    <cellStyle name="Normal 7 2 3 6 2 3" xfId="20949"/>
    <cellStyle name="Normal 7 2 3 6 3" xfId="10569"/>
    <cellStyle name="Normal 7 2 3 6 3 2" xfId="26158"/>
    <cellStyle name="Normal 7 2 3 6 4" xfId="17510"/>
    <cellStyle name="Normal 7 2 3 7" xfId="3590"/>
    <cellStyle name="Normal 7 2 3 7 2" xfId="12292"/>
    <cellStyle name="Normal 7 2 3 7 2 2" xfId="27878"/>
    <cellStyle name="Normal 7 2 3 7 3" xfId="19230"/>
    <cellStyle name="Normal 7 2 3 8" xfId="7089"/>
    <cellStyle name="Normal 7 2 3 8 2" xfId="22719"/>
    <cellStyle name="Normal 7 2 3 9" xfId="8811"/>
    <cellStyle name="Normal 7 2 3 9 2" xfId="24439"/>
    <cellStyle name="Normal 7 2 4" xfId="149"/>
    <cellStyle name="Normal 7 2 4 2" xfId="401"/>
    <cellStyle name="Normal 7 2 4 2 2" xfId="833"/>
    <cellStyle name="Normal 7 2 4 2 2 2" xfId="1696"/>
    <cellStyle name="Normal 7 2 4 2 2 2 2" xfId="3426"/>
    <cellStyle name="Normal 7 2 4 2 2 2 2 2" xfId="6867"/>
    <cellStyle name="Normal 7 2 4 2 2 2 2 2 2" xfId="15569"/>
    <cellStyle name="Normal 7 2 4 2 2 2 2 2 2 2" xfId="31155"/>
    <cellStyle name="Normal 7 2 4 2 2 2 2 2 3" xfId="22507"/>
    <cellStyle name="Normal 7 2 4 2 2 2 2 3" xfId="12128"/>
    <cellStyle name="Normal 7 2 4 2 2 2 2 3 2" xfId="27716"/>
    <cellStyle name="Normal 7 2 4 2 2 2 2 4" xfId="19068"/>
    <cellStyle name="Normal 7 2 4 2 2 2 3" xfId="5148"/>
    <cellStyle name="Normal 7 2 4 2 2 2 3 2" xfId="13850"/>
    <cellStyle name="Normal 7 2 4 2 2 2 3 2 2" xfId="29436"/>
    <cellStyle name="Normal 7 2 4 2 2 2 3 3" xfId="20788"/>
    <cellStyle name="Normal 7 2 4 2 2 2 4" xfId="8647"/>
    <cellStyle name="Normal 7 2 4 2 2 2 4 2" xfId="24277"/>
    <cellStyle name="Normal 7 2 4 2 2 2 5" xfId="10398"/>
    <cellStyle name="Normal 7 2 4 2 2 2 5 2" xfId="25997"/>
    <cellStyle name="Normal 7 2 4 2 2 2 6" xfId="17349"/>
    <cellStyle name="Normal 7 2 4 2 2 3" xfId="2566"/>
    <cellStyle name="Normal 7 2 4 2 2 3 2" xfId="6007"/>
    <cellStyle name="Normal 7 2 4 2 2 3 2 2" xfId="14709"/>
    <cellStyle name="Normal 7 2 4 2 2 3 2 2 2" xfId="30295"/>
    <cellStyle name="Normal 7 2 4 2 2 3 2 3" xfId="21647"/>
    <cellStyle name="Normal 7 2 4 2 2 3 3" xfId="11268"/>
    <cellStyle name="Normal 7 2 4 2 2 3 3 2" xfId="26856"/>
    <cellStyle name="Normal 7 2 4 2 2 3 4" xfId="18208"/>
    <cellStyle name="Normal 7 2 4 2 2 4" xfId="4288"/>
    <cellStyle name="Normal 7 2 4 2 2 4 2" xfId="12990"/>
    <cellStyle name="Normal 7 2 4 2 2 4 2 2" xfId="28576"/>
    <cellStyle name="Normal 7 2 4 2 2 4 3" xfId="19928"/>
    <cellStyle name="Normal 7 2 4 2 2 5" xfId="7787"/>
    <cellStyle name="Normal 7 2 4 2 2 5 2" xfId="23417"/>
    <cellStyle name="Normal 7 2 4 2 2 6" xfId="9535"/>
    <cellStyle name="Normal 7 2 4 2 2 6 2" xfId="25137"/>
    <cellStyle name="Normal 7 2 4 2 2 7" xfId="16489"/>
    <cellStyle name="Normal 7 2 4 2 3" xfId="1266"/>
    <cellStyle name="Normal 7 2 4 2 3 2" xfId="2996"/>
    <cellStyle name="Normal 7 2 4 2 3 2 2" xfId="6437"/>
    <cellStyle name="Normal 7 2 4 2 3 2 2 2" xfId="15139"/>
    <cellStyle name="Normal 7 2 4 2 3 2 2 2 2" xfId="30725"/>
    <cellStyle name="Normal 7 2 4 2 3 2 2 3" xfId="22077"/>
    <cellStyle name="Normal 7 2 4 2 3 2 3" xfId="11698"/>
    <cellStyle name="Normal 7 2 4 2 3 2 3 2" xfId="27286"/>
    <cellStyle name="Normal 7 2 4 2 3 2 4" xfId="18638"/>
    <cellStyle name="Normal 7 2 4 2 3 3" xfId="4718"/>
    <cellStyle name="Normal 7 2 4 2 3 3 2" xfId="13420"/>
    <cellStyle name="Normal 7 2 4 2 3 3 2 2" xfId="29006"/>
    <cellStyle name="Normal 7 2 4 2 3 3 3" xfId="20358"/>
    <cellStyle name="Normal 7 2 4 2 3 4" xfId="8217"/>
    <cellStyle name="Normal 7 2 4 2 3 4 2" xfId="23847"/>
    <cellStyle name="Normal 7 2 4 2 3 5" xfId="9968"/>
    <cellStyle name="Normal 7 2 4 2 3 5 2" xfId="25567"/>
    <cellStyle name="Normal 7 2 4 2 3 6" xfId="16919"/>
    <cellStyle name="Normal 7 2 4 2 4" xfId="2136"/>
    <cellStyle name="Normal 7 2 4 2 4 2" xfId="5577"/>
    <cellStyle name="Normal 7 2 4 2 4 2 2" xfId="14279"/>
    <cellStyle name="Normal 7 2 4 2 4 2 2 2" xfId="29865"/>
    <cellStyle name="Normal 7 2 4 2 4 2 3" xfId="21217"/>
    <cellStyle name="Normal 7 2 4 2 4 3" xfId="10838"/>
    <cellStyle name="Normal 7 2 4 2 4 3 2" xfId="26426"/>
    <cellStyle name="Normal 7 2 4 2 4 4" xfId="17778"/>
    <cellStyle name="Normal 7 2 4 2 5" xfId="3858"/>
    <cellStyle name="Normal 7 2 4 2 5 2" xfId="12560"/>
    <cellStyle name="Normal 7 2 4 2 5 2 2" xfId="28146"/>
    <cellStyle name="Normal 7 2 4 2 5 3" xfId="19498"/>
    <cellStyle name="Normal 7 2 4 2 6" xfId="7357"/>
    <cellStyle name="Normal 7 2 4 2 6 2" xfId="22987"/>
    <cellStyle name="Normal 7 2 4 2 7" xfId="9103"/>
    <cellStyle name="Normal 7 2 4 2 7 2" xfId="24707"/>
    <cellStyle name="Normal 7 2 4 2 8" xfId="16059"/>
    <cellStyle name="Normal 7 2 4 3" xfId="617"/>
    <cellStyle name="Normal 7 2 4 3 2" xfId="1481"/>
    <cellStyle name="Normal 7 2 4 3 2 2" xfId="3211"/>
    <cellStyle name="Normal 7 2 4 3 2 2 2" xfId="6652"/>
    <cellStyle name="Normal 7 2 4 3 2 2 2 2" xfId="15354"/>
    <cellStyle name="Normal 7 2 4 3 2 2 2 2 2" xfId="30940"/>
    <cellStyle name="Normal 7 2 4 3 2 2 2 3" xfId="22292"/>
    <cellStyle name="Normal 7 2 4 3 2 2 3" xfId="11913"/>
    <cellStyle name="Normal 7 2 4 3 2 2 3 2" xfId="27501"/>
    <cellStyle name="Normal 7 2 4 3 2 2 4" xfId="18853"/>
    <cellStyle name="Normal 7 2 4 3 2 3" xfId="4933"/>
    <cellStyle name="Normal 7 2 4 3 2 3 2" xfId="13635"/>
    <cellStyle name="Normal 7 2 4 3 2 3 2 2" xfId="29221"/>
    <cellStyle name="Normal 7 2 4 3 2 3 3" xfId="20573"/>
    <cellStyle name="Normal 7 2 4 3 2 4" xfId="8432"/>
    <cellStyle name="Normal 7 2 4 3 2 4 2" xfId="24062"/>
    <cellStyle name="Normal 7 2 4 3 2 5" xfId="10183"/>
    <cellStyle name="Normal 7 2 4 3 2 5 2" xfId="25782"/>
    <cellStyle name="Normal 7 2 4 3 2 6" xfId="17134"/>
    <cellStyle name="Normal 7 2 4 3 3" xfId="2351"/>
    <cellStyle name="Normal 7 2 4 3 3 2" xfId="5792"/>
    <cellStyle name="Normal 7 2 4 3 3 2 2" xfId="14494"/>
    <cellStyle name="Normal 7 2 4 3 3 2 2 2" xfId="30080"/>
    <cellStyle name="Normal 7 2 4 3 3 2 3" xfId="21432"/>
    <cellStyle name="Normal 7 2 4 3 3 3" xfId="11053"/>
    <cellStyle name="Normal 7 2 4 3 3 3 2" xfId="26641"/>
    <cellStyle name="Normal 7 2 4 3 3 4" xfId="17993"/>
    <cellStyle name="Normal 7 2 4 3 4" xfId="4073"/>
    <cellStyle name="Normal 7 2 4 3 4 2" xfId="12775"/>
    <cellStyle name="Normal 7 2 4 3 4 2 2" xfId="28361"/>
    <cellStyle name="Normal 7 2 4 3 4 3" xfId="19713"/>
    <cellStyle name="Normal 7 2 4 3 5" xfId="7572"/>
    <cellStyle name="Normal 7 2 4 3 5 2" xfId="23202"/>
    <cellStyle name="Normal 7 2 4 3 6" xfId="9319"/>
    <cellStyle name="Normal 7 2 4 3 6 2" xfId="24922"/>
    <cellStyle name="Normal 7 2 4 3 7" xfId="16274"/>
    <cellStyle name="Normal 7 2 4 4" xfId="1051"/>
    <cellStyle name="Normal 7 2 4 4 2" xfId="2781"/>
    <cellStyle name="Normal 7 2 4 4 2 2" xfId="6222"/>
    <cellStyle name="Normal 7 2 4 4 2 2 2" xfId="14924"/>
    <cellStyle name="Normal 7 2 4 4 2 2 2 2" xfId="30510"/>
    <cellStyle name="Normal 7 2 4 4 2 2 3" xfId="21862"/>
    <cellStyle name="Normal 7 2 4 4 2 3" xfId="11483"/>
    <cellStyle name="Normal 7 2 4 4 2 3 2" xfId="27071"/>
    <cellStyle name="Normal 7 2 4 4 2 4" xfId="18423"/>
    <cellStyle name="Normal 7 2 4 4 3" xfId="4503"/>
    <cellStyle name="Normal 7 2 4 4 3 2" xfId="13205"/>
    <cellStyle name="Normal 7 2 4 4 3 2 2" xfId="28791"/>
    <cellStyle name="Normal 7 2 4 4 3 3" xfId="20143"/>
    <cellStyle name="Normal 7 2 4 4 4" xfId="8002"/>
    <cellStyle name="Normal 7 2 4 4 4 2" xfId="23632"/>
    <cellStyle name="Normal 7 2 4 4 5" xfId="9753"/>
    <cellStyle name="Normal 7 2 4 4 5 2" xfId="25352"/>
    <cellStyle name="Normal 7 2 4 4 6" xfId="16704"/>
    <cellStyle name="Normal 7 2 4 5" xfId="1920"/>
    <cellStyle name="Normal 7 2 4 5 2" xfId="5362"/>
    <cellStyle name="Normal 7 2 4 5 2 2" xfId="14064"/>
    <cellStyle name="Normal 7 2 4 5 2 2 2" xfId="29650"/>
    <cellStyle name="Normal 7 2 4 5 2 3" xfId="21002"/>
    <cellStyle name="Normal 7 2 4 5 3" xfId="10622"/>
    <cellStyle name="Normal 7 2 4 5 3 2" xfId="26211"/>
    <cellStyle name="Normal 7 2 4 5 4" xfId="17563"/>
    <cellStyle name="Normal 7 2 4 6" xfId="3643"/>
    <cellStyle name="Normal 7 2 4 6 2" xfId="12345"/>
    <cellStyle name="Normal 7 2 4 6 2 2" xfId="27931"/>
    <cellStyle name="Normal 7 2 4 6 3" xfId="19283"/>
    <cellStyle name="Normal 7 2 4 7" xfId="7142"/>
    <cellStyle name="Normal 7 2 4 7 2" xfId="22772"/>
    <cellStyle name="Normal 7 2 4 8" xfId="8869"/>
    <cellStyle name="Normal 7 2 4 8 2" xfId="24492"/>
    <cellStyle name="Normal 7 2 4 9" xfId="15844"/>
    <cellStyle name="Normal 7 2 5" xfId="295"/>
    <cellStyle name="Normal 7 2 5 2" xfId="727"/>
    <cellStyle name="Normal 7 2 5 2 2" xfId="1590"/>
    <cellStyle name="Normal 7 2 5 2 2 2" xfId="3320"/>
    <cellStyle name="Normal 7 2 5 2 2 2 2" xfId="6761"/>
    <cellStyle name="Normal 7 2 5 2 2 2 2 2" xfId="15463"/>
    <cellStyle name="Normal 7 2 5 2 2 2 2 2 2" xfId="31049"/>
    <cellStyle name="Normal 7 2 5 2 2 2 2 3" xfId="22401"/>
    <cellStyle name="Normal 7 2 5 2 2 2 3" xfId="12022"/>
    <cellStyle name="Normal 7 2 5 2 2 2 3 2" xfId="27610"/>
    <cellStyle name="Normal 7 2 5 2 2 2 4" xfId="18962"/>
    <cellStyle name="Normal 7 2 5 2 2 3" xfId="5042"/>
    <cellStyle name="Normal 7 2 5 2 2 3 2" xfId="13744"/>
    <cellStyle name="Normal 7 2 5 2 2 3 2 2" xfId="29330"/>
    <cellStyle name="Normal 7 2 5 2 2 3 3" xfId="20682"/>
    <cellStyle name="Normal 7 2 5 2 2 4" xfId="8541"/>
    <cellStyle name="Normal 7 2 5 2 2 4 2" xfId="24171"/>
    <cellStyle name="Normal 7 2 5 2 2 5" xfId="10292"/>
    <cellStyle name="Normal 7 2 5 2 2 5 2" xfId="25891"/>
    <cellStyle name="Normal 7 2 5 2 2 6" xfId="17243"/>
    <cellStyle name="Normal 7 2 5 2 3" xfId="2460"/>
    <cellStyle name="Normal 7 2 5 2 3 2" xfId="5901"/>
    <cellStyle name="Normal 7 2 5 2 3 2 2" xfId="14603"/>
    <cellStyle name="Normal 7 2 5 2 3 2 2 2" xfId="30189"/>
    <cellStyle name="Normal 7 2 5 2 3 2 3" xfId="21541"/>
    <cellStyle name="Normal 7 2 5 2 3 3" xfId="11162"/>
    <cellStyle name="Normal 7 2 5 2 3 3 2" xfId="26750"/>
    <cellStyle name="Normal 7 2 5 2 3 4" xfId="18102"/>
    <cellStyle name="Normal 7 2 5 2 4" xfId="4182"/>
    <cellStyle name="Normal 7 2 5 2 4 2" xfId="12884"/>
    <cellStyle name="Normal 7 2 5 2 4 2 2" xfId="28470"/>
    <cellStyle name="Normal 7 2 5 2 4 3" xfId="19822"/>
    <cellStyle name="Normal 7 2 5 2 5" xfId="7681"/>
    <cellStyle name="Normal 7 2 5 2 5 2" xfId="23311"/>
    <cellStyle name="Normal 7 2 5 2 6" xfId="9429"/>
    <cellStyle name="Normal 7 2 5 2 6 2" xfId="25031"/>
    <cellStyle name="Normal 7 2 5 2 7" xfId="16383"/>
    <cellStyle name="Normal 7 2 5 3" xfId="1160"/>
    <cellStyle name="Normal 7 2 5 3 2" xfId="2890"/>
    <cellStyle name="Normal 7 2 5 3 2 2" xfId="6331"/>
    <cellStyle name="Normal 7 2 5 3 2 2 2" xfId="15033"/>
    <cellStyle name="Normal 7 2 5 3 2 2 2 2" xfId="30619"/>
    <cellStyle name="Normal 7 2 5 3 2 2 3" xfId="21971"/>
    <cellStyle name="Normal 7 2 5 3 2 3" xfId="11592"/>
    <cellStyle name="Normal 7 2 5 3 2 3 2" xfId="27180"/>
    <cellStyle name="Normal 7 2 5 3 2 4" xfId="18532"/>
    <cellStyle name="Normal 7 2 5 3 3" xfId="4612"/>
    <cellStyle name="Normal 7 2 5 3 3 2" xfId="13314"/>
    <cellStyle name="Normal 7 2 5 3 3 2 2" xfId="28900"/>
    <cellStyle name="Normal 7 2 5 3 3 3" xfId="20252"/>
    <cellStyle name="Normal 7 2 5 3 4" xfId="8111"/>
    <cellStyle name="Normal 7 2 5 3 4 2" xfId="23741"/>
    <cellStyle name="Normal 7 2 5 3 5" xfId="9862"/>
    <cellStyle name="Normal 7 2 5 3 5 2" xfId="25461"/>
    <cellStyle name="Normal 7 2 5 3 6" xfId="16813"/>
    <cellStyle name="Normal 7 2 5 4" xfId="2030"/>
    <cellStyle name="Normal 7 2 5 4 2" xfId="5471"/>
    <cellStyle name="Normal 7 2 5 4 2 2" xfId="14173"/>
    <cellStyle name="Normal 7 2 5 4 2 2 2" xfId="29759"/>
    <cellStyle name="Normal 7 2 5 4 2 3" xfId="21111"/>
    <cellStyle name="Normal 7 2 5 4 3" xfId="10732"/>
    <cellStyle name="Normal 7 2 5 4 3 2" xfId="26320"/>
    <cellStyle name="Normal 7 2 5 4 4" xfId="17672"/>
    <cellStyle name="Normal 7 2 5 5" xfId="3752"/>
    <cellStyle name="Normal 7 2 5 5 2" xfId="12454"/>
    <cellStyle name="Normal 7 2 5 5 2 2" xfId="28040"/>
    <cellStyle name="Normal 7 2 5 5 3" xfId="19392"/>
    <cellStyle name="Normal 7 2 5 6" xfId="7251"/>
    <cellStyle name="Normal 7 2 5 6 2" xfId="22881"/>
    <cellStyle name="Normal 7 2 5 7" xfId="8997"/>
    <cellStyle name="Normal 7 2 5 7 2" xfId="24601"/>
    <cellStyle name="Normal 7 2 5 8" xfId="15953"/>
    <cellStyle name="Normal 7 2 6" xfId="511"/>
    <cellStyle name="Normal 7 2 6 2" xfId="1375"/>
    <cellStyle name="Normal 7 2 6 2 2" xfId="3105"/>
    <cellStyle name="Normal 7 2 6 2 2 2" xfId="6546"/>
    <cellStyle name="Normal 7 2 6 2 2 2 2" xfId="15248"/>
    <cellStyle name="Normal 7 2 6 2 2 2 2 2" xfId="30834"/>
    <cellStyle name="Normal 7 2 6 2 2 2 3" xfId="22186"/>
    <cellStyle name="Normal 7 2 6 2 2 3" xfId="11807"/>
    <cellStyle name="Normal 7 2 6 2 2 3 2" xfId="27395"/>
    <cellStyle name="Normal 7 2 6 2 2 4" xfId="18747"/>
    <cellStyle name="Normal 7 2 6 2 3" xfId="4827"/>
    <cellStyle name="Normal 7 2 6 2 3 2" xfId="13529"/>
    <cellStyle name="Normal 7 2 6 2 3 2 2" xfId="29115"/>
    <cellStyle name="Normal 7 2 6 2 3 3" xfId="20467"/>
    <cellStyle name="Normal 7 2 6 2 4" xfId="8326"/>
    <cellStyle name="Normal 7 2 6 2 4 2" xfId="23956"/>
    <cellStyle name="Normal 7 2 6 2 5" xfId="10077"/>
    <cellStyle name="Normal 7 2 6 2 5 2" xfId="25676"/>
    <cellStyle name="Normal 7 2 6 2 6" xfId="17028"/>
    <cellStyle name="Normal 7 2 6 3" xfId="2245"/>
    <cellStyle name="Normal 7 2 6 3 2" xfId="5686"/>
    <cellStyle name="Normal 7 2 6 3 2 2" xfId="14388"/>
    <cellStyle name="Normal 7 2 6 3 2 2 2" xfId="29974"/>
    <cellStyle name="Normal 7 2 6 3 2 3" xfId="21326"/>
    <cellStyle name="Normal 7 2 6 3 3" xfId="10947"/>
    <cellStyle name="Normal 7 2 6 3 3 2" xfId="26535"/>
    <cellStyle name="Normal 7 2 6 3 4" xfId="17887"/>
    <cellStyle name="Normal 7 2 6 4" xfId="3967"/>
    <cellStyle name="Normal 7 2 6 4 2" xfId="12669"/>
    <cellStyle name="Normal 7 2 6 4 2 2" xfId="28255"/>
    <cellStyle name="Normal 7 2 6 4 3" xfId="19607"/>
    <cellStyle name="Normal 7 2 6 5" xfId="7466"/>
    <cellStyle name="Normal 7 2 6 5 2" xfId="23096"/>
    <cellStyle name="Normal 7 2 6 6" xfId="9213"/>
    <cellStyle name="Normal 7 2 6 6 2" xfId="24816"/>
    <cellStyle name="Normal 7 2 6 7" xfId="16168"/>
    <cellStyle name="Normal 7 2 7" xfId="945"/>
    <cellStyle name="Normal 7 2 7 2" xfId="2675"/>
    <cellStyle name="Normal 7 2 7 2 2" xfId="6116"/>
    <cellStyle name="Normal 7 2 7 2 2 2" xfId="14818"/>
    <cellStyle name="Normal 7 2 7 2 2 2 2" xfId="30404"/>
    <cellStyle name="Normal 7 2 7 2 2 3" xfId="21756"/>
    <cellStyle name="Normal 7 2 7 2 3" xfId="11377"/>
    <cellStyle name="Normal 7 2 7 2 3 2" xfId="26965"/>
    <cellStyle name="Normal 7 2 7 2 4" xfId="18317"/>
    <cellStyle name="Normal 7 2 7 3" xfId="4397"/>
    <cellStyle name="Normal 7 2 7 3 2" xfId="13099"/>
    <cellStyle name="Normal 7 2 7 3 2 2" xfId="28685"/>
    <cellStyle name="Normal 7 2 7 3 3" xfId="20037"/>
    <cellStyle name="Normal 7 2 7 4" xfId="7896"/>
    <cellStyle name="Normal 7 2 7 4 2" xfId="23526"/>
    <cellStyle name="Normal 7 2 7 5" xfId="9647"/>
    <cellStyle name="Normal 7 2 7 5 2" xfId="25246"/>
    <cellStyle name="Normal 7 2 7 6" xfId="16598"/>
    <cellStyle name="Normal 7 2 8" xfId="1814"/>
    <cellStyle name="Normal 7 2 8 2" xfId="5256"/>
    <cellStyle name="Normal 7 2 8 2 2" xfId="13958"/>
    <cellStyle name="Normal 7 2 8 2 2 2" xfId="29544"/>
    <cellStyle name="Normal 7 2 8 2 3" xfId="20896"/>
    <cellStyle name="Normal 7 2 8 3" xfId="10516"/>
    <cellStyle name="Normal 7 2 8 3 2" xfId="26105"/>
    <cellStyle name="Normal 7 2 8 4" xfId="17457"/>
    <cellStyle name="Normal 7 2 9" xfId="3537"/>
    <cellStyle name="Normal 7 2 9 2" xfId="12239"/>
    <cellStyle name="Normal 7 2 9 2 2" xfId="27825"/>
    <cellStyle name="Normal 7 2 9 3" xfId="19177"/>
    <cellStyle name="Normal 7 3" xfId="50"/>
    <cellStyle name="Normal 7 3 10" xfId="7049"/>
    <cellStyle name="Normal 7 3 10 2" xfId="22679"/>
    <cellStyle name="Normal 7 3 11" xfId="8770"/>
    <cellStyle name="Normal 7 3 11 2" xfId="24399"/>
    <cellStyle name="Normal 7 3 12" xfId="15751"/>
    <cellStyle name="Normal 7 3 2" xfId="104"/>
    <cellStyle name="Normal 7 3 2 10" xfId="15804"/>
    <cellStyle name="Normal 7 3 2 2" xfId="218"/>
    <cellStyle name="Normal 7 3 2 2 2" xfId="467"/>
    <cellStyle name="Normal 7 3 2 2 2 2" xfId="899"/>
    <cellStyle name="Normal 7 3 2 2 2 2 2" xfId="1762"/>
    <cellStyle name="Normal 7 3 2 2 2 2 2 2" xfId="3492"/>
    <cellStyle name="Normal 7 3 2 2 2 2 2 2 2" xfId="6933"/>
    <cellStyle name="Normal 7 3 2 2 2 2 2 2 2 2" xfId="15635"/>
    <cellStyle name="Normal 7 3 2 2 2 2 2 2 2 2 2" xfId="31221"/>
    <cellStyle name="Normal 7 3 2 2 2 2 2 2 2 3" xfId="22573"/>
    <cellStyle name="Normal 7 3 2 2 2 2 2 2 3" xfId="12194"/>
    <cellStyle name="Normal 7 3 2 2 2 2 2 2 3 2" xfId="27782"/>
    <cellStyle name="Normal 7 3 2 2 2 2 2 2 4" xfId="19134"/>
    <cellStyle name="Normal 7 3 2 2 2 2 2 3" xfId="5214"/>
    <cellStyle name="Normal 7 3 2 2 2 2 2 3 2" xfId="13916"/>
    <cellStyle name="Normal 7 3 2 2 2 2 2 3 2 2" xfId="29502"/>
    <cellStyle name="Normal 7 3 2 2 2 2 2 3 3" xfId="20854"/>
    <cellStyle name="Normal 7 3 2 2 2 2 2 4" xfId="8713"/>
    <cellStyle name="Normal 7 3 2 2 2 2 2 4 2" xfId="24343"/>
    <cellStyle name="Normal 7 3 2 2 2 2 2 5" xfId="10464"/>
    <cellStyle name="Normal 7 3 2 2 2 2 2 5 2" xfId="26063"/>
    <cellStyle name="Normal 7 3 2 2 2 2 2 6" xfId="17415"/>
    <cellStyle name="Normal 7 3 2 2 2 2 3" xfId="2632"/>
    <cellStyle name="Normal 7 3 2 2 2 2 3 2" xfId="6073"/>
    <cellStyle name="Normal 7 3 2 2 2 2 3 2 2" xfId="14775"/>
    <cellStyle name="Normal 7 3 2 2 2 2 3 2 2 2" xfId="30361"/>
    <cellStyle name="Normal 7 3 2 2 2 2 3 2 3" xfId="21713"/>
    <cellStyle name="Normal 7 3 2 2 2 2 3 3" xfId="11334"/>
    <cellStyle name="Normal 7 3 2 2 2 2 3 3 2" xfId="26922"/>
    <cellStyle name="Normal 7 3 2 2 2 2 3 4" xfId="18274"/>
    <cellStyle name="Normal 7 3 2 2 2 2 4" xfId="4354"/>
    <cellStyle name="Normal 7 3 2 2 2 2 4 2" xfId="13056"/>
    <cellStyle name="Normal 7 3 2 2 2 2 4 2 2" xfId="28642"/>
    <cellStyle name="Normal 7 3 2 2 2 2 4 3" xfId="19994"/>
    <cellStyle name="Normal 7 3 2 2 2 2 5" xfId="7853"/>
    <cellStyle name="Normal 7 3 2 2 2 2 5 2" xfId="23483"/>
    <cellStyle name="Normal 7 3 2 2 2 2 6" xfId="9601"/>
    <cellStyle name="Normal 7 3 2 2 2 2 6 2" xfId="25203"/>
    <cellStyle name="Normal 7 3 2 2 2 2 7" xfId="16555"/>
    <cellStyle name="Normal 7 3 2 2 2 3" xfId="1332"/>
    <cellStyle name="Normal 7 3 2 2 2 3 2" xfId="3062"/>
    <cellStyle name="Normal 7 3 2 2 2 3 2 2" xfId="6503"/>
    <cellStyle name="Normal 7 3 2 2 2 3 2 2 2" xfId="15205"/>
    <cellStyle name="Normal 7 3 2 2 2 3 2 2 2 2" xfId="30791"/>
    <cellStyle name="Normal 7 3 2 2 2 3 2 2 3" xfId="22143"/>
    <cellStyle name="Normal 7 3 2 2 2 3 2 3" xfId="11764"/>
    <cellStyle name="Normal 7 3 2 2 2 3 2 3 2" xfId="27352"/>
    <cellStyle name="Normal 7 3 2 2 2 3 2 4" xfId="18704"/>
    <cellStyle name="Normal 7 3 2 2 2 3 3" xfId="4784"/>
    <cellStyle name="Normal 7 3 2 2 2 3 3 2" xfId="13486"/>
    <cellStyle name="Normal 7 3 2 2 2 3 3 2 2" xfId="29072"/>
    <cellStyle name="Normal 7 3 2 2 2 3 3 3" xfId="20424"/>
    <cellStyle name="Normal 7 3 2 2 2 3 4" xfId="8283"/>
    <cellStyle name="Normal 7 3 2 2 2 3 4 2" xfId="23913"/>
    <cellStyle name="Normal 7 3 2 2 2 3 5" xfId="10034"/>
    <cellStyle name="Normal 7 3 2 2 2 3 5 2" xfId="25633"/>
    <cellStyle name="Normal 7 3 2 2 2 3 6" xfId="16985"/>
    <cellStyle name="Normal 7 3 2 2 2 4" xfId="2202"/>
    <cellStyle name="Normal 7 3 2 2 2 4 2" xfId="5643"/>
    <cellStyle name="Normal 7 3 2 2 2 4 2 2" xfId="14345"/>
    <cellStyle name="Normal 7 3 2 2 2 4 2 2 2" xfId="29931"/>
    <cellStyle name="Normal 7 3 2 2 2 4 2 3" xfId="21283"/>
    <cellStyle name="Normal 7 3 2 2 2 4 3" xfId="10904"/>
    <cellStyle name="Normal 7 3 2 2 2 4 3 2" xfId="26492"/>
    <cellStyle name="Normal 7 3 2 2 2 4 4" xfId="17844"/>
    <cellStyle name="Normal 7 3 2 2 2 5" xfId="3924"/>
    <cellStyle name="Normal 7 3 2 2 2 5 2" xfId="12626"/>
    <cellStyle name="Normal 7 3 2 2 2 5 2 2" xfId="28212"/>
    <cellStyle name="Normal 7 3 2 2 2 5 3" xfId="19564"/>
    <cellStyle name="Normal 7 3 2 2 2 6" xfId="7423"/>
    <cellStyle name="Normal 7 3 2 2 2 6 2" xfId="23053"/>
    <cellStyle name="Normal 7 3 2 2 2 7" xfId="9169"/>
    <cellStyle name="Normal 7 3 2 2 2 7 2" xfId="24773"/>
    <cellStyle name="Normal 7 3 2 2 2 8" xfId="16125"/>
    <cellStyle name="Normal 7 3 2 2 3" xfId="683"/>
    <cellStyle name="Normal 7 3 2 2 3 2" xfId="1547"/>
    <cellStyle name="Normal 7 3 2 2 3 2 2" xfId="3277"/>
    <cellStyle name="Normal 7 3 2 2 3 2 2 2" xfId="6718"/>
    <cellStyle name="Normal 7 3 2 2 3 2 2 2 2" xfId="15420"/>
    <cellStyle name="Normal 7 3 2 2 3 2 2 2 2 2" xfId="31006"/>
    <cellStyle name="Normal 7 3 2 2 3 2 2 2 3" xfId="22358"/>
    <cellStyle name="Normal 7 3 2 2 3 2 2 3" xfId="11979"/>
    <cellStyle name="Normal 7 3 2 2 3 2 2 3 2" xfId="27567"/>
    <cellStyle name="Normal 7 3 2 2 3 2 2 4" xfId="18919"/>
    <cellStyle name="Normal 7 3 2 2 3 2 3" xfId="4999"/>
    <cellStyle name="Normal 7 3 2 2 3 2 3 2" xfId="13701"/>
    <cellStyle name="Normal 7 3 2 2 3 2 3 2 2" xfId="29287"/>
    <cellStyle name="Normal 7 3 2 2 3 2 3 3" xfId="20639"/>
    <cellStyle name="Normal 7 3 2 2 3 2 4" xfId="8498"/>
    <cellStyle name="Normal 7 3 2 2 3 2 4 2" xfId="24128"/>
    <cellStyle name="Normal 7 3 2 2 3 2 5" xfId="10249"/>
    <cellStyle name="Normal 7 3 2 2 3 2 5 2" xfId="25848"/>
    <cellStyle name="Normal 7 3 2 2 3 2 6" xfId="17200"/>
    <cellStyle name="Normal 7 3 2 2 3 3" xfId="2417"/>
    <cellStyle name="Normal 7 3 2 2 3 3 2" xfId="5858"/>
    <cellStyle name="Normal 7 3 2 2 3 3 2 2" xfId="14560"/>
    <cellStyle name="Normal 7 3 2 2 3 3 2 2 2" xfId="30146"/>
    <cellStyle name="Normal 7 3 2 2 3 3 2 3" xfId="21498"/>
    <cellStyle name="Normal 7 3 2 2 3 3 3" xfId="11119"/>
    <cellStyle name="Normal 7 3 2 2 3 3 3 2" xfId="26707"/>
    <cellStyle name="Normal 7 3 2 2 3 3 4" xfId="18059"/>
    <cellStyle name="Normal 7 3 2 2 3 4" xfId="4139"/>
    <cellStyle name="Normal 7 3 2 2 3 4 2" xfId="12841"/>
    <cellStyle name="Normal 7 3 2 2 3 4 2 2" xfId="28427"/>
    <cellStyle name="Normal 7 3 2 2 3 4 3" xfId="19779"/>
    <cellStyle name="Normal 7 3 2 2 3 5" xfId="7638"/>
    <cellStyle name="Normal 7 3 2 2 3 5 2" xfId="23268"/>
    <cellStyle name="Normal 7 3 2 2 3 6" xfId="9385"/>
    <cellStyle name="Normal 7 3 2 2 3 6 2" xfId="24988"/>
    <cellStyle name="Normal 7 3 2 2 3 7" xfId="16340"/>
    <cellStyle name="Normal 7 3 2 2 4" xfId="1117"/>
    <cellStyle name="Normal 7 3 2 2 4 2" xfId="2847"/>
    <cellStyle name="Normal 7 3 2 2 4 2 2" xfId="6288"/>
    <cellStyle name="Normal 7 3 2 2 4 2 2 2" xfId="14990"/>
    <cellStyle name="Normal 7 3 2 2 4 2 2 2 2" xfId="30576"/>
    <cellStyle name="Normal 7 3 2 2 4 2 2 3" xfId="21928"/>
    <cellStyle name="Normal 7 3 2 2 4 2 3" xfId="11549"/>
    <cellStyle name="Normal 7 3 2 2 4 2 3 2" xfId="27137"/>
    <cellStyle name="Normal 7 3 2 2 4 2 4" xfId="18489"/>
    <cellStyle name="Normal 7 3 2 2 4 3" xfId="4569"/>
    <cellStyle name="Normal 7 3 2 2 4 3 2" xfId="13271"/>
    <cellStyle name="Normal 7 3 2 2 4 3 2 2" xfId="28857"/>
    <cellStyle name="Normal 7 3 2 2 4 3 3" xfId="20209"/>
    <cellStyle name="Normal 7 3 2 2 4 4" xfId="8068"/>
    <cellStyle name="Normal 7 3 2 2 4 4 2" xfId="23698"/>
    <cellStyle name="Normal 7 3 2 2 4 5" xfId="9819"/>
    <cellStyle name="Normal 7 3 2 2 4 5 2" xfId="25418"/>
    <cellStyle name="Normal 7 3 2 2 4 6" xfId="16770"/>
    <cellStyle name="Normal 7 3 2 2 5" xfId="1986"/>
    <cellStyle name="Normal 7 3 2 2 5 2" xfId="5428"/>
    <cellStyle name="Normal 7 3 2 2 5 2 2" xfId="14130"/>
    <cellStyle name="Normal 7 3 2 2 5 2 2 2" xfId="29716"/>
    <cellStyle name="Normal 7 3 2 2 5 2 3" xfId="21068"/>
    <cellStyle name="Normal 7 3 2 2 5 3" xfId="10688"/>
    <cellStyle name="Normal 7 3 2 2 5 3 2" xfId="26277"/>
    <cellStyle name="Normal 7 3 2 2 5 4" xfId="17629"/>
    <cellStyle name="Normal 7 3 2 2 6" xfId="3709"/>
    <cellStyle name="Normal 7 3 2 2 6 2" xfId="12411"/>
    <cellStyle name="Normal 7 3 2 2 6 2 2" xfId="27997"/>
    <cellStyle name="Normal 7 3 2 2 6 3" xfId="19349"/>
    <cellStyle name="Normal 7 3 2 2 7" xfId="7208"/>
    <cellStyle name="Normal 7 3 2 2 7 2" xfId="22838"/>
    <cellStyle name="Normal 7 3 2 2 8" xfId="8935"/>
    <cellStyle name="Normal 7 3 2 2 8 2" xfId="24558"/>
    <cellStyle name="Normal 7 3 2 2 9" xfId="15910"/>
    <cellStyle name="Normal 7 3 2 3" xfId="361"/>
    <cellStyle name="Normal 7 3 2 3 2" xfId="793"/>
    <cellStyle name="Normal 7 3 2 3 2 2" xfId="1656"/>
    <cellStyle name="Normal 7 3 2 3 2 2 2" xfId="3386"/>
    <cellStyle name="Normal 7 3 2 3 2 2 2 2" xfId="6827"/>
    <cellStyle name="Normal 7 3 2 3 2 2 2 2 2" xfId="15529"/>
    <cellStyle name="Normal 7 3 2 3 2 2 2 2 2 2" xfId="31115"/>
    <cellStyle name="Normal 7 3 2 3 2 2 2 2 3" xfId="22467"/>
    <cellStyle name="Normal 7 3 2 3 2 2 2 3" xfId="12088"/>
    <cellStyle name="Normal 7 3 2 3 2 2 2 3 2" xfId="27676"/>
    <cellStyle name="Normal 7 3 2 3 2 2 2 4" xfId="19028"/>
    <cellStyle name="Normal 7 3 2 3 2 2 3" xfId="5108"/>
    <cellStyle name="Normal 7 3 2 3 2 2 3 2" xfId="13810"/>
    <cellStyle name="Normal 7 3 2 3 2 2 3 2 2" xfId="29396"/>
    <cellStyle name="Normal 7 3 2 3 2 2 3 3" xfId="20748"/>
    <cellStyle name="Normal 7 3 2 3 2 2 4" xfId="8607"/>
    <cellStyle name="Normal 7 3 2 3 2 2 4 2" xfId="24237"/>
    <cellStyle name="Normal 7 3 2 3 2 2 5" xfId="10358"/>
    <cellStyle name="Normal 7 3 2 3 2 2 5 2" xfId="25957"/>
    <cellStyle name="Normal 7 3 2 3 2 2 6" xfId="17309"/>
    <cellStyle name="Normal 7 3 2 3 2 3" xfId="2526"/>
    <cellStyle name="Normal 7 3 2 3 2 3 2" xfId="5967"/>
    <cellStyle name="Normal 7 3 2 3 2 3 2 2" xfId="14669"/>
    <cellStyle name="Normal 7 3 2 3 2 3 2 2 2" xfId="30255"/>
    <cellStyle name="Normal 7 3 2 3 2 3 2 3" xfId="21607"/>
    <cellStyle name="Normal 7 3 2 3 2 3 3" xfId="11228"/>
    <cellStyle name="Normal 7 3 2 3 2 3 3 2" xfId="26816"/>
    <cellStyle name="Normal 7 3 2 3 2 3 4" xfId="18168"/>
    <cellStyle name="Normal 7 3 2 3 2 4" xfId="4248"/>
    <cellStyle name="Normal 7 3 2 3 2 4 2" xfId="12950"/>
    <cellStyle name="Normal 7 3 2 3 2 4 2 2" xfId="28536"/>
    <cellStyle name="Normal 7 3 2 3 2 4 3" xfId="19888"/>
    <cellStyle name="Normal 7 3 2 3 2 5" xfId="7747"/>
    <cellStyle name="Normal 7 3 2 3 2 5 2" xfId="23377"/>
    <cellStyle name="Normal 7 3 2 3 2 6" xfId="9495"/>
    <cellStyle name="Normal 7 3 2 3 2 6 2" xfId="25097"/>
    <cellStyle name="Normal 7 3 2 3 2 7" xfId="16449"/>
    <cellStyle name="Normal 7 3 2 3 3" xfId="1226"/>
    <cellStyle name="Normal 7 3 2 3 3 2" xfId="2956"/>
    <cellStyle name="Normal 7 3 2 3 3 2 2" xfId="6397"/>
    <cellStyle name="Normal 7 3 2 3 3 2 2 2" xfId="15099"/>
    <cellStyle name="Normal 7 3 2 3 3 2 2 2 2" xfId="30685"/>
    <cellStyle name="Normal 7 3 2 3 3 2 2 3" xfId="22037"/>
    <cellStyle name="Normal 7 3 2 3 3 2 3" xfId="11658"/>
    <cellStyle name="Normal 7 3 2 3 3 2 3 2" xfId="27246"/>
    <cellStyle name="Normal 7 3 2 3 3 2 4" xfId="18598"/>
    <cellStyle name="Normal 7 3 2 3 3 3" xfId="4678"/>
    <cellStyle name="Normal 7 3 2 3 3 3 2" xfId="13380"/>
    <cellStyle name="Normal 7 3 2 3 3 3 2 2" xfId="28966"/>
    <cellStyle name="Normal 7 3 2 3 3 3 3" xfId="20318"/>
    <cellStyle name="Normal 7 3 2 3 3 4" xfId="8177"/>
    <cellStyle name="Normal 7 3 2 3 3 4 2" xfId="23807"/>
    <cellStyle name="Normal 7 3 2 3 3 5" xfId="9928"/>
    <cellStyle name="Normal 7 3 2 3 3 5 2" xfId="25527"/>
    <cellStyle name="Normal 7 3 2 3 3 6" xfId="16879"/>
    <cellStyle name="Normal 7 3 2 3 4" xfId="2096"/>
    <cellStyle name="Normal 7 3 2 3 4 2" xfId="5537"/>
    <cellStyle name="Normal 7 3 2 3 4 2 2" xfId="14239"/>
    <cellStyle name="Normal 7 3 2 3 4 2 2 2" xfId="29825"/>
    <cellStyle name="Normal 7 3 2 3 4 2 3" xfId="21177"/>
    <cellStyle name="Normal 7 3 2 3 4 3" xfId="10798"/>
    <cellStyle name="Normal 7 3 2 3 4 3 2" xfId="26386"/>
    <cellStyle name="Normal 7 3 2 3 4 4" xfId="17738"/>
    <cellStyle name="Normal 7 3 2 3 5" xfId="3818"/>
    <cellStyle name="Normal 7 3 2 3 5 2" xfId="12520"/>
    <cellStyle name="Normal 7 3 2 3 5 2 2" xfId="28106"/>
    <cellStyle name="Normal 7 3 2 3 5 3" xfId="19458"/>
    <cellStyle name="Normal 7 3 2 3 6" xfId="7317"/>
    <cellStyle name="Normal 7 3 2 3 6 2" xfId="22947"/>
    <cellStyle name="Normal 7 3 2 3 7" xfId="9063"/>
    <cellStyle name="Normal 7 3 2 3 7 2" xfId="24667"/>
    <cellStyle name="Normal 7 3 2 3 8" xfId="16019"/>
    <cellStyle name="Normal 7 3 2 4" xfId="577"/>
    <cellStyle name="Normal 7 3 2 4 2" xfId="1441"/>
    <cellStyle name="Normal 7 3 2 4 2 2" xfId="3171"/>
    <cellStyle name="Normal 7 3 2 4 2 2 2" xfId="6612"/>
    <cellStyle name="Normal 7 3 2 4 2 2 2 2" xfId="15314"/>
    <cellStyle name="Normal 7 3 2 4 2 2 2 2 2" xfId="30900"/>
    <cellStyle name="Normal 7 3 2 4 2 2 2 3" xfId="22252"/>
    <cellStyle name="Normal 7 3 2 4 2 2 3" xfId="11873"/>
    <cellStyle name="Normal 7 3 2 4 2 2 3 2" xfId="27461"/>
    <cellStyle name="Normal 7 3 2 4 2 2 4" xfId="18813"/>
    <cellStyle name="Normal 7 3 2 4 2 3" xfId="4893"/>
    <cellStyle name="Normal 7 3 2 4 2 3 2" xfId="13595"/>
    <cellStyle name="Normal 7 3 2 4 2 3 2 2" xfId="29181"/>
    <cellStyle name="Normal 7 3 2 4 2 3 3" xfId="20533"/>
    <cellStyle name="Normal 7 3 2 4 2 4" xfId="8392"/>
    <cellStyle name="Normal 7 3 2 4 2 4 2" xfId="24022"/>
    <cellStyle name="Normal 7 3 2 4 2 5" xfId="10143"/>
    <cellStyle name="Normal 7 3 2 4 2 5 2" xfId="25742"/>
    <cellStyle name="Normal 7 3 2 4 2 6" xfId="17094"/>
    <cellStyle name="Normal 7 3 2 4 3" xfId="2311"/>
    <cellStyle name="Normal 7 3 2 4 3 2" xfId="5752"/>
    <cellStyle name="Normal 7 3 2 4 3 2 2" xfId="14454"/>
    <cellStyle name="Normal 7 3 2 4 3 2 2 2" xfId="30040"/>
    <cellStyle name="Normal 7 3 2 4 3 2 3" xfId="21392"/>
    <cellStyle name="Normal 7 3 2 4 3 3" xfId="11013"/>
    <cellStyle name="Normal 7 3 2 4 3 3 2" xfId="26601"/>
    <cellStyle name="Normal 7 3 2 4 3 4" xfId="17953"/>
    <cellStyle name="Normal 7 3 2 4 4" xfId="4033"/>
    <cellStyle name="Normal 7 3 2 4 4 2" xfId="12735"/>
    <cellStyle name="Normal 7 3 2 4 4 2 2" xfId="28321"/>
    <cellStyle name="Normal 7 3 2 4 4 3" xfId="19673"/>
    <cellStyle name="Normal 7 3 2 4 5" xfId="7532"/>
    <cellStyle name="Normal 7 3 2 4 5 2" xfId="23162"/>
    <cellStyle name="Normal 7 3 2 4 6" xfId="9279"/>
    <cellStyle name="Normal 7 3 2 4 6 2" xfId="24882"/>
    <cellStyle name="Normal 7 3 2 4 7" xfId="16234"/>
    <cellStyle name="Normal 7 3 2 5" xfId="1011"/>
    <cellStyle name="Normal 7 3 2 5 2" xfId="2741"/>
    <cellStyle name="Normal 7 3 2 5 2 2" xfId="6182"/>
    <cellStyle name="Normal 7 3 2 5 2 2 2" xfId="14884"/>
    <cellStyle name="Normal 7 3 2 5 2 2 2 2" xfId="30470"/>
    <cellStyle name="Normal 7 3 2 5 2 2 3" xfId="21822"/>
    <cellStyle name="Normal 7 3 2 5 2 3" xfId="11443"/>
    <cellStyle name="Normal 7 3 2 5 2 3 2" xfId="27031"/>
    <cellStyle name="Normal 7 3 2 5 2 4" xfId="18383"/>
    <cellStyle name="Normal 7 3 2 5 3" xfId="4463"/>
    <cellStyle name="Normal 7 3 2 5 3 2" xfId="13165"/>
    <cellStyle name="Normal 7 3 2 5 3 2 2" xfId="28751"/>
    <cellStyle name="Normal 7 3 2 5 3 3" xfId="20103"/>
    <cellStyle name="Normal 7 3 2 5 4" xfId="7962"/>
    <cellStyle name="Normal 7 3 2 5 4 2" xfId="23592"/>
    <cellStyle name="Normal 7 3 2 5 5" xfId="9713"/>
    <cellStyle name="Normal 7 3 2 5 5 2" xfId="25312"/>
    <cellStyle name="Normal 7 3 2 5 6" xfId="16664"/>
    <cellStyle name="Normal 7 3 2 6" xfId="1880"/>
    <cellStyle name="Normal 7 3 2 6 2" xfId="5322"/>
    <cellStyle name="Normal 7 3 2 6 2 2" xfId="14024"/>
    <cellStyle name="Normal 7 3 2 6 2 2 2" xfId="29610"/>
    <cellStyle name="Normal 7 3 2 6 2 3" xfId="20962"/>
    <cellStyle name="Normal 7 3 2 6 3" xfId="10582"/>
    <cellStyle name="Normal 7 3 2 6 3 2" xfId="26171"/>
    <cellStyle name="Normal 7 3 2 6 4" xfId="17523"/>
    <cellStyle name="Normal 7 3 2 7" xfId="3603"/>
    <cellStyle name="Normal 7 3 2 7 2" xfId="12305"/>
    <cellStyle name="Normal 7 3 2 7 2 2" xfId="27891"/>
    <cellStyle name="Normal 7 3 2 7 3" xfId="19243"/>
    <cellStyle name="Normal 7 3 2 8" xfId="7102"/>
    <cellStyle name="Normal 7 3 2 8 2" xfId="22732"/>
    <cellStyle name="Normal 7 3 2 9" xfId="8824"/>
    <cellStyle name="Normal 7 3 2 9 2" xfId="24452"/>
    <cellStyle name="Normal 7 3 3" xfId="165"/>
    <cellStyle name="Normal 7 3 3 2" xfId="414"/>
    <cellStyle name="Normal 7 3 3 2 2" xfId="846"/>
    <cellStyle name="Normal 7 3 3 2 2 2" xfId="1709"/>
    <cellStyle name="Normal 7 3 3 2 2 2 2" xfId="3439"/>
    <cellStyle name="Normal 7 3 3 2 2 2 2 2" xfId="6880"/>
    <cellStyle name="Normal 7 3 3 2 2 2 2 2 2" xfId="15582"/>
    <cellStyle name="Normal 7 3 3 2 2 2 2 2 2 2" xfId="31168"/>
    <cellStyle name="Normal 7 3 3 2 2 2 2 2 3" xfId="22520"/>
    <cellStyle name="Normal 7 3 3 2 2 2 2 3" xfId="12141"/>
    <cellStyle name="Normal 7 3 3 2 2 2 2 3 2" xfId="27729"/>
    <cellStyle name="Normal 7 3 3 2 2 2 2 4" xfId="19081"/>
    <cellStyle name="Normal 7 3 3 2 2 2 3" xfId="5161"/>
    <cellStyle name="Normal 7 3 3 2 2 2 3 2" xfId="13863"/>
    <cellStyle name="Normal 7 3 3 2 2 2 3 2 2" xfId="29449"/>
    <cellStyle name="Normal 7 3 3 2 2 2 3 3" xfId="20801"/>
    <cellStyle name="Normal 7 3 3 2 2 2 4" xfId="8660"/>
    <cellStyle name="Normal 7 3 3 2 2 2 4 2" xfId="24290"/>
    <cellStyle name="Normal 7 3 3 2 2 2 5" xfId="10411"/>
    <cellStyle name="Normal 7 3 3 2 2 2 5 2" xfId="26010"/>
    <cellStyle name="Normal 7 3 3 2 2 2 6" xfId="17362"/>
    <cellStyle name="Normal 7 3 3 2 2 3" xfId="2579"/>
    <cellStyle name="Normal 7 3 3 2 2 3 2" xfId="6020"/>
    <cellStyle name="Normal 7 3 3 2 2 3 2 2" xfId="14722"/>
    <cellStyle name="Normal 7 3 3 2 2 3 2 2 2" xfId="30308"/>
    <cellStyle name="Normal 7 3 3 2 2 3 2 3" xfId="21660"/>
    <cellStyle name="Normal 7 3 3 2 2 3 3" xfId="11281"/>
    <cellStyle name="Normal 7 3 3 2 2 3 3 2" xfId="26869"/>
    <cellStyle name="Normal 7 3 3 2 2 3 4" xfId="18221"/>
    <cellStyle name="Normal 7 3 3 2 2 4" xfId="4301"/>
    <cellStyle name="Normal 7 3 3 2 2 4 2" xfId="13003"/>
    <cellStyle name="Normal 7 3 3 2 2 4 2 2" xfId="28589"/>
    <cellStyle name="Normal 7 3 3 2 2 4 3" xfId="19941"/>
    <cellStyle name="Normal 7 3 3 2 2 5" xfId="7800"/>
    <cellStyle name="Normal 7 3 3 2 2 5 2" xfId="23430"/>
    <cellStyle name="Normal 7 3 3 2 2 6" xfId="9548"/>
    <cellStyle name="Normal 7 3 3 2 2 6 2" xfId="25150"/>
    <cellStyle name="Normal 7 3 3 2 2 7" xfId="16502"/>
    <cellStyle name="Normal 7 3 3 2 3" xfId="1279"/>
    <cellStyle name="Normal 7 3 3 2 3 2" xfId="3009"/>
    <cellStyle name="Normal 7 3 3 2 3 2 2" xfId="6450"/>
    <cellStyle name="Normal 7 3 3 2 3 2 2 2" xfId="15152"/>
    <cellStyle name="Normal 7 3 3 2 3 2 2 2 2" xfId="30738"/>
    <cellStyle name="Normal 7 3 3 2 3 2 2 3" xfId="22090"/>
    <cellStyle name="Normal 7 3 3 2 3 2 3" xfId="11711"/>
    <cellStyle name="Normal 7 3 3 2 3 2 3 2" xfId="27299"/>
    <cellStyle name="Normal 7 3 3 2 3 2 4" xfId="18651"/>
    <cellStyle name="Normal 7 3 3 2 3 3" xfId="4731"/>
    <cellStyle name="Normal 7 3 3 2 3 3 2" xfId="13433"/>
    <cellStyle name="Normal 7 3 3 2 3 3 2 2" xfId="29019"/>
    <cellStyle name="Normal 7 3 3 2 3 3 3" xfId="20371"/>
    <cellStyle name="Normal 7 3 3 2 3 4" xfId="8230"/>
    <cellStyle name="Normal 7 3 3 2 3 4 2" xfId="23860"/>
    <cellStyle name="Normal 7 3 3 2 3 5" xfId="9981"/>
    <cellStyle name="Normal 7 3 3 2 3 5 2" xfId="25580"/>
    <cellStyle name="Normal 7 3 3 2 3 6" xfId="16932"/>
    <cellStyle name="Normal 7 3 3 2 4" xfId="2149"/>
    <cellStyle name="Normal 7 3 3 2 4 2" xfId="5590"/>
    <cellStyle name="Normal 7 3 3 2 4 2 2" xfId="14292"/>
    <cellStyle name="Normal 7 3 3 2 4 2 2 2" xfId="29878"/>
    <cellStyle name="Normal 7 3 3 2 4 2 3" xfId="21230"/>
    <cellStyle name="Normal 7 3 3 2 4 3" xfId="10851"/>
    <cellStyle name="Normal 7 3 3 2 4 3 2" xfId="26439"/>
    <cellStyle name="Normal 7 3 3 2 4 4" xfId="17791"/>
    <cellStyle name="Normal 7 3 3 2 5" xfId="3871"/>
    <cellStyle name="Normal 7 3 3 2 5 2" xfId="12573"/>
    <cellStyle name="Normal 7 3 3 2 5 2 2" xfId="28159"/>
    <cellStyle name="Normal 7 3 3 2 5 3" xfId="19511"/>
    <cellStyle name="Normal 7 3 3 2 6" xfId="7370"/>
    <cellStyle name="Normal 7 3 3 2 6 2" xfId="23000"/>
    <cellStyle name="Normal 7 3 3 2 7" xfId="9116"/>
    <cellStyle name="Normal 7 3 3 2 7 2" xfId="24720"/>
    <cellStyle name="Normal 7 3 3 2 8" xfId="16072"/>
    <cellStyle name="Normal 7 3 3 3" xfId="630"/>
    <cellStyle name="Normal 7 3 3 3 2" xfId="1494"/>
    <cellStyle name="Normal 7 3 3 3 2 2" xfId="3224"/>
    <cellStyle name="Normal 7 3 3 3 2 2 2" xfId="6665"/>
    <cellStyle name="Normal 7 3 3 3 2 2 2 2" xfId="15367"/>
    <cellStyle name="Normal 7 3 3 3 2 2 2 2 2" xfId="30953"/>
    <cellStyle name="Normal 7 3 3 3 2 2 2 3" xfId="22305"/>
    <cellStyle name="Normal 7 3 3 3 2 2 3" xfId="11926"/>
    <cellStyle name="Normal 7 3 3 3 2 2 3 2" xfId="27514"/>
    <cellStyle name="Normal 7 3 3 3 2 2 4" xfId="18866"/>
    <cellStyle name="Normal 7 3 3 3 2 3" xfId="4946"/>
    <cellStyle name="Normal 7 3 3 3 2 3 2" xfId="13648"/>
    <cellStyle name="Normal 7 3 3 3 2 3 2 2" xfId="29234"/>
    <cellStyle name="Normal 7 3 3 3 2 3 3" xfId="20586"/>
    <cellStyle name="Normal 7 3 3 3 2 4" xfId="8445"/>
    <cellStyle name="Normal 7 3 3 3 2 4 2" xfId="24075"/>
    <cellStyle name="Normal 7 3 3 3 2 5" xfId="10196"/>
    <cellStyle name="Normal 7 3 3 3 2 5 2" xfId="25795"/>
    <cellStyle name="Normal 7 3 3 3 2 6" xfId="17147"/>
    <cellStyle name="Normal 7 3 3 3 3" xfId="2364"/>
    <cellStyle name="Normal 7 3 3 3 3 2" xfId="5805"/>
    <cellStyle name="Normal 7 3 3 3 3 2 2" xfId="14507"/>
    <cellStyle name="Normal 7 3 3 3 3 2 2 2" xfId="30093"/>
    <cellStyle name="Normal 7 3 3 3 3 2 3" xfId="21445"/>
    <cellStyle name="Normal 7 3 3 3 3 3" xfId="11066"/>
    <cellStyle name="Normal 7 3 3 3 3 3 2" xfId="26654"/>
    <cellStyle name="Normal 7 3 3 3 3 4" xfId="18006"/>
    <cellStyle name="Normal 7 3 3 3 4" xfId="4086"/>
    <cellStyle name="Normal 7 3 3 3 4 2" xfId="12788"/>
    <cellStyle name="Normal 7 3 3 3 4 2 2" xfId="28374"/>
    <cellStyle name="Normal 7 3 3 3 4 3" xfId="19726"/>
    <cellStyle name="Normal 7 3 3 3 5" xfId="7585"/>
    <cellStyle name="Normal 7 3 3 3 5 2" xfId="23215"/>
    <cellStyle name="Normal 7 3 3 3 6" xfId="9332"/>
    <cellStyle name="Normal 7 3 3 3 6 2" xfId="24935"/>
    <cellStyle name="Normal 7 3 3 3 7" xfId="16287"/>
    <cellStyle name="Normal 7 3 3 4" xfId="1064"/>
    <cellStyle name="Normal 7 3 3 4 2" xfId="2794"/>
    <cellStyle name="Normal 7 3 3 4 2 2" xfId="6235"/>
    <cellStyle name="Normal 7 3 3 4 2 2 2" xfId="14937"/>
    <cellStyle name="Normal 7 3 3 4 2 2 2 2" xfId="30523"/>
    <cellStyle name="Normal 7 3 3 4 2 2 3" xfId="21875"/>
    <cellStyle name="Normal 7 3 3 4 2 3" xfId="11496"/>
    <cellStyle name="Normal 7 3 3 4 2 3 2" xfId="27084"/>
    <cellStyle name="Normal 7 3 3 4 2 4" xfId="18436"/>
    <cellStyle name="Normal 7 3 3 4 3" xfId="4516"/>
    <cellStyle name="Normal 7 3 3 4 3 2" xfId="13218"/>
    <cellStyle name="Normal 7 3 3 4 3 2 2" xfId="28804"/>
    <cellStyle name="Normal 7 3 3 4 3 3" xfId="20156"/>
    <cellStyle name="Normal 7 3 3 4 4" xfId="8015"/>
    <cellStyle name="Normal 7 3 3 4 4 2" xfId="23645"/>
    <cellStyle name="Normal 7 3 3 4 5" xfId="9766"/>
    <cellStyle name="Normal 7 3 3 4 5 2" xfId="25365"/>
    <cellStyle name="Normal 7 3 3 4 6" xfId="16717"/>
    <cellStyle name="Normal 7 3 3 5" xfId="1933"/>
    <cellStyle name="Normal 7 3 3 5 2" xfId="5375"/>
    <cellStyle name="Normal 7 3 3 5 2 2" xfId="14077"/>
    <cellStyle name="Normal 7 3 3 5 2 2 2" xfId="29663"/>
    <cellStyle name="Normal 7 3 3 5 2 3" xfId="21015"/>
    <cellStyle name="Normal 7 3 3 5 3" xfId="10635"/>
    <cellStyle name="Normal 7 3 3 5 3 2" xfId="26224"/>
    <cellStyle name="Normal 7 3 3 5 4" xfId="17576"/>
    <cellStyle name="Normal 7 3 3 6" xfId="3656"/>
    <cellStyle name="Normal 7 3 3 6 2" xfId="12358"/>
    <cellStyle name="Normal 7 3 3 6 2 2" xfId="27944"/>
    <cellStyle name="Normal 7 3 3 6 3" xfId="19296"/>
    <cellStyle name="Normal 7 3 3 7" xfId="7155"/>
    <cellStyle name="Normal 7 3 3 7 2" xfId="22785"/>
    <cellStyle name="Normal 7 3 3 8" xfId="8882"/>
    <cellStyle name="Normal 7 3 3 8 2" xfId="24505"/>
    <cellStyle name="Normal 7 3 3 9" xfId="15857"/>
    <cellStyle name="Normal 7 3 4" xfId="308"/>
    <cellStyle name="Normal 7 3 4 2" xfId="740"/>
    <cellStyle name="Normal 7 3 4 2 2" xfId="1603"/>
    <cellStyle name="Normal 7 3 4 2 2 2" xfId="3333"/>
    <cellStyle name="Normal 7 3 4 2 2 2 2" xfId="6774"/>
    <cellStyle name="Normal 7 3 4 2 2 2 2 2" xfId="15476"/>
    <cellStyle name="Normal 7 3 4 2 2 2 2 2 2" xfId="31062"/>
    <cellStyle name="Normal 7 3 4 2 2 2 2 3" xfId="22414"/>
    <cellStyle name="Normal 7 3 4 2 2 2 3" xfId="12035"/>
    <cellStyle name="Normal 7 3 4 2 2 2 3 2" xfId="27623"/>
    <cellStyle name="Normal 7 3 4 2 2 2 4" xfId="18975"/>
    <cellStyle name="Normal 7 3 4 2 2 3" xfId="5055"/>
    <cellStyle name="Normal 7 3 4 2 2 3 2" xfId="13757"/>
    <cellStyle name="Normal 7 3 4 2 2 3 2 2" xfId="29343"/>
    <cellStyle name="Normal 7 3 4 2 2 3 3" xfId="20695"/>
    <cellStyle name="Normal 7 3 4 2 2 4" xfId="8554"/>
    <cellStyle name="Normal 7 3 4 2 2 4 2" xfId="24184"/>
    <cellStyle name="Normal 7 3 4 2 2 5" xfId="10305"/>
    <cellStyle name="Normal 7 3 4 2 2 5 2" xfId="25904"/>
    <cellStyle name="Normal 7 3 4 2 2 6" xfId="17256"/>
    <cellStyle name="Normal 7 3 4 2 3" xfId="2473"/>
    <cellStyle name="Normal 7 3 4 2 3 2" xfId="5914"/>
    <cellStyle name="Normal 7 3 4 2 3 2 2" xfId="14616"/>
    <cellStyle name="Normal 7 3 4 2 3 2 2 2" xfId="30202"/>
    <cellStyle name="Normal 7 3 4 2 3 2 3" xfId="21554"/>
    <cellStyle name="Normal 7 3 4 2 3 3" xfId="11175"/>
    <cellStyle name="Normal 7 3 4 2 3 3 2" xfId="26763"/>
    <cellStyle name="Normal 7 3 4 2 3 4" xfId="18115"/>
    <cellStyle name="Normal 7 3 4 2 4" xfId="4195"/>
    <cellStyle name="Normal 7 3 4 2 4 2" xfId="12897"/>
    <cellStyle name="Normal 7 3 4 2 4 2 2" xfId="28483"/>
    <cellStyle name="Normal 7 3 4 2 4 3" xfId="19835"/>
    <cellStyle name="Normal 7 3 4 2 5" xfId="7694"/>
    <cellStyle name="Normal 7 3 4 2 5 2" xfId="23324"/>
    <cellStyle name="Normal 7 3 4 2 6" xfId="9442"/>
    <cellStyle name="Normal 7 3 4 2 6 2" xfId="25044"/>
    <cellStyle name="Normal 7 3 4 2 7" xfId="16396"/>
    <cellStyle name="Normal 7 3 4 3" xfId="1173"/>
    <cellStyle name="Normal 7 3 4 3 2" xfId="2903"/>
    <cellStyle name="Normal 7 3 4 3 2 2" xfId="6344"/>
    <cellStyle name="Normal 7 3 4 3 2 2 2" xfId="15046"/>
    <cellStyle name="Normal 7 3 4 3 2 2 2 2" xfId="30632"/>
    <cellStyle name="Normal 7 3 4 3 2 2 3" xfId="21984"/>
    <cellStyle name="Normal 7 3 4 3 2 3" xfId="11605"/>
    <cellStyle name="Normal 7 3 4 3 2 3 2" xfId="27193"/>
    <cellStyle name="Normal 7 3 4 3 2 4" xfId="18545"/>
    <cellStyle name="Normal 7 3 4 3 3" xfId="4625"/>
    <cellStyle name="Normal 7 3 4 3 3 2" xfId="13327"/>
    <cellStyle name="Normal 7 3 4 3 3 2 2" xfId="28913"/>
    <cellStyle name="Normal 7 3 4 3 3 3" xfId="20265"/>
    <cellStyle name="Normal 7 3 4 3 4" xfId="8124"/>
    <cellStyle name="Normal 7 3 4 3 4 2" xfId="23754"/>
    <cellStyle name="Normal 7 3 4 3 5" xfId="9875"/>
    <cellStyle name="Normal 7 3 4 3 5 2" xfId="25474"/>
    <cellStyle name="Normal 7 3 4 3 6" xfId="16826"/>
    <cellStyle name="Normal 7 3 4 4" xfId="2043"/>
    <cellStyle name="Normal 7 3 4 4 2" xfId="5484"/>
    <cellStyle name="Normal 7 3 4 4 2 2" xfId="14186"/>
    <cellStyle name="Normal 7 3 4 4 2 2 2" xfId="29772"/>
    <cellStyle name="Normal 7 3 4 4 2 3" xfId="21124"/>
    <cellStyle name="Normal 7 3 4 4 3" xfId="10745"/>
    <cellStyle name="Normal 7 3 4 4 3 2" xfId="26333"/>
    <cellStyle name="Normal 7 3 4 4 4" xfId="17685"/>
    <cellStyle name="Normal 7 3 4 5" xfId="3765"/>
    <cellStyle name="Normal 7 3 4 5 2" xfId="12467"/>
    <cellStyle name="Normal 7 3 4 5 2 2" xfId="28053"/>
    <cellStyle name="Normal 7 3 4 5 3" xfId="19405"/>
    <cellStyle name="Normal 7 3 4 6" xfId="7264"/>
    <cellStyle name="Normal 7 3 4 6 2" xfId="22894"/>
    <cellStyle name="Normal 7 3 4 7" xfId="9010"/>
    <cellStyle name="Normal 7 3 4 7 2" xfId="24614"/>
    <cellStyle name="Normal 7 3 4 8" xfId="15966"/>
    <cellStyle name="Normal 7 3 5" xfId="524"/>
    <cellStyle name="Normal 7 3 5 2" xfId="1388"/>
    <cellStyle name="Normal 7 3 5 2 2" xfId="3118"/>
    <cellStyle name="Normal 7 3 5 2 2 2" xfId="6559"/>
    <cellStyle name="Normal 7 3 5 2 2 2 2" xfId="15261"/>
    <cellStyle name="Normal 7 3 5 2 2 2 2 2" xfId="30847"/>
    <cellStyle name="Normal 7 3 5 2 2 2 3" xfId="22199"/>
    <cellStyle name="Normal 7 3 5 2 2 3" xfId="11820"/>
    <cellStyle name="Normal 7 3 5 2 2 3 2" xfId="27408"/>
    <cellStyle name="Normal 7 3 5 2 2 4" xfId="18760"/>
    <cellStyle name="Normal 7 3 5 2 3" xfId="4840"/>
    <cellStyle name="Normal 7 3 5 2 3 2" xfId="13542"/>
    <cellStyle name="Normal 7 3 5 2 3 2 2" xfId="29128"/>
    <cellStyle name="Normal 7 3 5 2 3 3" xfId="20480"/>
    <cellStyle name="Normal 7 3 5 2 4" xfId="8339"/>
    <cellStyle name="Normal 7 3 5 2 4 2" xfId="23969"/>
    <cellStyle name="Normal 7 3 5 2 5" xfId="10090"/>
    <cellStyle name="Normal 7 3 5 2 5 2" xfId="25689"/>
    <cellStyle name="Normal 7 3 5 2 6" xfId="17041"/>
    <cellStyle name="Normal 7 3 5 3" xfId="2258"/>
    <cellStyle name="Normal 7 3 5 3 2" xfId="5699"/>
    <cellStyle name="Normal 7 3 5 3 2 2" xfId="14401"/>
    <cellStyle name="Normal 7 3 5 3 2 2 2" xfId="29987"/>
    <cellStyle name="Normal 7 3 5 3 2 3" xfId="21339"/>
    <cellStyle name="Normal 7 3 5 3 3" xfId="10960"/>
    <cellStyle name="Normal 7 3 5 3 3 2" xfId="26548"/>
    <cellStyle name="Normal 7 3 5 3 4" xfId="17900"/>
    <cellStyle name="Normal 7 3 5 4" xfId="3980"/>
    <cellStyle name="Normal 7 3 5 4 2" xfId="12682"/>
    <cellStyle name="Normal 7 3 5 4 2 2" xfId="28268"/>
    <cellStyle name="Normal 7 3 5 4 3" xfId="19620"/>
    <cellStyle name="Normal 7 3 5 5" xfId="7479"/>
    <cellStyle name="Normal 7 3 5 5 2" xfId="23109"/>
    <cellStyle name="Normal 7 3 5 6" xfId="9226"/>
    <cellStyle name="Normal 7 3 5 6 2" xfId="24829"/>
    <cellStyle name="Normal 7 3 5 7" xfId="16181"/>
    <cellStyle name="Normal 7 3 6" xfId="958"/>
    <cellStyle name="Normal 7 3 6 2" xfId="2688"/>
    <cellStyle name="Normal 7 3 6 2 2" xfId="6129"/>
    <cellStyle name="Normal 7 3 6 2 2 2" xfId="14831"/>
    <cellStyle name="Normal 7 3 6 2 2 2 2" xfId="30417"/>
    <cellStyle name="Normal 7 3 6 2 2 3" xfId="21769"/>
    <cellStyle name="Normal 7 3 6 2 3" xfId="11390"/>
    <cellStyle name="Normal 7 3 6 2 3 2" xfId="26978"/>
    <cellStyle name="Normal 7 3 6 2 4" xfId="18330"/>
    <cellStyle name="Normal 7 3 6 3" xfId="4410"/>
    <cellStyle name="Normal 7 3 6 3 2" xfId="13112"/>
    <cellStyle name="Normal 7 3 6 3 2 2" xfId="28698"/>
    <cellStyle name="Normal 7 3 6 3 3" xfId="20050"/>
    <cellStyle name="Normal 7 3 6 4" xfId="7909"/>
    <cellStyle name="Normal 7 3 6 4 2" xfId="23539"/>
    <cellStyle name="Normal 7 3 6 5" xfId="9660"/>
    <cellStyle name="Normal 7 3 6 5 2" xfId="25259"/>
    <cellStyle name="Normal 7 3 6 6" xfId="16611"/>
    <cellStyle name="Normal 7 3 7" xfId="1827"/>
    <cellStyle name="Normal 7 3 7 2" xfId="5269"/>
    <cellStyle name="Normal 7 3 7 2 2" xfId="13971"/>
    <cellStyle name="Normal 7 3 7 2 2 2" xfId="29557"/>
    <cellStyle name="Normal 7 3 7 2 3" xfId="20909"/>
    <cellStyle name="Normal 7 3 7 3" xfId="10529"/>
    <cellStyle name="Normal 7 3 7 3 2" xfId="26118"/>
    <cellStyle name="Normal 7 3 7 4" xfId="17470"/>
    <cellStyle name="Normal 7 3 8" xfId="3550"/>
    <cellStyle name="Normal 7 3 8 2" xfId="12252"/>
    <cellStyle name="Normal 7 3 8 2 2" xfId="27838"/>
    <cellStyle name="Normal 7 3 8 3" xfId="19190"/>
    <cellStyle name="Normal 7 3 9" xfId="6995"/>
    <cellStyle name="Normal 7 3 9 2" xfId="15696"/>
    <cellStyle name="Normal 7 3 9 2 2" xfId="31277"/>
    <cellStyle name="Normal 7 3 9 3" xfId="22629"/>
    <cellStyle name="Normal 7 4" xfId="78"/>
    <cellStyle name="Normal 7 4 10" xfId="15778"/>
    <cellStyle name="Normal 7 4 2" xfId="192"/>
    <cellStyle name="Normal 7 4 2 2" xfId="441"/>
    <cellStyle name="Normal 7 4 2 2 2" xfId="873"/>
    <cellStyle name="Normal 7 4 2 2 2 2" xfId="1736"/>
    <cellStyle name="Normal 7 4 2 2 2 2 2" xfId="3466"/>
    <cellStyle name="Normal 7 4 2 2 2 2 2 2" xfId="6907"/>
    <cellStyle name="Normal 7 4 2 2 2 2 2 2 2" xfId="15609"/>
    <cellStyle name="Normal 7 4 2 2 2 2 2 2 2 2" xfId="31195"/>
    <cellStyle name="Normal 7 4 2 2 2 2 2 2 3" xfId="22547"/>
    <cellStyle name="Normal 7 4 2 2 2 2 2 3" xfId="12168"/>
    <cellStyle name="Normal 7 4 2 2 2 2 2 3 2" xfId="27756"/>
    <cellStyle name="Normal 7 4 2 2 2 2 2 4" xfId="19108"/>
    <cellStyle name="Normal 7 4 2 2 2 2 3" xfId="5188"/>
    <cellStyle name="Normal 7 4 2 2 2 2 3 2" xfId="13890"/>
    <cellStyle name="Normal 7 4 2 2 2 2 3 2 2" xfId="29476"/>
    <cellStyle name="Normal 7 4 2 2 2 2 3 3" xfId="20828"/>
    <cellStyle name="Normal 7 4 2 2 2 2 4" xfId="8687"/>
    <cellStyle name="Normal 7 4 2 2 2 2 4 2" xfId="24317"/>
    <cellStyle name="Normal 7 4 2 2 2 2 5" xfId="10438"/>
    <cellStyle name="Normal 7 4 2 2 2 2 5 2" xfId="26037"/>
    <cellStyle name="Normal 7 4 2 2 2 2 6" xfId="17389"/>
    <cellStyle name="Normal 7 4 2 2 2 3" xfId="2606"/>
    <cellStyle name="Normal 7 4 2 2 2 3 2" xfId="6047"/>
    <cellStyle name="Normal 7 4 2 2 2 3 2 2" xfId="14749"/>
    <cellStyle name="Normal 7 4 2 2 2 3 2 2 2" xfId="30335"/>
    <cellStyle name="Normal 7 4 2 2 2 3 2 3" xfId="21687"/>
    <cellStyle name="Normal 7 4 2 2 2 3 3" xfId="11308"/>
    <cellStyle name="Normal 7 4 2 2 2 3 3 2" xfId="26896"/>
    <cellStyle name="Normal 7 4 2 2 2 3 4" xfId="18248"/>
    <cellStyle name="Normal 7 4 2 2 2 4" xfId="4328"/>
    <cellStyle name="Normal 7 4 2 2 2 4 2" xfId="13030"/>
    <cellStyle name="Normal 7 4 2 2 2 4 2 2" xfId="28616"/>
    <cellStyle name="Normal 7 4 2 2 2 4 3" xfId="19968"/>
    <cellStyle name="Normal 7 4 2 2 2 5" xfId="7827"/>
    <cellStyle name="Normal 7 4 2 2 2 5 2" xfId="23457"/>
    <cellStyle name="Normal 7 4 2 2 2 6" xfId="9575"/>
    <cellStyle name="Normal 7 4 2 2 2 6 2" xfId="25177"/>
    <cellStyle name="Normal 7 4 2 2 2 7" xfId="16529"/>
    <cellStyle name="Normal 7 4 2 2 3" xfId="1306"/>
    <cellStyle name="Normal 7 4 2 2 3 2" xfId="3036"/>
    <cellStyle name="Normal 7 4 2 2 3 2 2" xfId="6477"/>
    <cellStyle name="Normal 7 4 2 2 3 2 2 2" xfId="15179"/>
    <cellStyle name="Normal 7 4 2 2 3 2 2 2 2" xfId="30765"/>
    <cellStyle name="Normal 7 4 2 2 3 2 2 3" xfId="22117"/>
    <cellStyle name="Normal 7 4 2 2 3 2 3" xfId="11738"/>
    <cellStyle name="Normal 7 4 2 2 3 2 3 2" xfId="27326"/>
    <cellStyle name="Normal 7 4 2 2 3 2 4" xfId="18678"/>
    <cellStyle name="Normal 7 4 2 2 3 3" xfId="4758"/>
    <cellStyle name="Normal 7 4 2 2 3 3 2" xfId="13460"/>
    <cellStyle name="Normal 7 4 2 2 3 3 2 2" xfId="29046"/>
    <cellStyle name="Normal 7 4 2 2 3 3 3" xfId="20398"/>
    <cellStyle name="Normal 7 4 2 2 3 4" xfId="8257"/>
    <cellStyle name="Normal 7 4 2 2 3 4 2" xfId="23887"/>
    <cellStyle name="Normal 7 4 2 2 3 5" xfId="10008"/>
    <cellStyle name="Normal 7 4 2 2 3 5 2" xfId="25607"/>
    <cellStyle name="Normal 7 4 2 2 3 6" xfId="16959"/>
    <cellStyle name="Normal 7 4 2 2 4" xfId="2176"/>
    <cellStyle name="Normal 7 4 2 2 4 2" xfId="5617"/>
    <cellStyle name="Normal 7 4 2 2 4 2 2" xfId="14319"/>
    <cellStyle name="Normal 7 4 2 2 4 2 2 2" xfId="29905"/>
    <cellStyle name="Normal 7 4 2 2 4 2 3" xfId="21257"/>
    <cellStyle name="Normal 7 4 2 2 4 3" xfId="10878"/>
    <cellStyle name="Normal 7 4 2 2 4 3 2" xfId="26466"/>
    <cellStyle name="Normal 7 4 2 2 4 4" xfId="17818"/>
    <cellStyle name="Normal 7 4 2 2 5" xfId="3898"/>
    <cellStyle name="Normal 7 4 2 2 5 2" xfId="12600"/>
    <cellStyle name="Normal 7 4 2 2 5 2 2" xfId="28186"/>
    <cellStyle name="Normal 7 4 2 2 5 3" xfId="19538"/>
    <cellStyle name="Normal 7 4 2 2 6" xfId="7397"/>
    <cellStyle name="Normal 7 4 2 2 6 2" xfId="23027"/>
    <cellStyle name="Normal 7 4 2 2 7" xfId="9143"/>
    <cellStyle name="Normal 7 4 2 2 7 2" xfId="24747"/>
    <cellStyle name="Normal 7 4 2 2 8" xfId="16099"/>
    <cellStyle name="Normal 7 4 2 3" xfId="657"/>
    <cellStyle name="Normal 7 4 2 3 2" xfId="1521"/>
    <cellStyle name="Normal 7 4 2 3 2 2" xfId="3251"/>
    <cellStyle name="Normal 7 4 2 3 2 2 2" xfId="6692"/>
    <cellStyle name="Normal 7 4 2 3 2 2 2 2" xfId="15394"/>
    <cellStyle name="Normal 7 4 2 3 2 2 2 2 2" xfId="30980"/>
    <cellStyle name="Normal 7 4 2 3 2 2 2 3" xfId="22332"/>
    <cellStyle name="Normal 7 4 2 3 2 2 3" xfId="11953"/>
    <cellStyle name="Normal 7 4 2 3 2 2 3 2" xfId="27541"/>
    <cellStyle name="Normal 7 4 2 3 2 2 4" xfId="18893"/>
    <cellStyle name="Normal 7 4 2 3 2 3" xfId="4973"/>
    <cellStyle name="Normal 7 4 2 3 2 3 2" xfId="13675"/>
    <cellStyle name="Normal 7 4 2 3 2 3 2 2" xfId="29261"/>
    <cellStyle name="Normal 7 4 2 3 2 3 3" xfId="20613"/>
    <cellStyle name="Normal 7 4 2 3 2 4" xfId="8472"/>
    <cellStyle name="Normal 7 4 2 3 2 4 2" xfId="24102"/>
    <cellStyle name="Normal 7 4 2 3 2 5" xfId="10223"/>
    <cellStyle name="Normal 7 4 2 3 2 5 2" xfId="25822"/>
    <cellStyle name="Normal 7 4 2 3 2 6" xfId="17174"/>
    <cellStyle name="Normal 7 4 2 3 3" xfId="2391"/>
    <cellStyle name="Normal 7 4 2 3 3 2" xfId="5832"/>
    <cellStyle name="Normal 7 4 2 3 3 2 2" xfId="14534"/>
    <cellStyle name="Normal 7 4 2 3 3 2 2 2" xfId="30120"/>
    <cellStyle name="Normal 7 4 2 3 3 2 3" xfId="21472"/>
    <cellStyle name="Normal 7 4 2 3 3 3" xfId="11093"/>
    <cellStyle name="Normal 7 4 2 3 3 3 2" xfId="26681"/>
    <cellStyle name="Normal 7 4 2 3 3 4" xfId="18033"/>
    <cellStyle name="Normal 7 4 2 3 4" xfId="4113"/>
    <cellStyle name="Normal 7 4 2 3 4 2" xfId="12815"/>
    <cellStyle name="Normal 7 4 2 3 4 2 2" xfId="28401"/>
    <cellStyle name="Normal 7 4 2 3 4 3" xfId="19753"/>
    <cellStyle name="Normal 7 4 2 3 5" xfId="7612"/>
    <cellStyle name="Normal 7 4 2 3 5 2" xfId="23242"/>
    <cellStyle name="Normal 7 4 2 3 6" xfId="9359"/>
    <cellStyle name="Normal 7 4 2 3 6 2" xfId="24962"/>
    <cellStyle name="Normal 7 4 2 3 7" xfId="16314"/>
    <cellStyle name="Normal 7 4 2 4" xfId="1091"/>
    <cellStyle name="Normal 7 4 2 4 2" xfId="2821"/>
    <cellStyle name="Normal 7 4 2 4 2 2" xfId="6262"/>
    <cellStyle name="Normal 7 4 2 4 2 2 2" xfId="14964"/>
    <cellStyle name="Normal 7 4 2 4 2 2 2 2" xfId="30550"/>
    <cellStyle name="Normal 7 4 2 4 2 2 3" xfId="21902"/>
    <cellStyle name="Normal 7 4 2 4 2 3" xfId="11523"/>
    <cellStyle name="Normal 7 4 2 4 2 3 2" xfId="27111"/>
    <cellStyle name="Normal 7 4 2 4 2 4" xfId="18463"/>
    <cellStyle name="Normal 7 4 2 4 3" xfId="4543"/>
    <cellStyle name="Normal 7 4 2 4 3 2" xfId="13245"/>
    <cellStyle name="Normal 7 4 2 4 3 2 2" xfId="28831"/>
    <cellStyle name="Normal 7 4 2 4 3 3" xfId="20183"/>
    <cellStyle name="Normal 7 4 2 4 4" xfId="8042"/>
    <cellStyle name="Normal 7 4 2 4 4 2" xfId="23672"/>
    <cellStyle name="Normal 7 4 2 4 5" xfId="9793"/>
    <cellStyle name="Normal 7 4 2 4 5 2" xfId="25392"/>
    <cellStyle name="Normal 7 4 2 4 6" xfId="16744"/>
    <cellStyle name="Normal 7 4 2 5" xfId="1960"/>
    <cellStyle name="Normal 7 4 2 5 2" xfId="5402"/>
    <cellStyle name="Normal 7 4 2 5 2 2" xfId="14104"/>
    <cellStyle name="Normal 7 4 2 5 2 2 2" xfId="29690"/>
    <cellStyle name="Normal 7 4 2 5 2 3" xfId="21042"/>
    <cellStyle name="Normal 7 4 2 5 3" xfId="10662"/>
    <cellStyle name="Normal 7 4 2 5 3 2" xfId="26251"/>
    <cellStyle name="Normal 7 4 2 5 4" xfId="17603"/>
    <cellStyle name="Normal 7 4 2 6" xfId="3683"/>
    <cellStyle name="Normal 7 4 2 6 2" xfId="12385"/>
    <cellStyle name="Normal 7 4 2 6 2 2" xfId="27971"/>
    <cellStyle name="Normal 7 4 2 6 3" xfId="19323"/>
    <cellStyle name="Normal 7 4 2 7" xfId="7182"/>
    <cellStyle name="Normal 7 4 2 7 2" xfId="22812"/>
    <cellStyle name="Normal 7 4 2 8" xfId="8909"/>
    <cellStyle name="Normal 7 4 2 8 2" xfId="24532"/>
    <cellStyle name="Normal 7 4 2 9" xfId="15884"/>
    <cellStyle name="Normal 7 4 3" xfId="335"/>
    <cellStyle name="Normal 7 4 3 2" xfId="767"/>
    <cellStyle name="Normal 7 4 3 2 2" xfId="1630"/>
    <cellStyle name="Normal 7 4 3 2 2 2" xfId="3360"/>
    <cellStyle name="Normal 7 4 3 2 2 2 2" xfId="6801"/>
    <cellStyle name="Normal 7 4 3 2 2 2 2 2" xfId="15503"/>
    <cellStyle name="Normal 7 4 3 2 2 2 2 2 2" xfId="31089"/>
    <cellStyle name="Normal 7 4 3 2 2 2 2 3" xfId="22441"/>
    <cellStyle name="Normal 7 4 3 2 2 2 3" xfId="12062"/>
    <cellStyle name="Normal 7 4 3 2 2 2 3 2" xfId="27650"/>
    <cellStyle name="Normal 7 4 3 2 2 2 4" xfId="19002"/>
    <cellStyle name="Normal 7 4 3 2 2 3" xfId="5082"/>
    <cellStyle name="Normal 7 4 3 2 2 3 2" xfId="13784"/>
    <cellStyle name="Normal 7 4 3 2 2 3 2 2" xfId="29370"/>
    <cellStyle name="Normal 7 4 3 2 2 3 3" xfId="20722"/>
    <cellStyle name="Normal 7 4 3 2 2 4" xfId="8581"/>
    <cellStyle name="Normal 7 4 3 2 2 4 2" xfId="24211"/>
    <cellStyle name="Normal 7 4 3 2 2 5" xfId="10332"/>
    <cellStyle name="Normal 7 4 3 2 2 5 2" xfId="25931"/>
    <cellStyle name="Normal 7 4 3 2 2 6" xfId="17283"/>
    <cellStyle name="Normal 7 4 3 2 3" xfId="2500"/>
    <cellStyle name="Normal 7 4 3 2 3 2" xfId="5941"/>
    <cellStyle name="Normal 7 4 3 2 3 2 2" xfId="14643"/>
    <cellStyle name="Normal 7 4 3 2 3 2 2 2" xfId="30229"/>
    <cellStyle name="Normal 7 4 3 2 3 2 3" xfId="21581"/>
    <cellStyle name="Normal 7 4 3 2 3 3" xfId="11202"/>
    <cellStyle name="Normal 7 4 3 2 3 3 2" xfId="26790"/>
    <cellStyle name="Normal 7 4 3 2 3 4" xfId="18142"/>
    <cellStyle name="Normal 7 4 3 2 4" xfId="4222"/>
    <cellStyle name="Normal 7 4 3 2 4 2" xfId="12924"/>
    <cellStyle name="Normal 7 4 3 2 4 2 2" xfId="28510"/>
    <cellStyle name="Normal 7 4 3 2 4 3" xfId="19862"/>
    <cellStyle name="Normal 7 4 3 2 5" xfId="7721"/>
    <cellStyle name="Normal 7 4 3 2 5 2" xfId="23351"/>
    <cellStyle name="Normal 7 4 3 2 6" xfId="9469"/>
    <cellStyle name="Normal 7 4 3 2 6 2" xfId="25071"/>
    <cellStyle name="Normal 7 4 3 2 7" xfId="16423"/>
    <cellStyle name="Normal 7 4 3 3" xfId="1200"/>
    <cellStyle name="Normal 7 4 3 3 2" xfId="2930"/>
    <cellStyle name="Normal 7 4 3 3 2 2" xfId="6371"/>
    <cellStyle name="Normal 7 4 3 3 2 2 2" xfId="15073"/>
    <cellStyle name="Normal 7 4 3 3 2 2 2 2" xfId="30659"/>
    <cellStyle name="Normal 7 4 3 3 2 2 3" xfId="22011"/>
    <cellStyle name="Normal 7 4 3 3 2 3" xfId="11632"/>
    <cellStyle name="Normal 7 4 3 3 2 3 2" xfId="27220"/>
    <cellStyle name="Normal 7 4 3 3 2 4" xfId="18572"/>
    <cellStyle name="Normal 7 4 3 3 3" xfId="4652"/>
    <cellStyle name="Normal 7 4 3 3 3 2" xfId="13354"/>
    <cellStyle name="Normal 7 4 3 3 3 2 2" xfId="28940"/>
    <cellStyle name="Normal 7 4 3 3 3 3" xfId="20292"/>
    <cellStyle name="Normal 7 4 3 3 4" xfId="8151"/>
    <cellStyle name="Normal 7 4 3 3 4 2" xfId="23781"/>
    <cellStyle name="Normal 7 4 3 3 5" xfId="9902"/>
    <cellStyle name="Normal 7 4 3 3 5 2" xfId="25501"/>
    <cellStyle name="Normal 7 4 3 3 6" xfId="16853"/>
    <cellStyle name="Normal 7 4 3 4" xfId="2070"/>
    <cellStyle name="Normal 7 4 3 4 2" xfId="5511"/>
    <cellStyle name="Normal 7 4 3 4 2 2" xfId="14213"/>
    <cellStyle name="Normal 7 4 3 4 2 2 2" xfId="29799"/>
    <cellStyle name="Normal 7 4 3 4 2 3" xfId="21151"/>
    <cellStyle name="Normal 7 4 3 4 3" xfId="10772"/>
    <cellStyle name="Normal 7 4 3 4 3 2" xfId="26360"/>
    <cellStyle name="Normal 7 4 3 4 4" xfId="17712"/>
    <cellStyle name="Normal 7 4 3 5" xfId="3792"/>
    <cellStyle name="Normal 7 4 3 5 2" xfId="12494"/>
    <cellStyle name="Normal 7 4 3 5 2 2" xfId="28080"/>
    <cellStyle name="Normal 7 4 3 5 3" xfId="19432"/>
    <cellStyle name="Normal 7 4 3 6" xfId="7291"/>
    <cellStyle name="Normal 7 4 3 6 2" xfId="22921"/>
    <cellStyle name="Normal 7 4 3 7" xfId="9037"/>
    <cellStyle name="Normal 7 4 3 7 2" xfId="24641"/>
    <cellStyle name="Normal 7 4 3 8" xfId="15993"/>
    <cellStyle name="Normal 7 4 4" xfId="551"/>
    <cellStyle name="Normal 7 4 4 2" xfId="1415"/>
    <cellStyle name="Normal 7 4 4 2 2" xfId="3145"/>
    <cellStyle name="Normal 7 4 4 2 2 2" xfId="6586"/>
    <cellStyle name="Normal 7 4 4 2 2 2 2" xfId="15288"/>
    <cellStyle name="Normal 7 4 4 2 2 2 2 2" xfId="30874"/>
    <cellStyle name="Normal 7 4 4 2 2 2 3" xfId="22226"/>
    <cellStyle name="Normal 7 4 4 2 2 3" xfId="11847"/>
    <cellStyle name="Normal 7 4 4 2 2 3 2" xfId="27435"/>
    <cellStyle name="Normal 7 4 4 2 2 4" xfId="18787"/>
    <cellStyle name="Normal 7 4 4 2 3" xfId="4867"/>
    <cellStyle name="Normal 7 4 4 2 3 2" xfId="13569"/>
    <cellStyle name="Normal 7 4 4 2 3 2 2" xfId="29155"/>
    <cellStyle name="Normal 7 4 4 2 3 3" xfId="20507"/>
    <cellStyle name="Normal 7 4 4 2 4" xfId="8366"/>
    <cellStyle name="Normal 7 4 4 2 4 2" xfId="23996"/>
    <cellStyle name="Normal 7 4 4 2 5" xfId="10117"/>
    <cellStyle name="Normal 7 4 4 2 5 2" xfId="25716"/>
    <cellStyle name="Normal 7 4 4 2 6" xfId="17068"/>
    <cellStyle name="Normal 7 4 4 3" xfId="2285"/>
    <cellStyle name="Normal 7 4 4 3 2" xfId="5726"/>
    <cellStyle name="Normal 7 4 4 3 2 2" xfId="14428"/>
    <cellStyle name="Normal 7 4 4 3 2 2 2" xfId="30014"/>
    <cellStyle name="Normal 7 4 4 3 2 3" xfId="21366"/>
    <cellStyle name="Normal 7 4 4 3 3" xfId="10987"/>
    <cellStyle name="Normal 7 4 4 3 3 2" xfId="26575"/>
    <cellStyle name="Normal 7 4 4 3 4" xfId="17927"/>
    <cellStyle name="Normal 7 4 4 4" xfId="4007"/>
    <cellStyle name="Normal 7 4 4 4 2" xfId="12709"/>
    <cellStyle name="Normal 7 4 4 4 2 2" xfId="28295"/>
    <cellStyle name="Normal 7 4 4 4 3" xfId="19647"/>
    <cellStyle name="Normal 7 4 4 5" xfId="7506"/>
    <cellStyle name="Normal 7 4 4 5 2" xfId="23136"/>
    <cellStyle name="Normal 7 4 4 6" xfId="9253"/>
    <cellStyle name="Normal 7 4 4 6 2" xfId="24856"/>
    <cellStyle name="Normal 7 4 4 7" xfId="16208"/>
    <cellStyle name="Normal 7 4 5" xfId="985"/>
    <cellStyle name="Normal 7 4 5 2" xfId="2715"/>
    <cellStyle name="Normal 7 4 5 2 2" xfId="6156"/>
    <cellStyle name="Normal 7 4 5 2 2 2" xfId="14858"/>
    <cellStyle name="Normal 7 4 5 2 2 2 2" xfId="30444"/>
    <cellStyle name="Normal 7 4 5 2 2 3" xfId="21796"/>
    <cellStyle name="Normal 7 4 5 2 3" xfId="11417"/>
    <cellStyle name="Normal 7 4 5 2 3 2" xfId="27005"/>
    <cellStyle name="Normal 7 4 5 2 4" xfId="18357"/>
    <cellStyle name="Normal 7 4 5 3" xfId="4437"/>
    <cellStyle name="Normal 7 4 5 3 2" xfId="13139"/>
    <cellStyle name="Normal 7 4 5 3 2 2" xfId="28725"/>
    <cellStyle name="Normal 7 4 5 3 3" xfId="20077"/>
    <cellStyle name="Normal 7 4 5 4" xfId="7936"/>
    <cellStyle name="Normal 7 4 5 4 2" xfId="23566"/>
    <cellStyle name="Normal 7 4 5 5" xfId="9687"/>
    <cellStyle name="Normal 7 4 5 5 2" xfId="25286"/>
    <cellStyle name="Normal 7 4 5 6" xfId="16638"/>
    <cellStyle name="Normal 7 4 6" xfId="1854"/>
    <cellStyle name="Normal 7 4 6 2" xfId="5296"/>
    <cellStyle name="Normal 7 4 6 2 2" xfId="13998"/>
    <cellStyle name="Normal 7 4 6 2 2 2" xfId="29584"/>
    <cellStyle name="Normal 7 4 6 2 3" xfId="20936"/>
    <cellStyle name="Normal 7 4 6 3" xfId="10556"/>
    <cellStyle name="Normal 7 4 6 3 2" xfId="26145"/>
    <cellStyle name="Normal 7 4 6 4" xfId="17497"/>
    <cellStyle name="Normal 7 4 7" xfId="3577"/>
    <cellStyle name="Normal 7 4 7 2" xfId="12279"/>
    <cellStyle name="Normal 7 4 7 2 2" xfId="27865"/>
    <cellStyle name="Normal 7 4 7 3" xfId="19217"/>
    <cellStyle name="Normal 7 4 8" xfId="7076"/>
    <cellStyle name="Normal 7 4 8 2" xfId="22706"/>
    <cellStyle name="Normal 7 4 9" xfId="8798"/>
    <cellStyle name="Normal 7 4 9 2" xfId="24426"/>
    <cellStyle name="Normal 7 5" xfId="136"/>
    <cellStyle name="Normal 7 5 2" xfId="388"/>
    <cellStyle name="Normal 7 5 2 2" xfId="820"/>
    <cellStyle name="Normal 7 5 2 2 2" xfId="1683"/>
    <cellStyle name="Normal 7 5 2 2 2 2" xfId="3413"/>
    <cellStyle name="Normal 7 5 2 2 2 2 2" xfId="6854"/>
    <cellStyle name="Normal 7 5 2 2 2 2 2 2" xfId="15556"/>
    <cellStyle name="Normal 7 5 2 2 2 2 2 2 2" xfId="31142"/>
    <cellStyle name="Normal 7 5 2 2 2 2 2 3" xfId="22494"/>
    <cellStyle name="Normal 7 5 2 2 2 2 3" xfId="12115"/>
    <cellStyle name="Normal 7 5 2 2 2 2 3 2" xfId="27703"/>
    <cellStyle name="Normal 7 5 2 2 2 2 4" xfId="19055"/>
    <cellStyle name="Normal 7 5 2 2 2 3" xfId="5135"/>
    <cellStyle name="Normal 7 5 2 2 2 3 2" xfId="13837"/>
    <cellStyle name="Normal 7 5 2 2 2 3 2 2" xfId="29423"/>
    <cellStyle name="Normal 7 5 2 2 2 3 3" xfId="20775"/>
    <cellStyle name="Normal 7 5 2 2 2 4" xfId="8634"/>
    <cellStyle name="Normal 7 5 2 2 2 4 2" xfId="24264"/>
    <cellStyle name="Normal 7 5 2 2 2 5" xfId="10385"/>
    <cellStyle name="Normal 7 5 2 2 2 5 2" xfId="25984"/>
    <cellStyle name="Normal 7 5 2 2 2 6" xfId="17336"/>
    <cellStyle name="Normal 7 5 2 2 3" xfId="2553"/>
    <cellStyle name="Normal 7 5 2 2 3 2" xfId="5994"/>
    <cellStyle name="Normal 7 5 2 2 3 2 2" xfId="14696"/>
    <cellStyle name="Normal 7 5 2 2 3 2 2 2" xfId="30282"/>
    <cellStyle name="Normal 7 5 2 2 3 2 3" xfId="21634"/>
    <cellStyle name="Normal 7 5 2 2 3 3" xfId="11255"/>
    <cellStyle name="Normal 7 5 2 2 3 3 2" xfId="26843"/>
    <cellStyle name="Normal 7 5 2 2 3 4" xfId="18195"/>
    <cellStyle name="Normal 7 5 2 2 4" xfId="4275"/>
    <cellStyle name="Normal 7 5 2 2 4 2" xfId="12977"/>
    <cellStyle name="Normal 7 5 2 2 4 2 2" xfId="28563"/>
    <cellStyle name="Normal 7 5 2 2 4 3" xfId="19915"/>
    <cellStyle name="Normal 7 5 2 2 5" xfId="7774"/>
    <cellStyle name="Normal 7 5 2 2 5 2" xfId="23404"/>
    <cellStyle name="Normal 7 5 2 2 6" xfId="9522"/>
    <cellStyle name="Normal 7 5 2 2 6 2" xfId="25124"/>
    <cellStyle name="Normal 7 5 2 2 7" xfId="16476"/>
    <cellStyle name="Normal 7 5 2 3" xfId="1253"/>
    <cellStyle name="Normal 7 5 2 3 2" xfId="2983"/>
    <cellStyle name="Normal 7 5 2 3 2 2" xfId="6424"/>
    <cellStyle name="Normal 7 5 2 3 2 2 2" xfId="15126"/>
    <cellStyle name="Normal 7 5 2 3 2 2 2 2" xfId="30712"/>
    <cellStyle name="Normal 7 5 2 3 2 2 3" xfId="22064"/>
    <cellStyle name="Normal 7 5 2 3 2 3" xfId="11685"/>
    <cellStyle name="Normal 7 5 2 3 2 3 2" xfId="27273"/>
    <cellStyle name="Normal 7 5 2 3 2 4" xfId="18625"/>
    <cellStyle name="Normal 7 5 2 3 3" xfId="4705"/>
    <cellStyle name="Normal 7 5 2 3 3 2" xfId="13407"/>
    <cellStyle name="Normal 7 5 2 3 3 2 2" xfId="28993"/>
    <cellStyle name="Normal 7 5 2 3 3 3" xfId="20345"/>
    <cellStyle name="Normal 7 5 2 3 4" xfId="8204"/>
    <cellStyle name="Normal 7 5 2 3 4 2" xfId="23834"/>
    <cellStyle name="Normal 7 5 2 3 5" xfId="9955"/>
    <cellStyle name="Normal 7 5 2 3 5 2" xfId="25554"/>
    <cellStyle name="Normal 7 5 2 3 6" xfId="16906"/>
    <cellStyle name="Normal 7 5 2 4" xfId="2123"/>
    <cellStyle name="Normal 7 5 2 4 2" xfId="5564"/>
    <cellStyle name="Normal 7 5 2 4 2 2" xfId="14266"/>
    <cellStyle name="Normal 7 5 2 4 2 2 2" xfId="29852"/>
    <cellStyle name="Normal 7 5 2 4 2 3" xfId="21204"/>
    <cellStyle name="Normal 7 5 2 4 3" xfId="10825"/>
    <cellStyle name="Normal 7 5 2 4 3 2" xfId="26413"/>
    <cellStyle name="Normal 7 5 2 4 4" xfId="17765"/>
    <cellStyle name="Normal 7 5 2 5" xfId="3845"/>
    <cellStyle name="Normal 7 5 2 5 2" xfId="12547"/>
    <cellStyle name="Normal 7 5 2 5 2 2" xfId="28133"/>
    <cellStyle name="Normal 7 5 2 5 3" xfId="19485"/>
    <cellStyle name="Normal 7 5 2 6" xfId="7344"/>
    <cellStyle name="Normal 7 5 2 6 2" xfId="22974"/>
    <cellStyle name="Normal 7 5 2 7" xfId="9090"/>
    <cellStyle name="Normal 7 5 2 7 2" xfId="24694"/>
    <cellStyle name="Normal 7 5 2 8" xfId="16046"/>
    <cellStyle name="Normal 7 5 3" xfId="604"/>
    <cellStyle name="Normal 7 5 3 2" xfId="1468"/>
    <cellStyle name="Normal 7 5 3 2 2" xfId="3198"/>
    <cellStyle name="Normal 7 5 3 2 2 2" xfId="6639"/>
    <cellStyle name="Normal 7 5 3 2 2 2 2" xfId="15341"/>
    <cellStyle name="Normal 7 5 3 2 2 2 2 2" xfId="30927"/>
    <cellStyle name="Normal 7 5 3 2 2 2 3" xfId="22279"/>
    <cellStyle name="Normal 7 5 3 2 2 3" xfId="11900"/>
    <cellStyle name="Normal 7 5 3 2 2 3 2" xfId="27488"/>
    <cellStyle name="Normal 7 5 3 2 2 4" xfId="18840"/>
    <cellStyle name="Normal 7 5 3 2 3" xfId="4920"/>
    <cellStyle name="Normal 7 5 3 2 3 2" xfId="13622"/>
    <cellStyle name="Normal 7 5 3 2 3 2 2" xfId="29208"/>
    <cellStyle name="Normal 7 5 3 2 3 3" xfId="20560"/>
    <cellStyle name="Normal 7 5 3 2 4" xfId="8419"/>
    <cellStyle name="Normal 7 5 3 2 4 2" xfId="24049"/>
    <cellStyle name="Normal 7 5 3 2 5" xfId="10170"/>
    <cellStyle name="Normal 7 5 3 2 5 2" xfId="25769"/>
    <cellStyle name="Normal 7 5 3 2 6" xfId="17121"/>
    <cellStyle name="Normal 7 5 3 3" xfId="2338"/>
    <cellStyle name="Normal 7 5 3 3 2" xfId="5779"/>
    <cellStyle name="Normal 7 5 3 3 2 2" xfId="14481"/>
    <cellStyle name="Normal 7 5 3 3 2 2 2" xfId="30067"/>
    <cellStyle name="Normal 7 5 3 3 2 3" xfId="21419"/>
    <cellStyle name="Normal 7 5 3 3 3" xfId="11040"/>
    <cellStyle name="Normal 7 5 3 3 3 2" xfId="26628"/>
    <cellStyle name="Normal 7 5 3 3 4" xfId="17980"/>
    <cellStyle name="Normal 7 5 3 4" xfId="4060"/>
    <cellStyle name="Normal 7 5 3 4 2" xfId="12762"/>
    <cellStyle name="Normal 7 5 3 4 2 2" xfId="28348"/>
    <cellStyle name="Normal 7 5 3 4 3" xfId="19700"/>
    <cellStyle name="Normal 7 5 3 5" xfId="7559"/>
    <cellStyle name="Normal 7 5 3 5 2" xfId="23189"/>
    <cellStyle name="Normal 7 5 3 6" xfId="9306"/>
    <cellStyle name="Normal 7 5 3 6 2" xfId="24909"/>
    <cellStyle name="Normal 7 5 3 7" xfId="16261"/>
    <cellStyle name="Normal 7 5 4" xfId="1038"/>
    <cellStyle name="Normal 7 5 4 2" xfId="2768"/>
    <cellStyle name="Normal 7 5 4 2 2" xfId="6209"/>
    <cellStyle name="Normal 7 5 4 2 2 2" xfId="14911"/>
    <cellStyle name="Normal 7 5 4 2 2 2 2" xfId="30497"/>
    <cellStyle name="Normal 7 5 4 2 2 3" xfId="21849"/>
    <cellStyle name="Normal 7 5 4 2 3" xfId="11470"/>
    <cellStyle name="Normal 7 5 4 2 3 2" xfId="27058"/>
    <cellStyle name="Normal 7 5 4 2 4" xfId="18410"/>
    <cellStyle name="Normal 7 5 4 3" xfId="4490"/>
    <cellStyle name="Normal 7 5 4 3 2" xfId="13192"/>
    <cellStyle name="Normal 7 5 4 3 2 2" xfId="28778"/>
    <cellStyle name="Normal 7 5 4 3 3" xfId="20130"/>
    <cellStyle name="Normal 7 5 4 4" xfId="7989"/>
    <cellStyle name="Normal 7 5 4 4 2" xfId="23619"/>
    <cellStyle name="Normal 7 5 4 5" xfId="9740"/>
    <cellStyle name="Normal 7 5 4 5 2" xfId="25339"/>
    <cellStyle name="Normal 7 5 4 6" xfId="16691"/>
    <cellStyle name="Normal 7 5 5" xfId="1907"/>
    <cellStyle name="Normal 7 5 5 2" xfId="5349"/>
    <cellStyle name="Normal 7 5 5 2 2" xfId="14051"/>
    <cellStyle name="Normal 7 5 5 2 2 2" xfId="29637"/>
    <cellStyle name="Normal 7 5 5 2 3" xfId="20989"/>
    <cellStyle name="Normal 7 5 5 3" xfId="10609"/>
    <cellStyle name="Normal 7 5 5 3 2" xfId="26198"/>
    <cellStyle name="Normal 7 5 5 4" xfId="17550"/>
    <cellStyle name="Normal 7 5 6" xfId="3630"/>
    <cellStyle name="Normal 7 5 6 2" xfId="12332"/>
    <cellStyle name="Normal 7 5 6 2 2" xfId="27918"/>
    <cellStyle name="Normal 7 5 6 3" xfId="19270"/>
    <cellStyle name="Normal 7 5 7" xfId="7129"/>
    <cellStyle name="Normal 7 5 7 2" xfId="22759"/>
    <cellStyle name="Normal 7 5 8" xfId="8856"/>
    <cellStyle name="Normal 7 5 8 2" xfId="24479"/>
    <cellStyle name="Normal 7 5 9" xfId="15831"/>
    <cellStyle name="Normal 7 6" xfId="282"/>
    <cellStyle name="Normal 7 6 2" xfId="714"/>
    <cellStyle name="Normal 7 6 2 2" xfId="1577"/>
    <cellStyle name="Normal 7 6 2 2 2" xfId="3307"/>
    <cellStyle name="Normal 7 6 2 2 2 2" xfId="6748"/>
    <cellStyle name="Normal 7 6 2 2 2 2 2" xfId="15450"/>
    <cellStyle name="Normal 7 6 2 2 2 2 2 2" xfId="31036"/>
    <cellStyle name="Normal 7 6 2 2 2 2 3" xfId="22388"/>
    <cellStyle name="Normal 7 6 2 2 2 3" xfId="12009"/>
    <cellStyle name="Normal 7 6 2 2 2 3 2" xfId="27597"/>
    <cellStyle name="Normal 7 6 2 2 2 4" xfId="18949"/>
    <cellStyle name="Normal 7 6 2 2 3" xfId="5029"/>
    <cellStyle name="Normal 7 6 2 2 3 2" xfId="13731"/>
    <cellStyle name="Normal 7 6 2 2 3 2 2" xfId="29317"/>
    <cellStyle name="Normal 7 6 2 2 3 3" xfId="20669"/>
    <cellStyle name="Normal 7 6 2 2 4" xfId="8528"/>
    <cellStyle name="Normal 7 6 2 2 4 2" xfId="24158"/>
    <cellStyle name="Normal 7 6 2 2 5" xfId="10279"/>
    <cellStyle name="Normal 7 6 2 2 5 2" xfId="25878"/>
    <cellStyle name="Normal 7 6 2 2 6" xfId="17230"/>
    <cellStyle name="Normal 7 6 2 3" xfId="2447"/>
    <cellStyle name="Normal 7 6 2 3 2" xfId="5888"/>
    <cellStyle name="Normal 7 6 2 3 2 2" xfId="14590"/>
    <cellStyle name="Normal 7 6 2 3 2 2 2" xfId="30176"/>
    <cellStyle name="Normal 7 6 2 3 2 3" xfId="21528"/>
    <cellStyle name="Normal 7 6 2 3 3" xfId="11149"/>
    <cellStyle name="Normal 7 6 2 3 3 2" xfId="26737"/>
    <cellStyle name="Normal 7 6 2 3 4" xfId="18089"/>
    <cellStyle name="Normal 7 6 2 4" xfId="4169"/>
    <cellStyle name="Normal 7 6 2 4 2" xfId="12871"/>
    <cellStyle name="Normal 7 6 2 4 2 2" xfId="28457"/>
    <cellStyle name="Normal 7 6 2 4 3" xfId="19809"/>
    <cellStyle name="Normal 7 6 2 5" xfId="7668"/>
    <cellStyle name="Normal 7 6 2 5 2" xfId="23298"/>
    <cellStyle name="Normal 7 6 2 6" xfId="9416"/>
    <cellStyle name="Normal 7 6 2 6 2" xfId="25018"/>
    <cellStyle name="Normal 7 6 2 7" xfId="16370"/>
    <cellStyle name="Normal 7 6 3" xfId="1147"/>
    <cellStyle name="Normal 7 6 3 2" xfId="2877"/>
    <cellStyle name="Normal 7 6 3 2 2" xfId="6318"/>
    <cellStyle name="Normal 7 6 3 2 2 2" xfId="15020"/>
    <cellStyle name="Normal 7 6 3 2 2 2 2" xfId="30606"/>
    <cellStyle name="Normal 7 6 3 2 2 3" xfId="21958"/>
    <cellStyle name="Normal 7 6 3 2 3" xfId="11579"/>
    <cellStyle name="Normal 7 6 3 2 3 2" xfId="27167"/>
    <cellStyle name="Normal 7 6 3 2 4" xfId="18519"/>
    <cellStyle name="Normal 7 6 3 3" xfId="4599"/>
    <cellStyle name="Normal 7 6 3 3 2" xfId="13301"/>
    <cellStyle name="Normal 7 6 3 3 2 2" xfId="28887"/>
    <cellStyle name="Normal 7 6 3 3 3" xfId="20239"/>
    <cellStyle name="Normal 7 6 3 4" xfId="8098"/>
    <cellStyle name="Normal 7 6 3 4 2" xfId="23728"/>
    <cellStyle name="Normal 7 6 3 5" xfId="9849"/>
    <cellStyle name="Normal 7 6 3 5 2" xfId="25448"/>
    <cellStyle name="Normal 7 6 3 6" xfId="16800"/>
    <cellStyle name="Normal 7 6 4" xfId="2017"/>
    <cellStyle name="Normal 7 6 4 2" xfId="5458"/>
    <cellStyle name="Normal 7 6 4 2 2" xfId="14160"/>
    <cellStyle name="Normal 7 6 4 2 2 2" xfId="29746"/>
    <cellStyle name="Normal 7 6 4 2 3" xfId="21098"/>
    <cellStyle name="Normal 7 6 4 3" xfId="10719"/>
    <cellStyle name="Normal 7 6 4 3 2" xfId="26307"/>
    <cellStyle name="Normal 7 6 4 4" xfId="17659"/>
    <cellStyle name="Normal 7 6 5" xfId="3739"/>
    <cellStyle name="Normal 7 6 5 2" xfId="12441"/>
    <cellStyle name="Normal 7 6 5 2 2" xfId="28027"/>
    <cellStyle name="Normal 7 6 5 3" xfId="19379"/>
    <cellStyle name="Normal 7 6 6" xfId="7238"/>
    <cellStyle name="Normal 7 6 6 2" xfId="22868"/>
    <cellStyle name="Normal 7 6 7" xfId="8984"/>
    <cellStyle name="Normal 7 6 7 2" xfId="24588"/>
    <cellStyle name="Normal 7 6 8" xfId="15940"/>
    <cellStyle name="Normal 7 7" xfId="498"/>
    <cellStyle name="Normal 7 7 2" xfId="1362"/>
    <cellStyle name="Normal 7 7 2 2" xfId="3092"/>
    <cellStyle name="Normal 7 7 2 2 2" xfId="6533"/>
    <cellStyle name="Normal 7 7 2 2 2 2" xfId="15235"/>
    <cellStyle name="Normal 7 7 2 2 2 2 2" xfId="30821"/>
    <cellStyle name="Normal 7 7 2 2 2 3" xfId="22173"/>
    <cellStyle name="Normal 7 7 2 2 3" xfId="11794"/>
    <cellStyle name="Normal 7 7 2 2 3 2" xfId="27382"/>
    <cellStyle name="Normal 7 7 2 2 4" xfId="18734"/>
    <cellStyle name="Normal 7 7 2 3" xfId="4814"/>
    <cellStyle name="Normal 7 7 2 3 2" xfId="13516"/>
    <cellStyle name="Normal 7 7 2 3 2 2" xfId="29102"/>
    <cellStyle name="Normal 7 7 2 3 3" xfId="20454"/>
    <cellStyle name="Normal 7 7 2 4" xfId="8313"/>
    <cellStyle name="Normal 7 7 2 4 2" xfId="23943"/>
    <cellStyle name="Normal 7 7 2 5" xfId="10064"/>
    <cellStyle name="Normal 7 7 2 5 2" xfId="25663"/>
    <cellStyle name="Normal 7 7 2 6" xfId="17015"/>
    <cellStyle name="Normal 7 7 3" xfId="2232"/>
    <cellStyle name="Normal 7 7 3 2" xfId="5673"/>
    <cellStyle name="Normal 7 7 3 2 2" xfId="14375"/>
    <cellStyle name="Normal 7 7 3 2 2 2" xfId="29961"/>
    <cellStyle name="Normal 7 7 3 2 3" xfId="21313"/>
    <cellStyle name="Normal 7 7 3 3" xfId="10934"/>
    <cellStyle name="Normal 7 7 3 3 2" xfId="26522"/>
    <cellStyle name="Normal 7 7 3 4" xfId="17874"/>
    <cellStyle name="Normal 7 7 4" xfId="3954"/>
    <cellStyle name="Normal 7 7 4 2" xfId="12656"/>
    <cellStyle name="Normal 7 7 4 2 2" xfId="28242"/>
    <cellStyle name="Normal 7 7 4 3" xfId="19594"/>
    <cellStyle name="Normal 7 7 5" xfId="7453"/>
    <cellStyle name="Normal 7 7 5 2" xfId="23083"/>
    <cellStyle name="Normal 7 7 6" xfId="9200"/>
    <cellStyle name="Normal 7 7 6 2" xfId="24803"/>
    <cellStyle name="Normal 7 7 7" xfId="16155"/>
    <cellStyle name="Normal 7 8" xfId="932"/>
    <cellStyle name="Normal 7 8 2" xfId="2662"/>
    <cellStyle name="Normal 7 8 2 2" xfId="6103"/>
    <cellStyle name="Normal 7 8 2 2 2" xfId="14805"/>
    <cellStyle name="Normal 7 8 2 2 2 2" xfId="30391"/>
    <cellStyle name="Normal 7 8 2 2 3" xfId="21743"/>
    <cellStyle name="Normal 7 8 2 3" xfId="11364"/>
    <cellStyle name="Normal 7 8 2 3 2" xfId="26952"/>
    <cellStyle name="Normal 7 8 2 4" xfId="18304"/>
    <cellStyle name="Normal 7 8 3" xfId="4384"/>
    <cellStyle name="Normal 7 8 3 2" xfId="13086"/>
    <cellStyle name="Normal 7 8 3 2 2" xfId="28672"/>
    <cellStyle name="Normal 7 8 3 3" xfId="20024"/>
    <cellStyle name="Normal 7 8 4" xfId="7883"/>
    <cellStyle name="Normal 7 8 4 2" xfId="23513"/>
    <cellStyle name="Normal 7 8 5" xfId="9634"/>
    <cellStyle name="Normal 7 8 5 2" xfId="25233"/>
    <cellStyle name="Normal 7 8 6" xfId="16585"/>
    <cellStyle name="Normal 7 9" xfId="1801"/>
    <cellStyle name="Normal 7 9 2" xfId="5243"/>
    <cellStyle name="Normal 7 9 2 2" xfId="13945"/>
    <cellStyle name="Normal 7 9 2 2 2" xfId="29531"/>
    <cellStyle name="Normal 7 9 2 3" xfId="20883"/>
    <cellStyle name="Normal 7 9 3" xfId="10503"/>
    <cellStyle name="Normal 7 9 3 2" xfId="26092"/>
    <cellStyle name="Normal 7 9 4" xfId="17444"/>
    <cellStyle name="Normal 70" xfId="7015"/>
    <cellStyle name="Normal 70 2" xfId="9627"/>
    <cellStyle name="Normal 70 3" xfId="22649"/>
    <cellStyle name="Normal 71" xfId="7022"/>
    <cellStyle name="Normal 71 2" xfId="31308"/>
    <cellStyle name="Normal 71 2 2" xfId="31401"/>
    <cellStyle name="Normal 71 2 2 2" xfId="31426"/>
    <cellStyle name="Normal 71 2 2 3" xfId="31577"/>
    <cellStyle name="Normal 71 2 2 3 2" xfId="31722"/>
    <cellStyle name="Normal 71 2 2 3 3" xfId="32130"/>
    <cellStyle name="Normal 71 2 2 3 3 2" xfId="32277"/>
    <cellStyle name="Normal 71 2 2 4" xfId="31653"/>
    <cellStyle name="Normal 71 2 2 4 2" xfId="32205"/>
    <cellStyle name="Normal 71 2 2 4 2 2" xfId="32509"/>
    <cellStyle name="Normal 71 2 2 4 3" xfId="31905"/>
    <cellStyle name="Normal 71 2 2 4 4" xfId="31824"/>
    <cellStyle name="Normal 71 2 2 5" xfId="32053"/>
    <cellStyle name="Normal 71 2 2 5 2" xfId="32312"/>
    <cellStyle name="Normal 71 2 3" xfId="31397"/>
    <cellStyle name="Normal 71 2 4" xfId="31486"/>
    <cellStyle name="Normal 71 2 5" xfId="31326"/>
    <cellStyle name="Normal 71 2 6" xfId="31752"/>
    <cellStyle name="Normal 71 2 7" xfId="31982"/>
    <cellStyle name="Normal 71 2 7 2" xfId="32220"/>
    <cellStyle name="Normal 71 3" xfId="31393"/>
    <cellStyle name="Normal 71 3 2" xfId="31463"/>
    <cellStyle name="Normal 71 3 3" xfId="31573"/>
    <cellStyle name="Normal 71 3 3 2" xfId="31695"/>
    <cellStyle name="Normal 71 3 3 3" xfId="32126"/>
    <cellStyle name="Normal 71 3 3 3 2" xfId="32408"/>
    <cellStyle name="Normal 71 3 4" xfId="31649"/>
    <cellStyle name="Normal 71 3 4 2" xfId="32201"/>
    <cellStyle name="Normal 71 3 4 2 2" xfId="32505"/>
    <cellStyle name="Normal 71 3 4 3" xfId="31901"/>
    <cellStyle name="Normal 71 3 4 4" xfId="31820"/>
    <cellStyle name="Normal 71 3 5" xfId="32049"/>
    <cellStyle name="Normal 71 3 5 2" xfId="32236"/>
    <cellStyle name="Normal 71 4" xfId="31321"/>
    <cellStyle name="Normal 71 5" xfId="31747"/>
    <cellStyle name="Normal 71 6" xfId="31977"/>
    <cellStyle name="Normal 71 6 2" xfId="32476"/>
    <cellStyle name="Normal 72" xfId="7023"/>
    <cellStyle name="Normal 72 2" xfId="31398"/>
    <cellStyle name="Normal 72 2 2" xfId="31411"/>
    <cellStyle name="Normal 72 2 3" xfId="31407"/>
    <cellStyle name="Normal 72 2 3 2" xfId="31490"/>
    <cellStyle name="Normal 72 2 3 2 2" xfId="31581"/>
    <cellStyle name="Normal 72 2 3 2 2 2" xfId="31738"/>
    <cellStyle name="Normal 72 2 3 2 2 3" xfId="32134"/>
    <cellStyle name="Normal 72 2 3 2 2 3 2" xfId="32281"/>
    <cellStyle name="Normal 72 2 3 3" xfId="31656"/>
    <cellStyle name="Normal 72 2 3 3 2" xfId="32208"/>
    <cellStyle name="Normal 72 2 3 3 2 2" xfId="32512"/>
    <cellStyle name="Normal 72 2 3 3 3" xfId="31908"/>
    <cellStyle name="Normal 72 2 3 3 4" xfId="31827"/>
    <cellStyle name="Normal 72 2 3 4" xfId="32057"/>
    <cellStyle name="Normal 72 2 3 4 2" xfId="32217"/>
    <cellStyle name="Normal 72 2 4" xfId="31701"/>
    <cellStyle name="Normal 72 3" xfId="31394"/>
    <cellStyle name="Normal 72 3 2" xfId="31481"/>
    <cellStyle name="Normal 72 3 3" xfId="31574"/>
    <cellStyle name="Normal 72 3 3 2" xfId="31742"/>
    <cellStyle name="Normal 72 3 3 3" xfId="32127"/>
    <cellStyle name="Normal 72 3 3 3 2" xfId="32273"/>
    <cellStyle name="Normal 72 3 4" xfId="31650"/>
    <cellStyle name="Normal 72 3 4 2" xfId="32202"/>
    <cellStyle name="Normal 72 3 4 2 2" xfId="32506"/>
    <cellStyle name="Normal 72 3 4 3" xfId="31902"/>
    <cellStyle name="Normal 72 3 4 4" xfId="31821"/>
    <cellStyle name="Normal 72 3 5" xfId="32050"/>
    <cellStyle name="Normal 72 3 5 2" xfId="32460"/>
    <cellStyle name="Normal 72 4" xfId="31322"/>
    <cellStyle name="Normal 72 5" xfId="31748"/>
    <cellStyle name="Normal 72 6" xfId="31978"/>
    <cellStyle name="Normal 72 6 2" xfId="32495"/>
    <cellStyle name="Normal 73" xfId="8737"/>
    <cellStyle name="Normal 73 2" xfId="24367"/>
    <cellStyle name="Normal 74" xfId="15716"/>
    <cellStyle name="Normal 74 2" xfId="31297"/>
    <cellStyle name="Normal 75" xfId="15719"/>
    <cellStyle name="Normal 75 2" xfId="31400"/>
    <cellStyle name="Normal 75 2 2" xfId="31413"/>
    <cellStyle name="Normal 75 2 3" xfId="31408"/>
    <cellStyle name="Normal 75 2 3 2" xfId="31489"/>
    <cellStyle name="Normal 75 2 3 2 2" xfId="31582"/>
    <cellStyle name="Normal 75 2 3 2 2 2" xfId="31741"/>
    <cellStyle name="Normal 75 2 3 2 2 3" xfId="32135"/>
    <cellStyle name="Normal 75 2 3 2 2 3 2" xfId="32364"/>
    <cellStyle name="Normal 75 2 3 3" xfId="31657"/>
    <cellStyle name="Normal 75 2 3 3 2" xfId="32209"/>
    <cellStyle name="Normal 75 2 3 3 2 2" xfId="32513"/>
    <cellStyle name="Normal 75 2 3 3 3" xfId="31909"/>
    <cellStyle name="Normal 75 2 3 3 4" xfId="31828"/>
    <cellStyle name="Normal 75 2 3 4" xfId="32058"/>
    <cellStyle name="Normal 75 2 3 4 2" xfId="32407"/>
    <cellStyle name="Normal 75 2 4" xfId="31706"/>
    <cellStyle name="Normal 75 3" xfId="31396"/>
    <cellStyle name="Normal 75 3 2" xfId="31483"/>
    <cellStyle name="Normal 75 3 3" xfId="31576"/>
    <cellStyle name="Normal 75 3 3 2" xfId="31735"/>
    <cellStyle name="Normal 75 3 3 3" xfId="32129"/>
    <cellStyle name="Normal 75 3 3 3 2" xfId="32300"/>
    <cellStyle name="Normal 75 3 4" xfId="31652"/>
    <cellStyle name="Normal 75 3 4 2" xfId="32204"/>
    <cellStyle name="Normal 75 3 4 2 2" xfId="32508"/>
    <cellStyle name="Normal 75 3 4 3" xfId="31904"/>
    <cellStyle name="Normal 75 3 4 4" xfId="31823"/>
    <cellStyle name="Normal 75 3 5" xfId="32052"/>
    <cellStyle name="Normal 75 3 5 2" xfId="32287"/>
    <cellStyle name="Normal 75 4" xfId="31324"/>
    <cellStyle name="Normal 75 5" xfId="31750"/>
    <cellStyle name="Normal 75 6" xfId="31980"/>
    <cellStyle name="Normal 75 6 2" xfId="32390"/>
    <cellStyle name="Normal 76" xfId="15718"/>
    <cellStyle name="Normal 77" xfId="31299"/>
    <cellStyle name="Normal 78" xfId="31300"/>
    <cellStyle name="Normal 79" xfId="31309"/>
    <cellStyle name="Normal 8" xfId="19"/>
    <cellStyle name="Normal 8 2" xfId="239"/>
    <cellStyle name="Normal 8 2 2" xfId="8956"/>
    <cellStyle name="Normal 8 2 3" xfId="31350"/>
    <cellStyle name="Normal 8 2 3 2" xfId="31445"/>
    <cellStyle name="Normal 8 2 3 3" xfId="31530"/>
    <cellStyle name="Normal 8 2 3 3 2" xfId="31716"/>
    <cellStyle name="Normal 8 2 3 3 3" xfId="32083"/>
    <cellStyle name="Normal 8 2 3 3 3 2" xfId="32280"/>
    <cellStyle name="Normal 8 2 3 4" xfId="31606"/>
    <cellStyle name="Normal 8 2 3 4 2" xfId="32158"/>
    <cellStyle name="Normal 8 2 3 4 2 2" xfId="32457"/>
    <cellStyle name="Normal 8 2 3 4 3" xfId="31858"/>
    <cellStyle name="Normal 8 2 3 4 4" xfId="31777"/>
    <cellStyle name="Normal 8 2 3 5" xfId="32006"/>
    <cellStyle name="Normal 8 2 3 5 2" xfId="32223"/>
    <cellStyle name="Normal 8 2 4" xfId="31934"/>
    <cellStyle name="Normal 8 2 4 2" xfId="32486"/>
    <cellStyle name="Normal 8 3" xfId="261"/>
    <cellStyle name="Normal 8 4" xfId="31332"/>
    <cellStyle name="Normal 8 4 2" xfId="31431"/>
    <cellStyle name="Normal 8 4 3" xfId="31512"/>
    <cellStyle name="Normal 8 4 3 2" xfId="31732"/>
    <cellStyle name="Normal 8 4 3 3" xfId="32065"/>
    <cellStyle name="Normal 8 4 3 3 2" xfId="32488"/>
    <cellStyle name="Normal 8 4 4" xfId="31588"/>
    <cellStyle name="Normal 8 4 4 2" xfId="32140"/>
    <cellStyle name="Normal 8 4 4 2 2" xfId="32395"/>
    <cellStyle name="Normal 8 4 4 3" xfId="31840"/>
    <cellStyle name="Normal 8 4 4 4" xfId="31759"/>
    <cellStyle name="Normal 8 4 5" xfId="31988"/>
    <cellStyle name="Normal 8 4 5 2" xfId="32227"/>
    <cellStyle name="Normal 8 5" xfId="31916"/>
    <cellStyle name="Normal 8 5 2" xfId="32288"/>
    <cellStyle name="Normal 80" xfId="31504"/>
    <cellStyle name="Normal 81" xfId="32216"/>
    <cellStyle name="Normal 9" xfId="20"/>
    <cellStyle name="Normal 9 2" xfId="256"/>
    <cellStyle name="Normal 9 2 2" xfId="8967"/>
    <cellStyle name="Normal 9 2 3" xfId="31360"/>
    <cellStyle name="Normal 9 2 3 2" xfId="31416"/>
    <cellStyle name="Normal 9 2 3 3" xfId="31540"/>
    <cellStyle name="Normal 9 2 3 3 2" xfId="31663"/>
    <cellStyle name="Normal 9 2 3 3 3" xfId="32093"/>
    <cellStyle name="Normal 9 2 3 3 3 2" xfId="32327"/>
    <cellStyle name="Normal 9 2 3 4" xfId="31616"/>
    <cellStyle name="Normal 9 2 3 4 2" xfId="32168"/>
    <cellStyle name="Normal 9 2 3 4 2 2" xfId="32428"/>
    <cellStyle name="Normal 9 2 3 4 3" xfId="31868"/>
    <cellStyle name="Normal 9 2 3 4 4" xfId="31787"/>
    <cellStyle name="Normal 9 2 3 5" xfId="32016"/>
    <cellStyle name="Normal 9 2 3 5 2" xfId="32233"/>
    <cellStyle name="Normal 9 2 4" xfId="31944"/>
    <cellStyle name="Normal 9 2 4 2" xfId="32333"/>
    <cellStyle name="Normal 9 3" xfId="252"/>
    <cellStyle name="Normal 9 4" xfId="31333"/>
    <cellStyle name="Normal 9 4 2" xfId="31453"/>
    <cellStyle name="Normal 9 4 3" xfId="31513"/>
    <cellStyle name="Normal 9 4 3 2" xfId="31699"/>
    <cellStyle name="Normal 9 4 3 3" xfId="32066"/>
    <cellStyle name="Normal 9 4 3 3 2" xfId="32237"/>
    <cellStyle name="Normal 9 4 4" xfId="31589"/>
    <cellStyle name="Normal 9 4 4 2" xfId="32141"/>
    <cellStyle name="Normal 9 4 4 2 2" xfId="32348"/>
    <cellStyle name="Normal 9 4 4 3" xfId="31841"/>
    <cellStyle name="Normal 9 4 4 4" xfId="31760"/>
    <cellStyle name="Normal 9 4 5" xfId="31989"/>
    <cellStyle name="Normal 9 4 5 2" xfId="32410"/>
    <cellStyle name="Normal 9 5" xfId="31917"/>
    <cellStyle name="Normal 9 5 2" xfId="32323"/>
    <cellStyle name="Texte explicatif 2" xfId="6959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0"/>
      <tableStyleElement type="headerRow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C1679"/>
  <sheetViews>
    <sheetView workbookViewId="0">
      <pane ySplit="1" topLeftCell="A2" activePane="bottomLeft" state="frozen"/>
      <selection pane="bottomLeft" sqref="A1:XFD1048576"/>
    </sheetView>
  </sheetViews>
  <sheetFormatPr baseColWidth="10" defaultRowHeight="15" zeroHeight="1" x14ac:dyDescent="0.25"/>
  <cols>
    <col min="2" max="2" width="13.140625" customWidth="1"/>
    <col min="3" max="3" width="16.7109375" customWidth="1"/>
    <col min="4" max="4" width="14" customWidth="1"/>
    <col min="6" max="47" width="11.42578125" customWidth="1"/>
  </cols>
  <sheetData>
    <row r="1" spans="1:73" s="42" customFormat="1" ht="15" hidden="1" customHeight="1" x14ac:dyDescent="0.25">
      <c r="A1" s="58"/>
      <c r="B1" s="59"/>
      <c r="C1" s="59"/>
      <c r="D1" s="60"/>
      <c r="E1" s="58"/>
      <c r="F1" s="107" t="s">
        <v>32</v>
      </c>
      <c r="G1" s="108"/>
      <c r="H1" s="109"/>
      <c r="I1" s="88" t="s">
        <v>33</v>
      </c>
      <c r="J1" s="106" t="s">
        <v>32</v>
      </c>
      <c r="K1" s="106"/>
      <c r="L1" s="106"/>
      <c r="M1" s="106"/>
      <c r="N1" s="88" t="s">
        <v>34</v>
      </c>
      <c r="O1" s="106" t="s">
        <v>32</v>
      </c>
      <c r="P1" s="106"/>
      <c r="Q1" s="106"/>
      <c r="R1" s="106"/>
      <c r="S1" s="88" t="s">
        <v>35</v>
      </c>
      <c r="T1" s="88" t="s">
        <v>36</v>
      </c>
      <c r="U1" s="91" t="s">
        <v>37</v>
      </c>
      <c r="V1" s="91" t="s">
        <v>38</v>
      </c>
      <c r="W1" s="91" t="s">
        <v>39</v>
      </c>
      <c r="X1" s="91" t="s">
        <v>40</v>
      </c>
      <c r="Y1" s="83" t="s">
        <v>41</v>
      </c>
      <c r="Z1" s="83" t="s">
        <v>41</v>
      </c>
      <c r="AA1" s="106" t="s">
        <v>42</v>
      </c>
      <c r="AB1" s="106"/>
      <c r="AC1" s="106"/>
      <c r="AD1" s="88" t="s">
        <v>43</v>
      </c>
      <c r="AE1" s="99" t="s">
        <v>41</v>
      </c>
      <c r="AF1" s="99"/>
      <c r="AG1" s="85" t="s">
        <v>44</v>
      </c>
      <c r="AH1" s="94" t="s">
        <v>45</v>
      </c>
      <c r="AI1" s="94" t="s">
        <v>46</v>
      </c>
      <c r="AJ1" s="94" t="s">
        <v>47</v>
      </c>
      <c r="AK1" s="94" t="s">
        <v>48</v>
      </c>
      <c r="AL1" s="94" t="s">
        <v>49</v>
      </c>
      <c r="AM1" s="97" t="s">
        <v>41</v>
      </c>
      <c r="AN1" s="98"/>
      <c r="AO1" s="85" t="s">
        <v>50</v>
      </c>
      <c r="AP1" s="99" t="s">
        <v>51</v>
      </c>
      <c r="AQ1" s="99"/>
      <c r="AR1" s="85" t="s">
        <v>52</v>
      </c>
      <c r="AS1" s="99" t="s">
        <v>51</v>
      </c>
      <c r="AT1" s="99"/>
      <c r="AU1" s="94" t="s">
        <v>53</v>
      </c>
      <c r="AV1" s="88" t="s">
        <v>54</v>
      </c>
      <c r="AW1" s="88" t="s">
        <v>55</v>
      </c>
      <c r="AX1" s="91" t="s">
        <v>524</v>
      </c>
      <c r="AY1" s="91" t="s">
        <v>525</v>
      </c>
      <c r="AZ1" s="132" t="s">
        <v>526</v>
      </c>
      <c r="BA1" s="132" t="s">
        <v>527</v>
      </c>
      <c r="BB1" s="132" t="s">
        <v>528</v>
      </c>
      <c r="BC1" s="132" t="s">
        <v>529</v>
      </c>
      <c r="BD1" s="132" t="s">
        <v>530</v>
      </c>
      <c r="BE1" s="132" t="s">
        <v>531</v>
      </c>
      <c r="BH1" s="133"/>
      <c r="BM1" s="134" t="s">
        <v>54</v>
      </c>
      <c r="BN1" s="134" t="s">
        <v>55</v>
      </c>
    </row>
    <row r="2" spans="1:73" s="42" customFormat="1" ht="10.5" hidden="1" customHeight="1" x14ac:dyDescent="0.25">
      <c r="A2" s="58"/>
      <c r="B2" s="59"/>
      <c r="C2" s="61"/>
      <c r="D2" s="60"/>
      <c r="E2" s="58"/>
      <c r="F2" s="102" t="s">
        <v>151</v>
      </c>
      <c r="G2" s="102"/>
      <c r="H2" s="102"/>
      <c r="I2" s="89"/>
      <c r="J2" s="103" t="s">
        <v>152</v>
      </c>
      <c r="K2" s="104"/>
      <c r="L2" s="104"/>
      <c r="M2" s="105"/>
      <c r="N2" s="89"/>
      <c r="O2" s="103" t="s">
        <v>153</v>
      </c>
      <c r="P2" s="104"/>
      <c r="Q2" s="104"/>
      <c r="R2" s="105"/>
      <c r="S2" s="89"/>
      <c r="T2" s="89"/>
      <c r="U2" s="92"/>
      <c r="V2" s="92"/>
      <c r="W2" s="92"/>
      <c r="X2" s="92"/>
      <c r="Y2" s="83" t="s">
        <v>56</v>
      </c>
      <c r="Z2" s="83" t="s">
        <v>56</v>
      </c>
      <c r="AA2" s="103" t="s">
        <v>154</v>
      </c>
      <c r="AB2" s="104"/>
      <c r="AC2" s="105"/>
      <c r="AD2" s="89"/>
      <c r="AE2" s="99" t="s">
        <v>155</v>
      </c>
      <c r="AF2" s="99"/>
      <c r="AG2" s="86"/>
      <c r="AH2" s="95"/>
      <c r="AI2" s="95"/>
      <c r="AJ2" s="95"/>
      <c r="AK2" s="95"/>
      <c r="AL2" s="95"/>
      <c r="AM2" s="99" t="s">
        <v>57</v>
      </c>
      <c r="AN2" s="99"/>
      <c r="AO2" s="86"/>
      <c r="AP2" s="100" t="s">
        <v>156</v>
      </c>
      <c r="AQ2" s="101"/>
      <c r="AR2" s="86"/>
      <c r="AS2" s="99" t="s">
        <v>58</v>
      </c>
      <c r="AT2" s="99"/>
      <c r="AU2" s="95"/>
      <c r="AV2" s="89"/>
      <c r="AW2" s="89"/>
      <c r="AX2" s="92"/>
      <c r="AY2" s="92"/>
      <c r="AZ2" s="135"/>
      <c r="BA2" s="135"/>
      <c r="BB2" s="135"/>
      <c r="BC2" s="135"/>
      <c r="BD2" s="135"/>
      <c r="BE2" s="135"/>
      <c r="BH2" s="133"/>
      <c r="BM2" s="134"/>
      <c r="BN2" s="134"/>
    </row>
    <row r="3" spans="1:73" s="42" customFormat="1" hidden="1" x14ac:dyDescent="0.25">
      <c r="A3" s="31" t="s">
        <v>59</v>
      </c>
      <c r="B3" s="31" t="s">
        <v>0</v>
      </c>
      <c r="C3" s="31" t="s">
        <v>1</v>
      </c>
      <c r="D3" s="82" t="s">
        <v>2</v>
      </c>
      <c r="E3" s="32" t="s">
        <v>3</v>
      </c>
      <c r="F3" s="33" t="s">
        <v>60</v>
      </c>
      <c r="G3" s="33" t="s">
        <v>61</v>
      </c>
      <c r="H3" s="33" t="s">
        <v>62</v>
      </c>
      <c r="I3" s="90"/>
      <c r="J3" s="35" t="s">
        <v>60</v>
      </c>
      <c r="K3" s="35" t="s">
        <v>61</v>
      </c>
      <c r="L3" s="35"/>
      <c r="M3" s="35" t="s">
        <v>157</v>
      </c>
      <c r="N3" s="90"/>
      <c r="O3" s="35" t="s">
        <v>60</v>
      </c>
      <c r="P3" s="35" t="s">
        <v>61</v>
      </c>
      <c r="Q3" s="35" t="s">
        <v>62</v>
      </c>
      <c r="R3" s="35" t="s">
        <v>63</v>
      </c>
      <c r="S3" s="90"/>
      <c r="T3" s="90"/>
      <c r="U3" s="93"/>
      <c r="V3" s="93"/>
      <c r="W3" s="93"/>
      <c r="X3" s="93"/>
      <c r="Y3" s="35" t="s">
        <v>64</v>
      </c>
      <c r="Z3" s="35" t="s">
        <v>65</v>
      </c>
      <c r="AA3" s="35" t="s">
        <v>66</v>
      </c>
      <c r="AB3" s="35" t="s">
        <v>61</v>
      </c>
      <c r="AC3" s="35" t="s">
        <v>62</v>
      </c>
      <c r="AD3" s="90"/>
      <c r="AE3" s="33" t="s">
        <v>67</v>
      </c>
      <c r="AF3" s="33" t="s">
        <v>62</v>
      </c>
      <c r="AG3" s="87"/>
      <c r="AH3" s="96"/>
      <c r="AI3" s="96"/>
      <c r="AJ3" s="96"/>
      <c r="AK3" s="96"/>
      <c r="AL3" s="96"/>
      <c r="AM3" s="33" t="s">
        <v>68</v>
      </c>
      <c r="AN3" s="33" t="s">
        <v>62</v>
      </c>
      <c r="AO3" s="87"/>
      <c r="AP3" s="35" t="s">
        <v>69</v>
      </c>
      <c r="AQ3" s="33" t="s">
        <v>62</v>
      </c>
      <c r="AR3" s="87"/>
      <c r="AS3" s="34" t="s">
        <v>4</v>
      </c>
      <c r="AT3" s="34" t="s">
        <v>62</v>
      </c>
      <c r="AU3" s="96"/>
      <c r="AV3" s="90"/>
      <c r="AW3" s="90"/>
      <c r="AX3" s="93"/>
      <c r="AY3" s="93"/>
      <c r="AZ3" s="136"/>
      <c r="BA3" s="136"/>
      <c r="BB3" s="136"/>
      <c r="BC3" s="136"/>
      <c r="BD3" s="136"/>
      <c r="BE3" s="136"/>
      <c r="BF3" s="42" t="s">
        <v>532</v>
      </c>
      <c r="BG3" s="42" t="s">
        <v>68</v>
      </c>
      <c r="BH3" s="133" t="s">
        <v>63</v>
      </c>
      <c r="BI3" s="42" t="s">
        <v>533</v>
      </c>
      <c r="BM3" s="134"/>
      <c r="BN3" s="134"/>
      <c r="BO3" s="42" t="s">
        <v>534</v>
      </c>
      <c r="BP3" s="42" t="s">
        <v>535</v>
      </c>
      <c r="BT3" s="42" t="s">
        <v>536</v>
      </c>
      <c r="BU3" s="42" t="s">
        <v>537</v>
      </c>
    </row>
    <row r="4" spans="1:73" s="42" customFormat="1" hidden="1" x14ac:dyDescent="0.25">
      <c r="A4" s="84"/>
      <c r="B4" s="43" t="s">
        <v>158</v>
      </c>
      <c r="C4" s="36" t="s">
        <v>125</v>
      </c>
      <c r="D4" s="36" t="s">
        <v>139</v>
      </c>
      <c r="E4" s="84" t="s">
        <v>159</v>
      </c>
      <c r="F4" s="83">
        <v>15.5</v>
      </c>
      <c r="G4" s="83">
        <v>7</v>
      </c>
      <c r="H4" s="83"/>
      <c r="I4" s="83">
        <v>11.25</v>
      </c>
      <c r="J4" s="83">
        <v>10</v>
      </c>
      <c r="K4" s="83">
        <v>11.5</v>
      </c>
      <c r="L4" s="35"/>
      <c r="M4" s="83"/>
      <c r="N4" s="83">
        <v>10.75</v>
      </c>
      <c r="O4" s="83">
        <v>12</v>
      </c>
      <c r="P4" s="83">
        <v>8</v>
      </c>
      <c r="Q4" s="83"/>
      <c r="R4" s="83"/>
      <c r="S4" s="48">
        <v>10</v>
      </c>
      <c r="T4" s="83">
        <v>10.666666666666666</v>
      </c>
      <c r="U4" s="38">
        <v>6</v>
      </c>
      <c r="V4" s="38">
        <v>6</v>
      </c>
      <c r="W4" s="38">
        <v>6</v>
      </c>
      <c r="X4" s="38">
        <v>18</v>
      </c>
      <c r="Y4" s="83">
        <v>13.5</v>
      </c>
      <c r="Z4" s="83">
        <v>11.01</v>
      </c>
      <c r="AA4" s="83"/>
      <c r="AB4" s="83"/>
      <c r="AC4" s="83"/>
      <c r="AD4" s="83">
        <v>10</v>
      </c>
      <c r="AE4" s="83">
        <v>11</v>
      </c>
      <c r="AF4" s="83" t="e">
        <v>#N/A</v>
      </c>
      <c r="AG4" s="83">
        <v>11.102</v>
      </c>
      <c r="AH4" s="38">
        <v>2</v>
      </c>
      <c r="AI4" s="38">
        <v>2</v>
      </c>
      <c r="AJ4" s="38">
        <v>4</v>
      </c>
      <c r="AK4" s="38">
        <v>1</v>
      </c>
      <c r="AL4" s="38">
        <v>9</v>
      </c>
      <c r="AM4" s="83">
        <v>17</v>
      </c>
      <c r="AN4" s="83"/>
      <c r="AO4" s="38">
        <v>1</v>
      </c>
      <c r="AP4" s="83"/>
      <c r="AQ4" s="83"/>
      <c r="AR4" s="38">
        <v>0</v>
      </c>
      <c r="AS4" s="83">
        <v>13.5</v>
      </c>
      <c r="AT4" s="83"/>
      <c r="AU4" s="38">
        <v>2</v>
      </c>
      <c r="AV4" s="83">
        <v>11.500588235294117</v>
      </c>
      <c r="AW4" s="84">
        <v>30</v>
      </c>
      <c r="AX4" s="84">
        <v>10.500588235294117</v>
      </c>
      <c r="AY4" s="84"/>
      <c r="AZ4" s="137" t="s">
        <v>538</v>
      </c>
      <c r="BA4" s="137" t="s">
        <v>539</v>
      </c>
      <c r="BB4" s="36" t="e">
        <v>#N/A</v>
      </c>
      <c r="BC4" s="36"/>
      <c r="BD4" s="43" t="s">
        <v>125</v>
      </c>
      <c r="BE4" s="36"/>
      <c r="BF4" s="130"/>
      <c r="BG4" s="130"/>
      <c r="BH4" s="131"/>
      <c r="BI4" s="130">
        <v>11.500588235294117</v>
      </c>
      <c r="BK4" s="130">
        <v>0</v>
      </c>
      <c r="BL4" s="130"/>
      <c r="BM4" s="131"/>
      <c r="BN4" s="133"/>
      <c r="BQ4" s="130"/>
      <c r="BU4" s="130"/>
    </row>
    <row r="5" spans="1:73" s="42" customFormat="1" hidden="1" x14ac:dyDescent="0.25">
      <c r="A5" s="84"/>
      <c r="B5" s="62" t="s">
        <v>160</v>
      </c>
      <c r="C5" s="36" t="s">
        <v>98</v>
      </c>
      <c r="D5" s="36" t="s">
        <v>135</v>
      </c>
      <c r="E5" s="84" t="s">
        <v>159</v>
      </c>
      <c r="F5" s="83">
        <v>14</v>
      </c>
      <c r="G5" s="83">
        <v>6</v>
      </c>
      <c r="H5" s="83"/>
      <c r="I5" s="83">
        <v>10</v>
      </c>
      <c r="J5" s="83">
        <v>11</v>
      </c>
      <c r="K5" s="83">
        <v>4.5</v>
      </c>
      <c r="L5" s="35">
        <v>9</v>
      </c>
      <c r="M5" s="83"/>
      <c r="N5" s="83">
        <v>10</v>
      </c>
      <c r="O5" s="83"/>
      <c r="P5" s="83">
        <v>12</v>
      </c>
      <c r="Q5" s="83"/>
      <c r="R5" s="83"/>
      <c r="S5" s="83">
        <v>12</v>
      </c>
      <c r="T5" s="83">
        <v>10.666666666666666</v>
      </c>
      <c r="U5" s="38">
        <v>6</v>
      </c>
      <c r="V5" s="38">
        <v>6</v>
      </c>
      <c r="W5" s="38">
        <v>6</v>
      </c>
      <c r="X5" s="38">
        <v>18</v>
      </c>
      <c r="Y5" s="83"/>
      <c r="Z5" s="63">
        <v>10</v>
      </c>
      <c r="AA5" s="83"/>
      <c r="AB5" s="83">
        <v>1.25</v>
      </c>
      <c r="AC5" s="83"/>
      <c r="AD5" s="83">
        <v>0.625</v>
      </c>
      <c r="AE5" s="39">
        <v>20</v>
      </c>
      <c r="AF5" s="83">
        <v>20</v>
      </c>
      <c r="AG5" s="83">
        <v>6.25</v>
      </c>
      <c r="AH5" s="38">
        <v>0</v>
      </c>
      <c r="AI5" s="38">
        <v>2</v>
      </c>
      <c r="AJ5" s="38">
        <v>0</v>
      </c>
      <c r="AK5" s="38">
        <v>1</v>
      </c>
      <c r="AL5" s="38">
        <v>3</v>
      </c>
      <c r="AM5" s="39">
        <v>15</v>
      </c>
      <c r="AN5" s="83"/>
      <c r="AO5" s="38">
        <v>1</v>
      </c>
      <c r="AP5" s="83"/>
      <c r="AQ5" s="83"/>
      <c r="AR5" s="38">
        <v>0</v>
      </c>
      <c r="AS5" s="39">
        <v>10</v>
      </c>
      <c r="AT5" s="83"/>
      <c r="AU5" s="38">
        <v>2</v>
      </c>
      <c r="AV5" s="83">
        <v>9.5441176470588243</v>
      </c>
      <c r="AW5" s="84">
        <v>24</v>
      </c>
      <c r="AX5" s="84">
        <v>10.38</v>
      </c>
      <c r="AY5" s="84"/>
      <c r="AZ5" s="137" t="s">
        <v>540</v>
      </c>
      <c r="BA5" s="137" t="s">
        <v>541</v>
      </c>
      <c r="BB5" s="36">
        <v>8.34</v>
      </c>
      <c r="BC5" s="36"/>
      <c r="BD5" s="43" t="s">
        <v>98</v>
      </c>
      <c r="BE5" s="36"/>
      <c r="BF5" s="130"/>
      <c r="BG5" s="130"/>
      <c r="BH5" s="131"/>
      <c r="BI5" s="130">
        <v>9.5441176470588243</v>
      </c>
      <c r="BJ5" s="130"/>
      <c r="BK5" s="130">
        <v>0</v>
      </c>
      <c r="BL5" s="130"/>
      <c r="BM5" s="131"/>
      <c r="BN5" s="133"/>
      <c r="BO5" s="130"/>
      <c r="BQ5" s="130"/>
      <c r="BU5" s="130"/>
    </row>
    <row r="6" spans="1:73" s="42" customFormat="1" hidden="1" x14ac:dyDescent="0.25">
      <c r="A6" s="84"/>
      <c r="B6" s="30" t="s">
        <v>161</v>
      </c>
      <c r="C6" s="36" t="s">
        <v>128</v>
      </c>
      <c r="D6" s="36" t="s">
        <v>162</v>
      </c>
      <c r="E6" s="84" t="s">
        <v>159</v>
      </c>
      <c r="F6" s="83">
        <v>10.25</v>
      </c>
      <c r="G6" s="83">
        <v>10</v>
      </c>
      <c r="H6" s="39"/>
      <c r="I6" s="83">
        <v>10.125</v>
      </c>
      <c r="J6" s="39">
        <v>11.88</v>
      </c>
      <c r="K6" s="39">
        <v>11.88</v>
      </c>
      <c r="L6" s="35"/>
      <c r="M6" s="39">
        <v>11.88</v>
      </c>
      <c r="N6" s="39">
        <v>11.88</v>
      </c>
      <c r="O6" s="83">
        <v>14</v>
      </c>
      <c r="P6" s="83">
        <v>9.5</v>
      </c>
      <c r="Q6" s="83"/>
      <c r="R6" s="83"/>
      <c r="S6" s="83">
        <v>11.75</v>
      </c>
      <c r="T6" s="83">
        <v>11.251666666666667</v>
      </c>
      <c r="U6" s="38">
        <v>6</v>
      </c>
      <c r="V6" s="38">
        <v>6</v>
      </c>
      <c r="W6" s="38">
        <v>6</v>
      </c>
      <c r="X6" s="38">
        <v>18</v>
      </c>
      <c r="Y6" s="39">
        <v>10.75</v>
      </c>
      <c r="Z6" s="64">
        <v>13</v>
      </c>
      <c r="AA6" s="83"/>
      <c r="AB6" s="83"/>
      <c r="AC6" s="83"/>
      <c r="AD6" s="83">
        <v>0</v>
      </c>
      <c r="AE6" s="39">
        <v>16</v>
      </c>
      <c r="AF6" s="83">
        <v>16</v>
      </c>
      <c r="AG6" s="83">
        <v>7.95</v>
      </c>
      <c r="AH6" s="38">
        <v>2</v>
      </c>
      <c r="AI6" s="38">
        <v>2</v>
      </c>
      <c r="AJ6" s="38">
        <v>0</v>
      </c>
      <c r="AK6" s="38">
        <v>1</v>
      </c>
      <c r="AL6" s="38">
        <v>5</v>
      </c>
      <c r="AM6" s="39">
        <v>15</v>
      </c>
      <c r="AN6" s="83"/>
      <c r="AO6" s="38">
        <v>1</v>
      </c>
      <c r="AP6" s="83"/>
      <c r="AQ6" s="83"/>
      <c r="AR6" s="38">
        <v>0</v>
      </c>
      <c r="AS6" s="39">
        <v>10</v>
      </c>
      <c r="AT6" s="83"/>
      <c r="AU6" s="38">
        <v>2</v>
      </c>
      <c r="AV6" s="83">
        <v>10.353823529411764</v>
      </c>
      <c r="AW6" s="84">
        <v>30</v>
      </c>
      <c r="AX6" s="84">
        <v>10.039999999999999</v>
      </c>
      <c r="AY6" s="84"/>
      <c r="AZ6" s="137" t="s">
        <v>538</v>
      </c>
      <c r="BA6" s="137" t="s">
        <v>539</v>
      </c>
      <c r="BB6" s="36">
        <v>9.5399999999999991</v>
      </c>
      <c r="BC6" s="36"/>
      <c r="BD6" s="43" t="s">
        <v>128</v>
      </c>
      <c r="BE6" s="36"/>
      <c r="BF6" s="130"/>
      <c r="BG6" s="130"/>
      <c r="BH6" s="131"/>
      <c r="BI6" s="130">
        <v>10.353823529411764</v>
      </c>
      <c r="BJ6" s="130"/>
      <c r="BK6" s="130">
        <v>0</v>
      </c>
      <c r="BL6" s="130"/>
      <c r="BM6" s="131"/>
      <c r="BN6" s="133"/>
      <c r="BQ6" s="130"/>
      <c r="BU6" s="130"/>
    </row>
    <row r="7" spans="1:73" s="42" customFormat="1" hidden="1" x14ac:dyDescent="0.25">
      <c r="A7" s="84"/>
      <c r="B7" s="43" t="s">
        <v>163</v>
      </c>
      <c r="C7" s="36" t="s">
        <v>164</v>
      </c>
      <c r="D7" s="36" t="s">
        <v>102</v>
      </c>
      <c r="E7" s="84" t="s">
        <v>159</v>
      </c>
      <c r="F7" s="83">
        <v>15</v>
      </c>
      <c r="G7" s="83">
        <v>0</v>
      </c>
      <c r="H7" s="39"/>
      <c r="I7" s="83">
        <v>7.5</v>
      </c>
      <c r="J7" s="83">
        <v>10</v>
      </c>
      <c r="K7" s="83">
        <v>2.5</v>
      </c>
      <c r="L7" s="35">
        <v>10</v>
      </c>
      <c r="M7" s="83"/>
      <c r="N7" s="83">
        <v>10</v>
      </c>
      <c r="O7" s="83"/>
      <c r="P7" s="83">
        <v>10.75</v>
      </c>
      <c r="Q7" s="83"/>
      <c r="R7" s="83"/>
      <c r="S7" s="83">
        <v>10.75</v>
      </c>
      <c r="T7" s="83">
        <v>9.4166666666666661</v>
      </c>
      <c r="U7" s="38">
        <v>0</v>
      </c>
      <c r="V7" s="38">
        <v>6</v>
      </c>
      <c r="W7" s="38">
        <v>6</v>
      </c>
      <c r="X7" s="38">
        <v>12</v>
      </c>
      <c r="Y7" s="39">
        <v>11.8</v>
      </c>
      <c r="Z7" s="39">
        <v>10</v>
      </c>
      <c r="AA7" s="39"/>
      <c r="AB7" s="39"/>
      <c r="AC7" s="39"/>
      <c r="AD7" s="39">
        <v>7.13</v>
      </c>
      <c r="AE7" s="39">
        <v>14</v>
      </c>
      <c r="AF7" s="83" t="e">
        <v>#N/A</v>
      </c>
      <c r="AG7" s="39">
        <v>10.012</v>
      </c>
      <c r="AH7" s="38">
        <v>2</v>
      </c>
      <c r="AI7" s="38">
        <v>2</v>
      </c>
      <c r="AJ7" s="38">
        <v>0</v>
      </c>
      <c r="AK7" s="38">
        <v>1</v>
      </c>
      <c r="AL7" s="38">
        <v>9</v>
      </c>
      <c r="AM7" s="39">
        <v>12</v>
      </c>
      <c r="AN7" s="83"/>
      <c r="AO7" s="38">
        <v>1</v>
      </c>
      <c r="AP7" s="39">
        <v>12</v>
      </c>
      <c r="AQ7" s="83"/>
      <c r="AR7" s="38">
        <v>2</v>
      </c>
      <c r="AS7" s="83"/>
      <c r="AT7" s="83"/>
      <c r="AU7" s="38">
        <v>0</v>
      </c>
      <c r="AV7" s="83">
        <v>10.047647058823529</v>
      </c>
      <c r="AW7" s="84">
        <v>30</v>
      </c>
      <c r="AX7" s="84">
        <v>10.105294117647061</v>
      </c>
      <c r="AY7" s="84"/>
      <c r="AZ7" s="137" t="s">
        <v>538</v>
      </c>
      <c r="BA7" s="137" t="s">
        <v>541</v>
      </c>
      <c r="BB7" s="36" t="e">
        <v>#N/A</v>
      </c>
      <c r="BC7" s="36"/>
      <c r="BD7" s="43" t="s">
        <v>164</v>
      </c>
      <c r="BE7" s="36"/>
      <c r="BF7" s="130"/>
      <c r="BG7" s="130"/>
      <c r="BH7" s="131"/>
      <c r="BI7" s="130">
        <v>10.047647058823529</v>
      </c>
      <c r="BJ7" s="130"/>
      <c r="BK7" s="130">
        <v>0</v>
      </c>
      <c r="BL7" s="130"/>
      <c r="BM7" s="131"/>
      <c r="BN7" s="133"/>
      <c r="BP7" s="130"/>
      <c r="BQ7" s="130"/>
      <c r="BU7" s="130"/>
    </row>
    <row r="8" spans="1:73" s="42" customFormat="1" hidden="1" x14ac:dyDescent="0.25">
      <c r="A8" s="84"/>
      <c r="B8" s="65" t="s">
        <v>165</v>
      </c>
      <c r="C8" s="36" t="s">
        <v>166</v>
      </c>
      <c r="D8" s="36" t="s">
        <v>167</v>
      </c>
      <c r="E8" s="84" t="s">
        <v>159</v>
      </c>
      <c r="F8" s="39">
        <v>10</v>
      </c>
      <c r="G8" s="83"/>
      <c r="H8" s="39"/>
      <c r="I8" s="83">
        <v>5</v>
      </c>
      <c r="J8" s="83"/>
      <c r="K8" s="83">
        <v>0</v>
      </c>
      <c r="L8" s="35"/>
      <c r="M8" s="83"/>
      <c r="N8" s="83">
        <v>0</v>
      </c>
      <c r="O8" s="83"/>
      <c r="P8" s="83">
        <v>5.75</v>
      </c>
      <c r="Q8" s="83"/>
      <c r="R8" s="83"/>
      <c r="S8" s="83">
        <v>5.75</v>
      </c>
      <c r="T8" s="83">
        <v>3.5833333333333335</v>
      </c>
      <c r="U8" s="38">
        <v>0</v>
      </c>
      <c r="V8" s="38">
        <v>0</v>
      </c>
      <c r="W8" s="38">
        <v>0</v>
      </c>
      <c r="X8" s="38">
        <v>0</v>
      </c>
      <c r="Y8" s="39">
        <v>9.6300000000000008</v>
      </c>
      <c r="Z8" s="39">
        <v>12</v>
      </c>
      <c r="AA8" s="39"/>
      <c r="AB8" s="39"/>
      <c r="AC8" s="39"/>
      <c r="AD8" s="39">
        <v>8.5</v>
      </c>
      <c r="AE8" s="39">
        <v>17</v>
      </c>
      <c r="AF8" s="83">
        <v>17</v>
      </c>
      <c r="AG8" s="39">
        <v>11.126000000000001</v>
      </c>
      <c r="AH8" s="38">
        <v>0</v>
      </c>
      <c r="AI8" s="38">
        <v>2</v>
      </c>
      <c r="AJ8" s="38">
        <v>0</v>
      </c>
      <c r="AK8" s="38">
        <v>1</v>
      </c>
      <c r="AL8" s="38">
        <v>9</v>
      </c>
      <c r="AM8" s="39">
        <v>15</v>
      </c>
      <c r="AN8" s="83"/>
      <c r="AO8" s="38">
        <v>1</v>
      </c>
      <c r="AP8" s="83"/>
      <c r="AQ8" s="83"/>
      <c r="AR8" s="38">
        <v>0</v>
      </c>
      <c r="AS8" s="39">
        <v>10</v>
      </c>
      <c r="AT8" s="83"/>
      <c r="AU8" s="38">
        <v>2</v>
      </c>
      <c r="AV8" s="83">
        <v>7.2282352941176473</v>
      </c>
      <c r="AW8" s="84">
        <v>12</v>
      </c>
      <c r="AX8" s="84">
        <v>10.02</v>
      </c>
      <c r="AY8" s="84"/>
      <c r="AZ8" s="137" t="s">
        <v>540</v>
      </c>
      <c r="BA8" s="137" t="s">
        <v>539</v>
      </c>
      <c r="BB8" s="36">
        <v>9.84</v>
      </c>
      <c r="BC8" s="36"/>
      <c r="BD8" s="43" t="s">
        <v>166</v>
      </c>
      <c r="BE8" s="36"/>
      <c r="BF8" s="130"/>
      <c r="BG8" s="130"/>
      <c r="BH8" s="131"/>
      <c r="BI8" s="130">
        <v>7.2282352941176473</v>
      </c>
      <c r="BJ8" s="130"/>
      <c r="BK8" s="130">
        <v>0</v>
      </c>
      <c r="BL8" s="130"/>
      <c r="BM8" s="131"/>
      <c r="BN8" s="133"/>
      <c r="BQ8" s="130"/>
      <c r="BU8" s="130"/>
    </row>
    <row r="9" spans="1:73" s="42" customFormat="1" hidden="1" x14ac:dyDescent="0.25">
      <c r="A9" s="84"/>
      <c r="B9" s="43" t="s">
        <v>168</v>
      </c>
      <c r="C9" s="36" t="s">
        <v>169</v>
      </c>
      <c r="D9" s="36" t="s">
        <v>170</v>
      </c>
      <c r="E9" s="84" t="s">
        <v>159</v>
      </c>
      <c r="F9" s="39">
        <v>10</v>
      </c>
      <c r="G9" s="83">
        <v>0</v>
      </c>
      <c r="H9" s="39"/>
      <c r="I9" s="83">
        <v>5</v>
      </c>
      <c r="J9" s="39">
        <v>10.25</v>
      </c>
      <c r="K9" s="39">
        <v>10.25</v>
      </c>
      <c r="L9" s="35"/>
      <c r="M9" s="39">
        <v>10.25</v>
      </c>
      <c r="N9" s="39">
        <v>10.25</v>
      </c>
      <c r="O9" s="83"/>
      <c r="P9" s="83">
        <v>6.25</v>
      </c>
      <c r="Q9" s="83"/>
      <c r="R9" s="83"/>
      <c r="S9" s="83">
        <v>6.25</v>
      </c>
      <c r="T9" s="83">
        <v>7.166666666666667</v>
      </c>
      <c r="U9" s="38">
        <v>0</v>
      </c>
      <c r="V9" s="38">
        <v>6</v>
      </c>
      <c r="W9" s="38">
        <v>0</v>
      </c>
      <c r="X9" s="38">
        <v>6</v>
      </c>
      <c r="Y9" s="39">
        <v>13.8</v>
      </c>
      <c r="Z9" s="39">
        <v>14</v>
      </c>
      <c r="AA9" s="83"/>
      <c r="AB9" s="83">
        <v>3.75</v>
      </c>
      <c r="AC9" s="83"/>
      <c r="AD9" s="83">
        <v>1.875</v>
      </c>
      <c r="AE9" s="83">
        <v>15</v>
      </c>
      <c r="AF9" s="83">
        <v>15</v>
      </c>
      <c r="AG9" s="83">
        <v>9.3099999999999987</v>
      </c>
      <c r="AH9" s="38">
        <v>2</v>
      </c>
      <c r="AI9" s="38">
        <v>2</v>
      </c>
      <c r="AJ9" s="38">
        <v>0</v>
      </c>
      <c r="AK9" s="38">
        <v>1</v>
      </c>
      <c r="AL9" s="38">
        <v>5</v>
      </c>
      <c r="AM9" s="39">
        <v>12</v>
      </c>
      <c r="AN9" s="83"/>
      <c r="AO9" s="38">
        <v>1</v>
      </c>
      <c r="AP9" s="83"/>
      <c r="AQ9" s="83"/>
      <c r="AR9" s="38">
        <v>0</v>
      </c>
      <c r="AS9" s="39">
        <v>10</v>
      </c>
      <c r="AT9" s="83"/>
      <c r="AU9" s="38">
        <v>2</v>
      </c>
      <c r="AV9" s="83">
        <v>8.4147058823529424</v>
      </c>
      <c r="AW9" s="84">
        <v>14</v>
      </c>
      <c r="AX9" s="84">
        <v>9.199411764705884</v>
      </c>
      <c r="AY9" s="84"/>
      <c r="AZ9" s="137" t="s">
        <v>540</v>
      </c>
      <c r="BA9" s="137" t="s">
        <v>539</v>
      </c>
      <c r="BB9" s="36">
        <v>9.49</v>
      </c>
      <c r="BC9" s="36"/>
      <c r="BD9" s="43" t="s">
        <v>169</v>
      </c>
      <c r="BE9" s="36"/>
      <c r="BF9" s="130"/>
      <c r="BG9" s="130"/>
      <c r="BH9" s="131"/>
      <c r="BI9" s="130">
        <v>8.4147058823529424</v>
      </c>
      <c r="BJ9" s="130"/>
      <c r="BK9" s="130">
        <v>0</v>
      </c>
      <c r="BL9" s="130"/>
      <c r="BM9" s="131"/>
      <c r="BN9" s="133"/>
      <c r="BQ9" s="130"/>
      <c r="BU9" s="130"/>
    </row>
    <row r="10" spans="1:73" s="42" customFormat="1" hidden="1" x14ac:dyDescent="0.25">
      <c r="A10" s="84"/>
      <c r="B10" s="43" t="s">
        <v>171</v>
      </c>
      <c r="C10" s="36" t="s">
        <v>82</v>
      </c>
      <c r="D10" s="36" t="s">
        <v>144</v>
      </c>
      <c r="E10" s="84" t="s">
        <v>159</v>
      </c>
      <c r="F10" s="83">
        <v>15</v>
      </c>
      <c r="G10" s="83">
        <v>6</v>
      </c>
      <c r="H10" s="83"/>
      <c r="I10" s="83">
        <v>10.5</v>
      </c>
      <c r="J10" s="83"/>
      <c r="K10" s="83">
        <v>7</v>
      </c>
      <c r="L10" s="35"/>
      <c r="M10" s="83"/>
      <c r="N10" s="83">
        <v>3.5</v>
      </c>
      <c r="O10" s="83">
        <v>12</v>
      </c>
      <c r="P10" s="83">
        <v>4.25</v>
      </c>
      <c r="Q10" s="83"/>
      <c r="R10" s="83"/>
      <c r="S10" s="83">
        <v>8.125</v>
      </c>
      <c r="T10" s="83">
        <v>7.375</v>
      </c>
      <c r="U10" s="38">
        <v>6</v>
      </c>
      <c r="V10" s="38">
        <v>0</v>
      </c>
      <c r="W10" s="38">
        <v>0</v>
      </c>
      <c r="X10" s="38">
        <v>6</v>
      </c>
      <c r="Y10" s="39">
        <v>10.75</v>
      </c>
      <c r="Z10" s="39">
        <v>9</v>
      </c>
      <c r="AA10" s="39"/>
      <c r="AB10" s="39"/>
      <c r="AC10" s="39"/>
      <c r="AD10" s="39">
        <v>11.75</v>
      </c>
      <c r="AE10" s="39">
        <v>17</v>
      </c>
      <c r="AF10" s="83">
        <v>17</v>
      </c>
      <c r="AG10" s="39">
        <v>12.05</v>
      </c>
      <c r="AH10" s="38">
        <v>2</v>
      </c>
      <c r="AI10" s="38">
        <v>0</v>
      </c>
      <c r="AJ10" s="38">
        <v>4</v>
      </c>
      <c r="AK10" s="38">
        <v>1</v>
      </c>
      <c r="AL10" s="38">
        <v>9</v>
      </c>
      <c r="AM10" s="39">
        <v>17</v>
      </c>
      <c r="AN10" s="83"/>
      <c r="AO10" s="38">
        <v>1</v>
      </c>
      <c r="AP10" s="83"/>
      <c r="AQ10" s="83"/>
      <c r="AR10" s="38">
        <v>0</v>
      </c>
      <c r="AS10" s="39">
        <v>14</v>
      </c>
      <c r="AT10" s="83"/>
      <c r="AU10" s="38">
        <v>2</v>
      </c>
      <c r="AV10" s="83">
        <v>10.095588235294118</v>
      </c>
      <c r="AW10" s="84">
        <v>30</v>
      </c>
      <c r="AX10" s="84">
        <v>10.041176470588235</v>
      </c>
      <c r="AY10" s="84"/>
      <c r="AZ10" s="137" t="s">
        <v>538</v>
      </c>
      <c r="BA10" s="137" t="s">
        <v>539</v>
      </c>
      <c r="BB10" s="36">
        <v>9.64</v>
      </c>
      <c r="BC10" s="36"/>
      <c r="BD10" s="43" t="s">
        <v>82</v>
      </c>
      <c r="BE10" s="36"/>
      <c r="BF10" s="130"/>
      <c r="BG10" s="130"/>
      <c r="BH10" s="131"/>
      <c r="BI10" s="130">
        <v>10.095588235294118</v>
      </c>
      <c r="BJ10" s="130"/>
      <c r="BK10" s="130">
        <v>0</v>
      </c>
      <c r="BL10" s="130"/>
      <c r="BM10" s="131"/>
      <c r="BN10" s="133"/>
      <c r="BQ10" s="130"/>
      <c r="BU10" s="130"/>
    </row>
    <row r="11" spans="1:73" s="42" customFormat="1" hidden="1" x14ac:dyDescent="0.25">
      <c r="A11" s="84"/>
      <c r="B11" s="62" t="s">
        <v>172</v>
      </c>
      <c r="C11" s="36" t="s">
        <v>118</v>
      </c>
      <c r="D11" s="36" t="s">
        <v>104</v>
      </c>
      <c r="E11" s="84" t="s">
        <v>159</v>
      </c>
      <c r="F11" s="83">
        <v>16.5</v>
      </c>
      <c r="G11" s="83">
        <v>7.5</v>
      </c>
      <c r="H11" s="83"/>
      <c r="I11" s="83">
        <v>12</v>
      </c>
      <c r="J11" s="83">
        <v>12</v>
      </c>
      <c r="K11" s="83">
        <v>8</v>
      </c>
      <c r="L11" s="35"/>
      <c r="M11" s="83"/>
      <c r="N11" s="83">
        <v>10</v>
      </c>
      <c r="O11" s="83"/>
      <c r="P11" s="83">
        <v>8.25</v>
      </c>
      <c r="Q11" s="83"/>
      <c r="R11" s="83"/>
      <c r="S11" s="83">
        <v>8.25</v>
      </c>
      <c r="T11" s="83">
        <v>10.083333333333334</v>
      </c>
      <c r="U11" s="38">
        <v>6</v>
      </c>
      <c r="V11" s="38">
        <v>6</v>
      </c>
      <c r="W11" s="38">
        <v>0</v>
      </c>
      <c r="X11" s="38">
        <v>18</v>
      </c>
      <c r="Y11" s="39">
        <v>13.25</v>
      </c>
      <c r="Z11" s="83"/>
      <c r="AA11" s="39">
        <v>10.5</v>
      </c>
      <c r="AB11" s="83">
        <v>4.5</v>
      </c>
      <c r="AC11" s="83"/>
      <c r="AD11" s="83">
        <v>7.5</v>
      </c>
      <c r="AE11" s="83">
        <v>17</v>
      </c>
      <c r="AF11" s="83">
        <v>17</v>
      </c>
      <c r="AG11" s="83">
        <v>9.0500000000000007</v>
      </c>
      <c r="AH11" s="38">
        <v>2</v>
      </c>
      <c r="AI11" s="38">
        <v>0</v>
      </c>
      <c r="AJ11" s="38">
        <v>0</v>
      </c>
      <c r="AK11" s="38">
        <v>1</v>
      </c>
      <c r="AL11" s="38">
        <v>3</v>
      </c>
      <c r="AM11" s="39">
        <v>13</v>
      </c>
      <c r="AN11" s="83"/>
      <c r="AO11" s="38">
        <v>1</v>
      </c>
      <c r="AP11" s="83"/>
      <c r="AQ11" s="83"/>
      <c r="AR11" s="38">
        <v>0</v>
      </c>
      <c r="AS11" s="39">
        <v>11.5</v>
      </c>
      <c r="AT11" s="83"/>
      <c r="AU11" s="38">
        <v>2</v>
      </c>
      <c r="AV11" s="83">
        <v>10.117647058823529</v>
      </c>
      <c r="AW11" s="84">
        <v>30</v>
      </c>
      <c r="AX11" s="84">
        <v>10.01</v>
      </c>
      <c r="AY11" s="84"/>
      <c r="AZ11" s="137" t="s">
        <v>538</v>
      </c>
      <c r="BA11" s="137" t="s">
        <v>539</v>
      </c>
      <c r="BB11" s="36">
        <v>9.66</v>
      </c>
      <c r="BC11" s="36"/>
      <c r="BD11" s="43" t="s">
        <v>118</v>
      </c>
      <c r="BE11" s="36"/>
      <c r="BF11" s="130"/>
      <c r="BG11" s="130"/>
      <c r="BH11" s="131"/>
      <c r="BI11" s="130">
        <v>10.117647058823529</v>
      </c>
      <c r="BJ11" s="130"/>
      <c r="BK11" s="130">
        <v>0</v>
      </c>
      <c r="BL11" s="130"/>
      <c r="BM11" s="131"/>
      <c r="BN11" s="133"/>
      <c r="BQ11" s="130"/>
      <c r="BU11" s="130"/>
    </row>
    <row r="12" spans="1:73" s="42" customFormat="1" hidden="1" x14ac:dyDescent="0.25">
      <c r="A12" s="84"/>
      <c r="B12" s="43" t="s">
        <v>173</v>
      </c>
      <c r="C12" s="36" t="s">
        <v>77</v>
      </c>
      <c r="D12" s="36" t="s">
        <v>105</v>
      </c>
      <c r="E12" s="84" t="s">
        <v>159</v>
      </c>
      <c r="F12" s="83">
        <v>14</v>
      </c>
      <c r="G12" s="83">
        <v>7.5</v>
      </c>
      <c r="H12" s="83"/>
      <c r="I12" s="83">
        <v>10.75</v>
      </c>
      <c r="J12" s="83"/>
      <c r="K12" s="83"/>
      <c r="L12" s="35"/>
      <c r="M12" s="83"/>
      <c r="N12" s="83">
        <v>0</v>
      </c>
      <c r="O12" s="83">
        <v>12</v>
      </c>
      <c r="P12" s="83">
        <v>8.75</v>
      </c>
      <c r="Q12" s="83"/>
      <c r="R12" s="83"/>
      <c r="S12" s="83">
        <v>10.375</v>
      </c>
      <c r="T12" s="83">
        <v>7.041666666666667</v>
      </c>
      <c r="U12" s="38">
        <v>6</v>
      </c>
      <c r="V12" s="38">
        <v>0</v>
      </c>
      <c r="W12" s="38">
        <v>6</v>
      </c>
      <c r="X12" s="38">
        <v>12</v>
      </c>
      <c r="Y12" s="83">
        <v>11</v>
      </c>
      <c r="Z12" s="83">
        <v>11</v>
      </c>
      <c r="AA12" s="83"/>
      <c r="AB12" s="83"/>
      <c r="AC12" s="83"/>
      <c r="AD12" s="83">
        <v>10</v>
      </c>
      <c r="AE12" s="83">
        <v>11</v>
      </c>
      <c r="AF12" s="83" t="e">
        <v>#N/A</v>
      </c>
      <c r="AG12" s="83">
        <v>10.6</v>
      </c>
      <c r="AH12" s="38">
        <v>2</v>
      </c>
      <c r="AI12" s="38">
        <v>2</v>
      </c>
      <c r="AJ12" s="38">
        <v>4</v>
      </c>
      <c r="AK12" s="38">
        <v>1</v>
      </c>
      <c r="AL12" s="38">
        <v>9</v>
      </c>
      <c r="AM12" s="83">
        <v>18</v>
      </c>
      <c r="AN12" s="83"/>
      <c r="AO12" s="38">
        <v>1</v>
      </c>
      <c r="AP12" s="83"/>
      <c r="AQ12" s="83"/>
      <c r="AR12" s="38">
        <v>0</v>
      </c>
      <c r="AS12" s="83">
        <v>13</v>
      </c>
      <c r="AT12" s="83"/>
      <c r="AU12" s="38">
        <v>2</v>
      </c>
      <c r="AV12" s="83">
        <v>9.4338235294117645</v>
      </c>
      <c r="AW12" s="84">
        <v>24</v>
      </c>
      <c r="AX12" s="84">
        <v>10.208235294117648</v>
      </c>
      <c r="AY12" s="84"/>
      <c r="AZ12" s="137" t="s">
        <v>540</v>
      </c>
      <c r="BA12" s="137" t="s">
        <v>539</v>
      </c>
      <c r="BB12" s="36">
        <v>8.1764705882352935</v>
      </c>
      <c r="BC12" s="36"/>
      <c r="BD12" s="43" t="s">
        <v>77</v>
      </c>
      <c r="BE12" s="36"/>
      <c r="BF12" s="130"/>
      <c r="BG12" s="130"/>
      <c r="BH12" s="131"/>
      <c r="BI12" s="130">
        <v>9.4338235294117645</v>
      </c>
      <c r="BJ12" s="130"/>
      <c r="BK12" s="130">
        <v>0</v>
      </c>
      <c r="BL12" s="130"/>
      <c r="BM12" s="131"/>
      <c r="BN12" s="133"/>
      <c r="BQ12" s="130"/>
      <c r="BU12" s="130"/>
    </row>
    <row r="13" spans="1:73" s="42" customFormat="1" hidden="1" x14ac:dyDescent="0.25">
      <c r="A13" s="84"/>
      <c r="B13" s="62" t="s">
        <v>174</v>
      </c>
      <c r="C13" s="36" t="s">
        <v>175</v>
      </c>
      <c r="D13" s="36" t="s">
        <v>89</v>
      </c>
      <c r="E13" s="84" t="s">
        <v>159</v>
      </c>
      <c r="F13" s="83">
        <v>14</v>
      </c>
      <c r="G13" s="83">
        <v>7</v>
      </c>
      <c r="H13" s="83"/>
      <c r="I13" s="83">
        <v>10.5</v>
      </c>
      <c r="J13" s="83">
        <v>12</v>
      </c>
      <c r="K13" s="83">
        <v>8</v>
      </c>
      <c r="L13" s="35"/>
      <c r="M13" s="83"/>
      <c r="N13" s="83">
        <v>10</v>
      </c>
      <c r="O13" s="83">
        <v>15</v>
      </c>
      <c r="P13" s="83">
        <v>12</v>
      </c>
      <c r="Q13" s="83"/>
      <c r="R13" s="83"/>
      <c r="S13" s="83">
        <v>13.5</v>
      </c>
      <c r="T13" s="83">
        <v>11.333333333333334</v>
      </c>
      <c r="U13" s="38">
        <v>6</v>
      </c>
      <c r="V13" s="38">
        <v>6</v>
      </c>
      <c r="W13" s="38">
        <v>6</v>
      </c>
      <c r="X13" s="38">
        <v>18</v>
      </c>
      <c r="Y13" s="83"/>
      <c r="Z13" s="39">
        <v>10</v>
      </c>
      <c r="AA13" s="83"/>
      <c r="AB13" s="83">
        <v>1.25</v>
      </c>
      <c r="AC13" s="83"/>
      <c r="AD13" s="83">
        <v>0.625</v>
      </c>
      <c r="AE13" s="83">
        <v>17</v>
      </c>
      <c r="AF13" s="83">
        <v>17</v>
      </c>
      <c r="AG13" s="83">
        <v>5.65</v>
      </c>
      <c r="AH13" s="38">
        <v>0</v>
      </c>
      <c r="AI13" s="38">
        <v>2</v>
      </c>
      <c r="AJ13" s="38">
        <v>0</v>
      </c>
      <c r="AK13" s="38">
        <v>1</v>
      </c>
      <c r="AL13" s="38">
        <v>3</v>
      </c>
      <c r="AM13" s="39">
        <v>16</v>
      </c>
      <c r="AN13" s="83"/>
      <c r="AO13" s="38">
        <v>1</v>
      </c>
      <c r="AP13" s="39">
        <v>15</v>
      </c>
      <c r="AQ13" s="83"/>
      <c r="AR13" s="38">
        <v>2</v>
      </c>
      <c r="AS13" s="83"/>
      <c r="AT13" s="83"/>
      <c r="AU13" s="38">
        <v>0</v>
      </c>
      <c r="AV13" s="83">
        <v>10.367647058823529</v>
      </c>
      <c r="AW13" s="84">
        <v>30</v>
      </c>
      <c r="AX13" s="84">
        <v>10.53</v>
      </c>
      <c r="AY13" s="84"/>
      <c r="AZ13" s="137" t="s">
        <v>538</v>
      </c>
      <c r="BA13" s="137" t="s">
        <v>539</v>
      </c>
      <c r="BB13" s="36">
        <v>8.9499999999999993</v>
      </c>
      <c r="BC13" s="36"/>
      <c r="BD13" s="43" t="s">
        <v>175</v>
      </c>
      <c r="BE13" s="36"/>
      <c r="BF13" s="130"/>
      <c r="BG13" s="130"/>
      <c r="BH13" s="131"/>
      <c r="BI13" s="130">
        <v>10.367647058823529</v>
      </c>
      <c r="BJ13" s="130"/>
      <c r="BK13" s="130">
        <v>0</v>
      </c>
      <c r="BL13" s="130"/>
      <c r="BM13" s="131"/>
      <c r="BN13" s="133"/>
      <c r="BQ13" s="130"/>
      <c r="BU13" s="130"/>
    </row>
    <row r="14" spans="1:73" s="42" customFormat="1" hidden="1" x14ac:dyDescent="0.25">
      <c r="A14" s="84"/>
      <c r="B14" s="65" t="s">
        <v>176</v>
      </c>
      <c r="C14" s="36" t="s">
        <v>177</v>
      </c>
      <c r="D14" s="36" t="s">
        <v>76</v>
      </c>
      <c r="E14" s="84" t="s">
        <v>159</v>
      </c>
      <c r="F14" s="83"/>
      <c r="G14" s="83"/>
      <c r="H14" s="39"/>
      <c r="I14" s="39">
        <v>10.375</v>
      </c>
      <c r="J14" s="83"/>
      <c r="K14" s="83"/>
      <c r="L14" s="35"/>
      <c r="M14" s="83"/>
      <c r="N14" s="39">
        <v>11</v>
      </c>
      <c r="O14" s="83">
        <v>13.25</v>
      </c>
      <c r="P14" s="83">
        <v>13.25</v>
      </c>
      <c r="Q14" s="83"/>
      <c r="R14" s="83"/>
      <c r="S14" s="83">
        <v>13.25</v>
      </c>
      <c r="T14" s="83">
        <v>11.541666666666666</v>
      </c>
      <c r="U14" s="38">
        <v>6</v>
      </c>
      <c r="V14" s="38">
        <v>6</v>
      </c>
      <c r="W14" s="38">
        <v>6</v>
      </c>
      <c r="X14" s="38">
        <v>18</v>
      </c>
      <c r="Y14" s="83"/>
      <c r="Z14" s="39">
        <v>12</v>
      </c>
      <c r="AA14" s="83"/>
      <c r="AB14" s="83"/>
      <c r="AC14" s="83"/>
      <c r="AD14" s="39">
        <v>10.38</v>
      </c>
      <c r="AE14" s="83">
        <v>14</v>
      </c>
      <c r="AF14" s="83" t="e">
        <v>#N/A</v>
      </c>
      <c r="AG14" s="83">
        <v>9.3520000000000003</v>
      </c>
      <c r="AH14" s="38">
        <v>0</v>
      </c>
      <c r="AI14" s="38">
        <v>2</v>
      </c>
      <c r="AJ14" s="38">
        <v>4</v>
      </c>
      <c r="AK14" s="38">
        <v>1</v>
      </c>
      <c r="AL14" s="38">
        <v>7</v>
      </c>
      <c r="AM14" s="39">
        <v>19</v>
      </c>
      <c r="AN14" s="83"/>
      <c r="AO14" s="38">
        <v>1</v>
      </c>
      <c r="AP14" s="83"/>
      <c r="AQ14" s="83"/>
      <c r="AR14" s="38">
        <v>0</v>
      </c>
      <c r="AS14" s="39">
        <v>10</v>
      </c>
      <c r="AT14" s="83"/>
      <c r="AU14" s="38">
        <v>2</v>
      </c>
      <c r="AV14" s="83">
        <v>11.154999999999999</v>
      </c>
      <c r="AW14" s="84">
        <v>30</v>
      </c>
      <c r="AX14" s="84">
        <v>7.8011764705882358</v>
      </c>
      <c r="AY14" s="84"/>
      <c r="AZ14" s="137" t="s">
        <v>538</v>
      </c>
      <c r="BA14" s="137" t="s">
        <v>539</v>
      </c>
      <c r="BB14" s="36" t="e">
        <v>#N/A</v>
      </c>
      <c r="BC14" s="36"/>
      <c r="BD14" s="43" t="s">
        <v>177</v>
      </c>
      <c r="BE14" s="36"/>
      <c r="BF14" s="130"/>
      <c r="BG14" s="130"/>
      <c r="BH14" s="131"/>
      <c r="BI14" s="130">
        <v>11.154999999999999</v>
      </c>
      <c r="BJ14" s="130"/>
      <c r="BK14" s="130">
        <v>0</v>
      </c>
      <c r="BL14" s="130"/>
      <c r="BM14" s="131"/>
      <c r="BN14" s="133"/>
      <c r="BQ14" s="130"/>
      <c r="BU14" s="130"/>
    </row>
    <row r="15" spans="1:73" s="42" customFormat="1" hidden="1" x14ac:dyDescent="0.25">
      <c r="A15" s="84"/>
      <c r="B15" s="66" t="s">
        <v>178</v>
      </c>
      <c r="C15" s="36" t="s">
        <v>179</v>
      </c>
      <c r="D15" s="36" t="s">
        <v>71</v>
      </c>
      <c r="E15" s="84" t="s">
        <v>159</v>
      </c>
      <c r="F15" s="67"/>
      <c r="G15" s="83">
        <v>0</v>
      </c>
      <c r="H15" s="39"/>
      <c r="I15" s="39"/>
      <c r="J15" s="39">
        <v>12.75</v>
      </c>
      <c r="K15" s="39">
        <v>12.75</v>
      </c>
      <c r="L15" s="35"/>
      <c r="M15" s="39">
        <v>12.75</v>
      </c>
      <c r="N15" s="39">
        <v>12.75</v>
      </c>
      <c r="O15" s="83"/>
      <c r="P15" s="83">
        <v>0</v>
      </c>
      <c r="Q15" s="83">
        <v>11</v>
      </c>
      <c r="R15" s="83"/>
      <c r="S15" s="83">
        <v>11</v>
      </c>
      <c r="T15" s="83">
        <v>7.916666666666667</v>
      </c>
      <c r="U15" s="38">
        <v>0</v>
      </c>
      <c r="V15" s="38">
        <v>6</v>
      </c>
      <c r="W15" s="38">
        <v>6</v>
      </c>
      <c r="X15" s="38">
        <v>12</v>
      </c>
      <c r="Y15" s="39">
        <v>11.75</v>
      </c>
      <c r="Z15" s="39">
        <v>15</v>
      </c>
      <c r="AA15" s="39"/>
      <c r="AB15" s="39"/>
      <c r="AC15" s="39"/>
      <c r="AD15" s="39">
        <v>12.25</v>
      </c>
      <c r="AE15" s="39">
        <v>16</v>
      </c>
      <c r="AF15" s="83" t="e">
        <v>#N/A</v>
      </c>
      <c r="AG15" s="39">
        <v>13.45</v>
      </c>
      <c r="AH15" s="38">
        <v>2</v>
      </c>
      <c r="AI15" s="38">
        <v>2</v>
      </c>
      <c r="AJ15" s="38">
        <v>4</v>
      </c>
      <c r="AK15" s="38">
        <v>1</v>
      </c>
      <c r="AL15" s="38">
        <v>9</v>
      </c>
      <c r="AM15" s="39">
        <v>10</v>
      </c>
      <c r="AN15" s="83"/>
      <c r="AO15" s="38">
        <v>1</v>
      </c>
      <c r="AP15" s="83"/>
      <c r="AQ15" s="83"/>
      <c r="AR15" s="38">
        <v>0</v>
      </c>
      <c r="AS15" s="83">
        <v>10</v>
      </c>
      <c r="AT15" s="83"/>
      <c r="AU15" s="38">
        <v>2</v>
      </c>
      <c r="AV15" s="83">
        <v>9.9117647058823533</v>
      </c>
      <c r="AW15" s="84">
        <v>24</v>
      </c>
      <c r="AX15" s="84">
        <v>11.308823529411764</v>
      </c>
      <c r="AY15" s="84"/>
      <c r="AZ15" s="137" t="s">
        <v>540</v>
      </c>
      <c r="BA15" s="137" t="s">
        <v>541</v>
      </c>
      <c r="BB15" s="36">
        <v>9.007352941176471</v>
      </c>
      <c r="BC15" s="36"/>
      <c r="BD15" s="43" t="s">
        <v>1066</v>
      </c>
      <c r="BE15" s="36"/>
      <c r="BF15" s="130"/>
      <c r="BG15" s="130"/>
      <c r="BH15" s="131"/>
      <c r="BI15" s="130">
        <v>9.9117647058823533</v>
      </c>
      <c r="BJ15" s="130"/>
      <c r="BK15" s="130">
        <v>0</v>
      </c>
      <c r="BL15" s="130"/>
      <c r="BM15" s="131"/>
      <c r="BN15" s="133"/>
      <c r="BQ15" s="130"/>
      <c r="BU15" s="130"/>
    </row>
    <row r="16" spans="1:73" s="42" customFormat="1" hidden="1" x14ac:dyDescent="0.25">
      <c r="A16" s="84"/>
      <c r="B16" s="68" t="s">
        <v>180</v>
      </c>
      <c r="C16" s="36" t="s">
        <v>181</v>
      </c>
      <c r="D16" s="36" t="s">
        <v>97</v>
      </c>
      <c r="E16" s="84" t="s">
        <v>159</v>
      </c>
      <c r="F16" s="39">
        <v>10</v>
      </c>
      <c r="G16" s="39">
        <v>10</v>
      </c>
      <c r="H16" s="39">
        <v>10</v>
      </c>
      <c r="I16" s="83">
        <v>10</v>
      </c>
      <c r="J16" s="39">
        <v>10</v>
      </c>
      <c r="K16" s="39">
        <v>10</v>
      </c>
      <c r="L16" s="35"/>
      <c r="M16" s="39">
        <v>10</v>
      </c>
      <c r="N16" s="39">
        <v>10</v>
      </c>
      <c r="O16" s="83"/>
      <c r="P16" s="83">
        <v>0</v>
      </c>
      <c r="Q16" s="83"/>
      <c r="R16" s="83"/>
      <c r="S16" s="83">
        <v>0</v>
      </c>
      <c r="T16" s="83">
        <v>6.666666666666667</v>
      </c>
      <c r="U16" s="38">
        <v>6</v>
      </c>
      <c r="V16" s="38">
        <v>6</v>
      </c>
      <c r="W16" s="38">
        <v>0</v>
      </c>
      <c r="X16" s="38">
        <v>12</v>
      </c>
      <c r="Y16" s="39">
        <v>12.06</v>
      </c>
      <c r="Z16" s="39">
        <v>11</v>
      </c>
      <c r="AA16" s="39"/>
      <c r="AB16" s="39"/>
      <c r="AC16" s="39"/>
      <c r="AD16" s="39">
        <v>10</v>
      </c>
      <c r="AE16" s="39">
        <v>19</v>
      </c>
      <c r="AF16" s="83" t="e">
        <v>#N/A</v>
      </c>
      <c r="AG16" s="39">
        <v>12.412000000000001</v>
      </c>
      <c r="AH16" s="38">
        <v>2</v>
      </c>
      <c r="AI16" s="38">
        <v>2</v>
      </c>
      <c r="AJ16" s="38">
        <v>4</v>
      </c>
      <c r="AK16" s="38">
        <v>1</v>
      </c>
      <c r="AL16" s="38">
        <v>9</v>
      </c>
      <c r="AM16" s="39">
        <v>13</v>
      </c>
      <c r="AN16" s="83"/>
      <c r="AO16" s="38">
        <v>1</v>
      </c>
      <c r="AP16" s="39">
        <v>11</v>
      </c>
      <c r="AQ16" s="83"/>
      <c r="AR16" s="38">
        <v>2</v>
      </c>
      <c r="AS16" s="83"/>
      <c r="AT16" s="83"/>
      <c r="AU16" s="38">
        <v>0</v>
      </c>
      <c r="AV16" s="83">
        <v>9.2388235294117642</v>
      </c>
      <c r="AW16" s="84">
        <v>24</v>
      </c>
      <c r="AX16" s="84">
        <v>8.0882352941176467</v>
      </c>
      <c r="AY16" s="84"/>
      <c r="AZ16" s="137" t="s">
        <v>540</v>
      </c>
      <c r="BA16" s="137" t="s">
        <v>539</v>
      </c>
      <c r="BB16" s="36">
        <v>9.2382352941176471</v>
      </c>
      <c r="BC16" s="36"/>
      <c r="BD16" s="43" t="s">
        <v>181</v>
      </c>
      <c r="BE16" s="36"/>
      <c r="BF16" s="130"/>
      <c r="BG16" s="130"/>
      <c r="BH16" s="131"/>
      <c r="BI16" s="130">
        <v>9.2388235294117642</v>
      </c>
      <c r="BJ16" s="130"/>
      <c r="BK16" s="130">
        <v>0</v>
      </c>
      <c r="BL16" s="130"/>
      <c r="BM16" s="131"/>
      <c r="BN16" s="133"/>
      <c r="BQ16" s="130"/>
      <c r="BU16" s="130"/>
    </row>
    <row r="17" spans="1:73" s="42" customFormat="1" hidden="1" x14ac:dyDescent="0.25">
      <c r="A17" s="84"/>
      <c r="B17" s="66" t="s">
        <v>182</v>
      </c>
      <c r="C17" s="36" t="s">
        <v>183</v>
      </c>
      <c r="D17" s="36" t="s">
        <v>94</v>
      </c>
      <c r="E17" s="84" t="s">
        <v>159</v>
      </c>
      <c r="F17" s="83">
        <v>17.5</v>
      </c>
      <c r="G17" s="83">
        <v>15.5</v>
      </c>
      <c r="H17" s="83"/>
      <c r="I17" s="83">
        <v>16.5</v>
      </c>
      <c r="J17" s="83">
        <v>12</v>
      </c>
      <c r="K17" s="83">
        <v>8</v>
      </c>
      <c r="L17" s="35"/>
      <c r="M17" s="83"/>
      <c r="N17" s="83">
        <v>10</v>
      </c>
      <c r="O17" s="83"/>
      <c r="P17" s="83">
        <v>0.25</v>
      </c>
      <c r="Q17" s="83"/>
      <c r="R17" s="83"/>
      <c r="S17" s="83">
        <v>0.25</v>
      </c>
      <c r="T17" s="83">
        <v>8.9166666666666661</v>
      </c>
      <c r="U17" s="38">
        <v>6</v>
      </c>
      <c r="V17" s="38">
        <v>6</v>
      </c>
      <c r="W17" s="38">
        <v>0</v>
      </c>
      <c r="X17" s="38">
        <v>12</v>
      </c>
      <c r="Y17" s="83"/>
      <c r="Z17" s="39">
        <v>13.5</v>
      </c>
      <c r="AA17" s="39"/>
      <c r="AB17" s="39"/>
      <c r="AC17" s="39"/>
      <c r="AD17" s="39">
        <v>10</v>
      </c>
      <c r="AE17" s="39">
        <v>11</v>
      </c>
      <c r="AF17" s="83" t="e">
        <v>#N/A</v>
      </c>
      <c r="AG17" s="83">
        <v>8.9</v>
      </c>
      <c r="AH17" s="38">
        <v>0</v>
      </c>
      <c r="AI17" s="38">
        <v>2</v>
      </c>
      <c r="AJ17" s="38">
        <v>4</v>
      </c>
      <c r="AK17" s="38">
        <v>1</v>
      </c>
      <c r="AL17" s="38">
        <v>7</v>
      </c>
      <c r="AM17" s="83">
        <v>13</v>
      </c>
      <c r="AN17" s="83"/>
      <c r="AO17" s="38">
        <v>1</v>
      </c>
      <c r="AP17" s="83"/>
      <c r="AQ17" s="83"/>
      <c r="AR17" s="38">
        <v>0</v>
      </c>
      <c r="AS17" s="83">
        <v>10</v>
      </c>
      <c r="AT17" s="83"/>
      <c r="AU17" s="38">
        <v>2</v>
      </c>
      <c r="AV17" s="83">
        <v>9.2794117647058822</v>
      </c>
      <c r="AW17" s="84">
        <v>22</v>
      </c>
      <c r="AX17" s="84">
        <v>10.338235294117647</v>
      </c>
      <c r="AY17" s="84"/>
      <c r="AZ17" s="137" t="s">
        <v>540</v>
      </c>
      <c r="BA17" s="137" t="s">
        <v>539</v>
      </c>
      <c r="BB17" s="36">
        <v>4.5588235294117645</v>
      </c>
      <c r="BC17" s="36"/>
      <c r="BD17" s="43" t="s">
        <v>183</v>
      </c>
      <c r="BE17" s="36"/>
      <c r="BF17" s="130"/>
      <c r="BG17" s="130"/>
      <c r="BH17" s="131"/>
      <c r="BI17" s="130">
        <v>9.2794117647058822</v>
      </c>
      <c r="BJ17" s="130"/>
      <c r="BK17" s="130">
        <v>0</v>
      </c>
      <c r="BL17" s="130"/>
      <c r="BM17" s="131"/>
      <c r="BN17" s="133"/>
      <c r="BQ17" s="130"/>
      <c r="BU17" s="130"/>
    </row>
    <row r="18" spans="1:73" s="42" customFormat="1" hidden="1" x14ac:dyDescent="0.25">
      <c r="A18" s="84"/>
      <c r="B18" s="43" t="s">
        <v>184</v>
      </c>
      <c r="C18" s="36" t="s">
        <v>185</v>
      </c>
      <c r="D18" s="36" t="s">
        <v>87</v>
      </c>
      <c r="E18" s="84" t="s">
        <v>159</v>
      </c>
      <c r="F18" s="83">
        <v>16.5</v>
      </c>
      <c r="G18" s="83">
        <v>6</v>
      </c>
      <c r="H18" s="83"/>
      <c r="I18" s="83">
        <v>11.25</v>
      </c>
      <c r="J18" s="83">
        <v>15</v>
      </c>
      <c r="K18" s="83">
        <v>6</v>
      </c>
      <c r="L18" s="35"/>
      <c r="M18" s="83"/>
      <c r="N18" s="83">
        <v>10.5</v>
      </c>
      <c r="O18" s="83"/>
      <c r="P18" s="83">
        <v>2.25</v>
      </c>
      <c r="Q18" s="83"/>
      <c r="R18" s="83"/>
      <c r="S18" s="83">
        <v>2.25</v>
      </c>
      <c r="T18" s="83">
        <v>8</v>
      </c>
      <c r="U18" s="38">
        <v>6</v>
      </c>
      <c r="V18" s="38">
        <v>6</v>
      </c>
      <c r="W18" s="38">
        <v>0</v>
      </c>
      <c r="X18" s="38">
        <v>12</v>
      </c>
      <c r="Y18" s="39">
        <v>10</v>
      </c>
      <c r="Z18" s="39">
        <v>10</v>
      </c>
      <c r="AA18" s="83"/>
      <c r="AB18" s="83"/>
      <c r="AC18" s="83"/>
      <c r="AD18" s="83">
        <v>0</v>
      </c>
      <c r="AE18" s="83">
        <v>11</v>
      </c>
      <c r="AF18" s="83">
        <v>11</v>
      </c>
      <c r="AG18" s="83">
        <v>6.2</v>
      </c>
      <c r="AH18" s="38">
        <v>2</v>
      </c>
      <c r="AI18" s="38">
        <v>2</v>
      </c>
      <c r="AJ18" s="38">
        <v>0</v>
      </c>
      <c r="AK18" s="38">
        <v>1</v>
      </c>
      <c r="AL18" s="38">
        <v>5</v>
      </c>
      <c r="AM18" s="39">
        <v>11</v>
      </c>
      <c r="AN18" s="83"/>
      <c r="AO18" s="38">
        <v>1</v>
      </c>
      <c r="AP18" s="83"/>
      <c r="AQ18" s="83"/>
      <c r="AR18" s="38">
        <v>0</v>
      </c>
      <c r="AS18" s="39">
        <v>15</v>
      </c>
      <c r="AT18" s="83"/>
      <c r="AU18" s="38">
        <v>2</v>
      </c>
      <c r="AV18" s="83">
        <v>8.4705882352941178</v>
      </c>
      <c r="AW18" s="84">
        <v>20</v>
      </c>
      <c r="AX18" s="84">
        <v>10.69</v>
      </c>
      <c r="AY18" s="84"/>
      <c r="AZ18" s="137" t="s">
        <v>540</v>
      </c>
      <c r="BA18" s="137" t="s">
        <v>539</v>
      </c>
      <c r="BB18" s="36">
        <v>8.4</v>
      </c>
      <c r="BC18" s="36"/>
      <c r="BD18" s="43" t="s">
        <v>185</v>
      </c>
      <c r="BE18" s="36"/>
      <c r="BF18" s="130"/>
      <c r="BG18" s="130"/>
      <c r="BH18" s="131"/>
      <c r="BI18" s="130">
        <v>8.4705882352941178</v>
      </c>
      <c r="BJ18" s="130"/>
      <c r="BK18" s="130">
        <v>0</v>
      </c>
      <c r="BL18" s="130"/>
      <c r="BM18" s="131"/>
      <c r="BN18" s="133"/>
      <c r="BQ18" s="130"/>
      <c r="BU18" s="130"/>
    </row>
    <row r="19" spans="1:73" s="42" customFormat="1" hidden="1" x14ac:dyDescent="0.25">
      <c r="A19" s="84"/>
      <c r="B19" s="66" t="s">
        <v>186</v>
      </c>
      <c r="C19" s="36" t="s">
        <v>133</v>
      </c>
      <c r="D19" s="36" t="s">
        <v>73</v>
      </c>
      <c r="E19" s="84" t="s">
        <v>159</v>
      </c>
      <c r="F19" s="83"/>
      <c r="G19" s="83">
        <v>5.5</v>
      </c>
      <c r="H19" s="39"/>
      <c r="I19" s="83">
        <v>2.75</v>
      </c>
      <c r="J19" s="83"/>
      <c r="K19" s="83">
        <v>8.5</v>
      </c>
      <c r="L19" s="35"/>
      <c r="M19" s="83"/>
      <c r="N19" s="83">
        <v>4.25</v>
      </c>
      <c r="O19" s="83"/>
      <c r="P19" s="83">
        <v>2.5</v>
      </c>
      <c r="Q19" s="83"/>
      <c r="R19" s="83"/>
      <c r="S19" s="83">
        <v>2.5</v>
      </c>
      <c r="T19" s="83">
        <v>3.1666666666666665</v>
      </c>
      <c r="U19" s="38">
        <v>0</v>
      </c>
      <c r="V19" s="38">
        <v>0</v>
      </c>
      <c r="W19" s="38">
        <v>0</v>
      </c>
      <c r="X19" s="38">
        <v>0</v>
      </c>
      <c r="Y19" s="39">
        <v>10.75</v>
      </c>
      <c r="Z19" s="39">
        <v>13</v>
      </c>
      <c r="AA19" s="83"/>
      <c r="AB19" s="83"/>
      <c r="AC19" s="83"/>
      <c r="AD19" s="39">
        <v>11.125</v>
      </c>
      <c r="AE19" s="83"/>
      <c r="AF19" s="83" t="e">
        <v>#N/A</v>
      </c>
      <c r="AG19" s="83">
        <v>9.1999999999999993</v>
      </c>
      <c r="AH19" s="38">
        <v>2</v>
      </c>
      <c r="AI19" s="38">
        <v>2</v>
      </c>
      <c r="AJ19" s="38">
        <v>4</v>
      </c>
      <c r="AK19" s="38">
        <v>0</v>
      </c>
      <c r="AL19" s="38">
        <v>8</v>
      </c>
      <c r="AM19" s="83"/>
      <c r="AN19" s="83"/>
      <c r="AO19" s="38">
        <v>0</v>
      </c>
      <c r="AP19" s="39">
        <v>12.5</v>
      </c>
      <c r="AQ19" s="83"/>
      <c r="AR19" s="38">
        <v>2</v>
      </c>
      <c r="AS19" s="83"/>
      <c r="AT19" s="83"/>
      <c r="AU19" s="38">
        <v>0</v>
      </c>
      <c r="AV19" s="83">
        <v>5.8529411764705879</v>
      </c>
      <c r="AW19" s="84">
        <v>10</v>
      </c>
      <c r="AX19" s="84">
        <v>4.8758823529411774</v>
      </c>
      <c r="AY19" s="84"/>
      <c r="AZ19" s="137" t="s">
        <v>540</v>
      </c>
      <c r="BA19" s="137" t="s">
        <v>539</v>
      </c>
      <c r="BB19" s="36">
        <v>2.8235294117647061</v>
      </c>
      <c r="BC19" s="36"/>
      <c r="BD19" s="43" t="s">
        <v>133</v>
      </c>
      <c r="BE19" s="36"/>
      <c r="BF19" s="130"/>
      <c r="BG19" s="130"/>
      <c r="BH19" s="131"/>
      <c r="BI19" s="130">
        <v>5.8529411764705879</v>
      </c>
      <c r="BJ19" s="130" t="s">
        <v>542</v>
      </c>
      <c r="BK19" s="130">
        <v>0</v>
      </c>
      <c r="BL19" s="130"/>
      <c r="BM19" s="131"/>
      <c r="BN19" s="133"/>
      <c r="BQ19" s="130"/>
      <c r="BU19" s="130"/>
    </row>
    <row r="20" spans="1:73" s="42" customFormat="1" hidden="1" x14ac:dyDescent="0.25">
      <c r="A20" s="84"/>
      <c r="B20" s="65" t="s">
        <v>187</v>
      </c>
      <c r="C20" s="36" t="s">
        <v>188</v>
      </c>
      <c r="D20" s="36" t="s">
        <v>109</v>
      </c>
      <c r="E20" s="84" t="s">
        <v>159</v>
      </c>
      <c r="F20" s="39">
        <v>10.5</v>
      </c>
      <c r="G20" s="39">
        <v>10.5</v>
      </c>
      <c r="H20" s="39">
        <v>10.5</v>
      </c>
      <c r="I20" s="83">
        <v>10.5</v>
      </c>
      <c r="J20" s="39">
        <v>12</v>
      </c>
      <c r="K20" s="39">
        <v>12</v>
      </c>
      <c r="L20" s="35"/>
      <c r="M20" s="39">
        <v>12</v>
      </c>
      <c r="N20" s="39">
        <v>12</v>
      </c>
      <c r="O20" s="39">
        <v>11</v>
      </c>
      <c r="P20" s="83">
        <v>2.75</v>
      </c>
      <c r="Q20" s="83"/>
      <c r="R20" s="83"/>
      <c r="S20" s="83">
        <v>6.875</v>
      </c>
      <c r="T20" s="83">
        <v>9.7916666666666661</v>
      </c>
      <c r="U20" s="38">
        <v>6</v>
      </c>
      <c r="V20" s="38">
        <v>6</v>
      </c>
      <c r="W20" s="38">
        <v>0</v>
      </c>
      <c r="X20" s="38">
        <v>12</v>
      </c>
      <c r="Y20" s="39">
        <v>11.65</v>
      </c>
      <c r="Z20" s="39">
        <v>14.5</v>
      </c>
      <c r="AA20" s="39"/>
      <c r="AB20" s="39"/>
      <c r="AC20" s="39"/>
      <c r="AD20" s="39">
        <v>10.130000000000001</v>
      </c>
      <c r="AE20" s="83">
        <v>13</v>
      </c>
      <c r="AF20" s="83"/>
      <c r="AG20" s="39">
        <v>11.882</v>
      </c>
      <c r="AH20" s="38">
        <v>2</v>
      </c>
      <c r="AI20" s="38">
        <v>2</v>
      </c>
      <c r="AJ20" s="38">
        <v>4</v>
      </c>
      <c r="AK20" s="38">
        <v>1</v>
      </c>
      <c r="AL20" s="38">
        <v>9</v>
      </c>
      <c r="AM20" s="83">
        <v>12</v>
      </c>
      <c r="AN20" s="83"/>
      <c r="AO20" s="38">
        <v>1</v>
      </c>
      <c r="AP20" s="39">
        <v>10</v>
      </c>
      <c r="AQ20" s="83"/>
      <c r="AR20" s="38">
        <v>2</v>
      </c>
      <c r="AS20" s="83"/>
      <c r="AT20" s="83"/>
      <c r="AU20" s="38">
        <v>0</v>
      </c>
      <c r="AV20" s="83">
        <v>10.560882352941176</v>
      </c>
      <c r="AW20" s="84">
        <v>30</v>
      </c>
      <c r="AX20" s="84">
        <v>4.3158823529411769</v>
      </c>
      <c r="AY20" s="84"/>
      <c r="AZ20" s="137" t="s">
        <v>538</v>
      </c>
      <c r="BA20" s="137" t="s">
        <v>539</v>
      </c>
      <c r="BB20" s="36" t="e">
        <v>#N/A</v>
      </c>
      <c r="BC20" s="36"/>
      <c r="BD20" s="43" t="s">
        <v>188</v>
      </c>
      <c r="BE20" s="36"/>
      <c r="BF20" s="130"/>
      <c r="BG20" s="130"/>
      <c r="BH20" s="131"/>
      <c r="BI20" s="130">
        <v>10.560882352941176</v>
      </c>
      <c r="BJ20" s="130"/>
      <c r="BK20" s="130">
        <v>0</v>
      </c>
      <c r="BL20" s="130"/>
      <c r="BM20" s="131"/>
      <c r="BN20" s="133"/>
      <c r="BQ20" s="130"/>
      <c r="BU20" s="130"/>
    </row>
    <row r="21" spans="1:73" s="42" customFormat="1" hidden="1" x14ac:dyDescent="0.25">
      <c r="A21" s="84"/>
      <c r="B21" s="65" t="s">
        <v>189</v>
      </c>
      <c r="C21" s="36" t="s">
        <v>190</v>
      </c>
      <c r="D21" s="36" t="s">
        <v>191</v>
      </c>
      <c r="E21" s="84" t="s">
        <v>159</v>
      </c>
      <c r="F21" s="83"/>
      <c r="G21" s="83">
        <v>8.5</v>
      </c>
      <c r="H21" s="39"/>
      <c r="I21" s="83">
        <v>4.25</v>
      </c>
      <c r="J21" s="83">
        <v>12</v>
      </c>
      <c r="K21" s="83">
        <v>8</v>
      </c>
      <c r="L21" s="35"/>
      <c r="M21" s="83"/>
      <c r="N21" s="83">
        <v>10</v>
      </c>
      <c r="O21" s="83">
        <v>15</v>
      </c>
      <c r="P21" s="83">
        <v>13.5</v>
      </c>
      <c r="Q21" s="83"/>
      <c r="R21" s="83"/>
      <c r="S21" s="83">
        <v>14.25</v>
      </c>
      <c r="T21" s="83">
        <v>9.5</v>
      </c>
      <c r="U21" s="38">
        <v>0</v>
      </c>
      <c r="V21" s="38">
        <v>6</v>
      </c>
      <c r="W21" s="38">
        <v>6</v>
      </c>
      <c r="X21" s="38">
        <v>12</v>
      </c>
      <c r="Y21" s="83">
        <v>14.35</v>
      </c>
      <c r="Z21" s="83">
        <v>13.1</v>
      </c>
      <c r="AA21" s="83"/>
      <c r="AB21" s="83"/>
      <c r="AC21" s="83"/>
      <c r="AD21" s="83">
        <v>7.63</v>
      </c>
      <c r="AE21" s="83">
        <v>20</v>
      </c>
      <c r="AF21" s="83" t="e">
        <v>#N/A</v>
      </c>
      <c r="AG21" s="83">
        <v>12.542</v>
      </c>
      <c r="AH21" s="38">
        <v>2</v>
      </c>
      <c r="AI21" s="38">
        <v>2</v>
      </c>
      <c r="AJ21" s="38">
        <v>0</v>
      </c>
      <c r="AK21" s="38">
        <v>1</v>
      </c>
      <c r="AL21" s="38">
        <v>9</v>
      </c>
      <c r="AM21" s="83">
        <v>13.5</v>
      </c>
      <c r="AN21" s="83"/>
      <c r="AO21" s="38">
        <v>1</v>
      </c>
      <c r="AP21" s="83"/>
      <c r="AQ21" s="83"/>
      <c r="AR21" s="38">
        <v>0</v>
      </c>
      <c r="AS21" s="83">
        <v>11</v>
      </c>
      <c r="AT21" s="83"/>
      <c r="AU21" s="38">
        <v>2</v>
      </c>
      <c r="AV21" s="83">
        <v>10.806470588235294</v>
      </c>
      <c r="AW21" s="84">
        <v>30</v>
      </c>
      <c r="AX21" s="84">
        <v>10.250588235294119</v>
      </c>
      <c r="AY21" s="84"/>
      <c r="AZ21" s="137" t="s">
        <v>538</v>
      </c>
      <c r="BA21" s="137" t="s">
        <v>539</v>
      </c>
      <c r="BB21" s="36" t="e">
        <v>#N/A</v>
      </c>
      <c r="BC21" s="36"/>
      <c r="BD21" s="43" t="s">
        <v>190</v>
      </c>
      <c r="BE21" s="36"/>
      <c r="BF21" s="130"/>
      <c r="BG21" s="130"/>
      <c r="BH21" s="131"/>
      <c r="BI21" s="130">
        <v>10.806470588235294</v>
      </c>
      <c r="BJ21" s="130"/>
      <c r="BK21" s="130">
        <v>0</v>
      </c>
      <c r="BL21" s="130"/>
      <c r="BM21" s="131"/>
      <c r="BN21" s="133"/>
      <c r="BQ21" s="130"/>
      <c r="BU21" s="130"/>
    </row>
    <row r="22" spans="1:73" s="42" customFormat="1" hidden="1" x14ac:dyDescent="0.25">
      <c r="A22" s="84"/>
      <c r="B22" s="69" t="s">
        <v>192</v>
      </c>
      <c r="C22" s="37" t="s">
        <v>193</v>
      </c>
      <c r="D22" s="36" t="s">
        <v>194</v>
      </c>
      <c r="E22" s="84" t="s">
        <v>159</v>
      </c>
      <c r="F22" s="83">
        <v>16</v>
      </c>
      <c r="G22" s="83">
        <v>6</v>
      </c>
      <c r="H22" s="83"/>
      <c r="I22" s="83">
        <v>11</v>
      </c>
      <c r="J22" s="39">
        <v>11.63</v>
      </c>
      <c r="K22" s="39">
        <v>11.63</v>
      </c>
      <c r="L22" s="35"/>
      <c r="M22" s="39">
        <v>11.63</v>
      </c>
      <c r="N22" s="39">
        <v>11.63</v>
      </c>
      <c r="O22" s="83">
        <v>15</v>
      </c>
      <c r="P22" s="83">
        <v>1</v>
      </c>
      <c r="Q22" s="83"/>
      <c r="R22" s="83"/>
      <c r="S22" s="83">
        <v>8</v>
      </c>
      <c r="T22" s="83">
        <v>10.210000000000001</v>
      </c>
      <c r="U22" s="38">
        <v>6</v>
      </c>
      <c r="V22" s="38">
        <v>6</v>
      </c>
      <c r="W22" s="38">
        <v>0</v>
      </c>
      <c r="X22" s="38">
        <v>18</v>
      </c>
      <c r="Y22" s="39">
        <v>11.25</v>
      </c>
      <c r="Z22" s="39">
        <v>10</v>
      </c>
      <c r="AA22" s="39"/>
      <c r="AB22" s="39"/>
      <c r="AC22" s="39"/>
      <c r="AD22" s="39">
        <v>8.8800000000000008</v>
      </c>
      <c r="AE22" s="39">
        <v>11</v>
      </c>
      <c r="AF22" s="83">
        <v>11</v>
      </c>
      <c r="AG22" s="39">
        <v>10.002000000000001</v>
      </c>
      <c r="AH22" s="38">
        <v>2</v>
      </c>
      <c r="AI22" s="38">
        <v>2</v>
      </c>
      <c r="AJ22" s="38">
        <v>0</v>
      </c>
      <c r="AK22" s="38">
        <v>1</v>
      </c>
      <c r="AL22" s="38">
        <v>9</v>
      </c>
      <c r="AM22" s="39">
        <v>19</v>
      </c>
      <c r="AN22" s="83"/>
      <c r="AO22" s="38">
        <v>1</v>
      </c>
      <c r="AP22" s="83"/>
      <c r="AQ22" s="83"/>
      <c r="AR22" s="38">
        <v>0</v>
      </c>
      <c r="AS22" s="39">
        <v>10</v>
      </c>
      <c r="AT22" s="83"/>
      <c r="AU22" s="38">
        <v>2</v>
      </c>
      <c r="AV22" s="83">
        <v>10.641176470588237</v>
      </c>
      <c r="AW22" s="84">
        <v>30</v>
      </c>
      <c r="AX22" s="84">
        <v>7.3</v>
      </c>
      <c r="AY22" s="84"/>
      <c r="AZ22" s="137" t="s">
        <v>538</v>
      </c>
      <c r="BA22" s="137" t="s">
        <v>539</v>
      </c>
      <c r="BB22" s="36">
        <v>9.51</v>
      </c>
      <c r="BC22" s="36"/>
      <c r="BD22" s="43" t="s">
        <v>1067</v>
      </c>
      <c r="BE22" s="36"/>
      <c r="BF22" s="130"/>
      <c r="BG22" s="130"/>
      <c r="BH22" s="131"/>
      <c r="BI22" s="130">
        <v>10.641176470588237</v>
      </c>
      <c r="BJ22" s="130"/>
      <c r="BK22" s="130">
        <v>0</v>
      </c>
      <c r="BL22" s="130"/>
      <c r="BM22" s="131"/>
      <c r="BN22" s="133"/>
      <c r="BQ22" s="130"/>
      <c r="BU22" s="130"/>
    </row>
    <row r="23" spans="1:73" s="42" customFormat="1" hidden="1" x14ac:dyDescent="0.25">
      <c r="A23" s="84"/>
      <c r="B23" s="62" t="s">
        <v>195</v>
      </c>
      <c r="C23" s="36" t="s">
        <v>196</v>
      </c>
      <c r="D23" s="36" t="s">
        <v>197</v>
      </c>
      <c r="E23" s="84" t="s">
        <v>159</v>
      </c>
      <c r="F23" s="39">
        <v>10.130000000000001</v>
      </c>
      <c r="G23" s="39">
        <v>10.130000000000001</v>
      </c>
      <c r="H23" s="39">
        <v>10.130000000000001</v>
      </c>
      <c r="I23" s="83">
        <v>10.130000000000001</v>
      </c>
      <c r="J23" s="83">
        <v>14</v>
      </c>
      <c r="K23" s="83">
        <v>6</v>
      </c>
      <c r="L23" s="35"/>
      <c r="M23" s="83"/>
      <c r="N23" s="83">
        <v>10</v>
      </c>
      <c r="O23" s="83">
        <v>14</v>
      </c>
      <c r="P23" s="83">
        <v>1.5</v>
      </c>
      <c r="Q23" s="83"/>
      <c r="R23" s="83"/>
      <c r="S23" s="83">
        <v>7.75</v>
      </c>
      <c r="T23" s="83">
        <v>9.2933333333333348</v>
      </c>
      <c r="U23" s="38">
        <v>6</v>
      </c>
      <c r="V23" s="38">
        <v>6</v>
      </c>
      <c r="W23" s="38">
        <v>0</v>
      </c>
      <c r="X23" s="38">
        <v>12</v>
      </c>
      <c r="Y23" s="39">
        <v>13.45</v>
      </c>
      <c r="Z23" s="39">
        <v>11.5</v>
      </c>
      <c r="AA23" s="39"/>
      <c r="AB23" s="39"/>
      <c r="AC23" s="39"/>
      <c r="AD23" s="39">
        <v>6</v>
      </c>
      <c r="AE23" s="39">
        <v>15</v>
      </c>
      <c r="AF23" s="83">
        <v>15</v>
      </c>
      <c r="AG23" s="39">
        <v>10.39</v>
      </c>
      <c r="AH23" s="38">
        <v>2</v>
      </c>
      <c r="AI23" s="38">
        <v>2</v>
      </c>
      <c r="AJ23" s="38">
        <v>0</v>
      </c>
      <c r="AK23" s="38">
        <v>1</v>
      </c>
      <c r="AL23" s="38">
        <v>9</v>
      </c>
      <c r="AM23" s="39">
        <v>17</v>
      </c>
      <c r="AN23" s="83"/>
      <c r="AO23" s="38">
        <v>1</v>
      </c>
      <c r="AP23" s="83"/>
      <c r="AQ23" s="83"/>
      <c r="AR23" s="38">
        <v>0</v>
      </c>
      <c r="AS23" s="39">
        <v>11.25</v>
      </c>
      <c r="AT23" s="83"/>
      <c r="AU23" s="38">
        <v>2</v>
      </c>
      <c r="AV23" s="83">
        <v>10.299411764705884</v>
      </c>
      <c r="AW23" s="84">
        <v>30</v>
      </c>
      <c r="AX23" s="84">
        <v>9.2911764705882351</v>
      </c>
      <c r="AY23" s="84"/>
      <c r="AZ23" s="137" t="s">
        <v>538</v>
      </c>
      <c r="BA23" s="137" t="s">
        <v>539</v>
      </c>
      <c r="BB23" s="36">
        <v>9.31</v>
      </c>
      <c r="BC23" s="36"/>
      <c r="BD23" s="43" t="s">
        <v>196</v>
      </c>
      <c r="BE23" s="36"/>
      <c r="BF23" s="130"/>
      <c r="BG23" s="130"/>
      <c r="BH23" s="131"/>
      <c r="BI23" s="130">
        <v>10.299411764705884</v>
      </c>
      <c r="BJ23" s="130"/>
      <c r="BK23" s="130">
        <v>0</v>
      </c>
      <c r="BL23" s="130"/>
      <c r="BM23" s="131"/>
      <c r="BN23" s="133"/>
      <c r="BQ23" s="130"/>
      <c r="BU23" s="130"/>
    </row>
    <row r="24" spans="1:73" s="42" customFormat="1" hidden="1" x14ac:dyDescent="0.25">
      <c r="A24" s="84"/>
      <c r="B24" s="65" t="s">
        <v>198</v>
      </c>
      <c r="C24" s="36" t="s">
        <v>199</v>
      </c>
      <c r="D24" s="36" t="s">
        <v>200</v>
      </c>
      <c r="E24" s="84" t="s">
        <v>159</v>
      </c>
      <c r="F24" s="39">
        <v>11</v>
      </c>
      <c r="G24" s="39">
        <v>11</v>
      </c>
      <c r="H24" s="39">
        <v>11</v>
      </c>
      <c r="I24" s="83">
        <v>11</v>
      </c>
      <c r="J24" s="83">
        <v>14</v>
      </c>
      <c r="K24" s="83">
        <v>6</v>
      </c>
      <c r="L24" s="35"/>
      <c r="M24" s="83"/>
      <c r="N24" s="83">
        <v>10</v>
      </c>
      <c r="O24" s="83">
        <v>15</v>
      </c>
      <c r="P24" s="83">
        <v>1.5</v>
      </c>
      <c r="Q24" s="83">
        <v>11</v>
      </c>
      <c r="R24" s="83"/>
      <c r="S24" s="83">
        <v>13</v>
      </c>
      <c r="T24" s="83">
        <v>11.333333333333334</v>
      </c>
      <c r="U24" s="38">
        <v>6</v>
      </c>
      <c r="V24" s="38">
        <v>6</v>
      </c>
      <c r="W24" s="38">
        <v>6</v>
      </c>
      <c r="X24" s="38">
        <v>18</v>
      </c>
      <c r="Y24" s="39">
        <v>12.05</v>
      </c>
      <c r="Z24" s="39">
        <v>14.75</v>
      </c>
      <c r="AA24" s="83"/>
      <c r="AB24" s="83"/>
      <c r="AC24" s="83"/>
      <c r="AD24" s="83">
        <v>0</v>
      </c>
      <c r="AE24" s="83">
        <v>14</v>
      </c>
      <c r="AF24" s="83">
        <v>14</v>
      </c>
      <c r="AG24" s="83">
        <v>8.16</v>
      </c>
      <c r="AH24" s="38">
        <v>2</v>
      </c>
      <c r="AI24" s="38">
        <v>2</v>
      </c>
      <c r="AJ24" s="38">
        <v>0</v>
      </c>
      <c r="AK24" s="38">
        <v>1</v>
      </c>
      <c r="AL24" s="38">
        <v>5</v>
      </c>
      <c r="AM24" s="39">
        <v>14</v>
      </c>
      <c r="AN24" s="83"/>
      <c r="AO24" s="38">
        <v>1</v>
      </c>
      <c r="AP24" s="39">
        <v>10.75</v>
      </c>
      <c r="AQ24" s="83"/>
      <c r="AR24" s="38">
        <v>2</v>
      </c>
      <c r="AS24" s="83"/>
      <c r="AT24" s="83"/>
      <c r="AU24" s="38">
        <v>0</v>
      </c>
      <c r="AV24" s="83">
        <v>10.488235294117647</v>
      </c>
      <c r="AW24" s="84">
        <v>30</v>
      </c>
      <c r="AX24" s="84">
        <v>10.017647058823529</v>
      </c>
      <c r="AY24" s="84"/>
      <c r="AZ24" s="137" t="s">
        <v>538</v>
      </c>
      <c r="BA24" s="137" t="s">
        <v>541</v>
      </c>
      <c r="BB24" s="36">
        <v>7.97</v>
      </c>
      <c r="BC24" s="36"/>
      <c r="BD24" s="43" t="s">
        <v>1068</v>
      </c>
      <c r="BE24" s="36"/>
      <c r="BF24" s="130"/>
      <c r="BG24" s="130"/>
      <c r="BH24" s="131"/>
      <c r="BI24" s="130">
        <v>10.488235294117647</v>
      </c>
      <c r="BJ24" s="130"/>
      <c r="BK24" s="130">
        <v>0</v>
      </c>
      <c r="BL24" s="130"/>
      <c r="BM24" s="131"/>
      <c r="BN24" s="133"/>
      <c r="BQ24" s="130"/>
      <c r="BU24" s="130"/>
    </row>
    <row r="25" spans="1:73" s="42" customFormat="1" hidden="1" x14ac:dyDescent="0.25">
      <c r="A25" s="84"/>
      <c r="B25" s="43" t="s">
        <v>201</v>
      </c>
      <c r="C25" s="36" t="s">
        <v>112</v>
      </c>
      <c r="D25" s="36" t="s">
        <v>115</v>
      </c>
      <c r="E25" s="84" t="s">
        <v>159</v>
      </c>
      <c r="F25" s="39">
        <v>12.5</v>
      </c>
      <c r="G25" s="83">
        <v>0</v>
      </c>
      <c r="H25" s="83"/>
      <c r="I25" s="83">
        <v>6.25</v>
      </c>
      <c r="J25" s="83">
        <v>12</v>
      </c>
      <c r="K25" s="83">
        <v>4</v>
      </c>
      <c r="L25" s="35"/>
      <c r="M25" s="83"/>
      <c r="N25" s="83">
        <v>8</v>
      </c>
      <c r="O25" s="83">
        <v>13</v>
      </c>
      <c r="P25" s="83">
        <v>2</v>
      </c>
      <c r="Q25" s="83"/>
      <c r="R25" s="83"/>
      <c r="S25" s="83">
        <v>7.5</v>
      </c>
      <c r="T25" s="83">
        <v>7.25</v>
      </c>
      <c r="U25" s="38">
        <v>0</v>
      </c>
      <c r="V25" s="38">
        <v>0</v>
      </c>
      <c r="W25" s="38">
        <v>0</v>
      </c>
      <c r="X25" s="38">
        <v>0</v>
      </c>
      <c r="Y25" s="39">
        <v>9.35</v>
      </c>
      <c r="Z25" s="39">
        <v>12</v>
      </c>
      <c r="AA25" s="39"/>
      <c r="AB25" s="39"/>
      <c r="AC25" s="39"/>
      <c r="AD25" s="39">
        <v>8.25</v>
      </c>
      <c r="AE25" s="39">
        <v>12.5</v>
      </c>
      <c r="AF25" s="83">
        <v>12.5</v>
      </c>
      <c r="AG25" s="39">
        <v>10.07</v>
      </c>
      <c r="AH25" s="38">
        <v>0</v>
      </c>
      <c r="AI25" s="38">
        <v>2</v>
      </c>
      <c r="AJ25" s="38">
        <v>0</v>
      </c>
      <c r="AK25" s="38">
        <v>1</v>
      </c>
      <c r="AL25" s="38">
        <v>9</v>
      </c>
      <c r="AM25" s="39">
        <v>14</v>
      </c>
      <c r="AN25" s="83"/>
      <c r="AO25" s="38">
        <v>1</v>
      </c>
      <c r="AP25" s="83"/>
      <c r="AQ25" s="83"/>
      <c r="AR25" s="38">
        <v>0</v>
      </c>
      <c r="AS25" s="39">
        <v>18</v>
      </c>
      <c r="AT25" s="83"/>
      <c r="AU25" s="38">
        <v>2</v>
      </c>
      <c r="AV25" s="83">
        <v>9.7411764705882344</v>
      </c>
      <c r="AW25" s="84">
        <v>12</v>
      </c>
      <c r="AX25" s="84">
        <v>10.42</v>
      </c>
      <c r="AY25" s="84"/>
      <c r="AZ25" s="137" t="s">
        <v>540</v>
      </c>
      <c r="BA25" s="137" t="s">
        <v>539</v>
      </c>
      <c r="BB25" s="36">
        <v>6.83</v>
      </c>
      <c r="BC25" s="36"/>
      <c r="BD25" s="43" t="s">
        <v>112</v>
      </c>
      <c r="BE25" s="36"/>
      <c r="BF25" s="130"/>
      <c r="BG25" s="130"/>
      <c r="BH25" s="131"/>
      <c r="BI25" s="130">
        <v>9.7411764705882344</v>
      </c>
      <c r="BJ25" s="130"/>
      <c r="BK25" s="130">
        <v>0</v>
      </c>
      <c r="BL25" s="130"/>
      <c r="BM25" s="131"/>
      <c r="BN25" s="133"/>
      <c r="BQ25" s="130"/>
      <c r="BU25" s="130"/>
    </row>
    <row r="26" spans="1:73" s="42" customFormat="1" hidden="1" x14ac:dyDescent="0.25">
      <c r="A26" s="84"/>
      <c r="B26" s="65" t="s">
        <v>202</v>
      </c>
      <c r="C26" s="36" t="s">
        <v>143</v>
      </c>
      <c r="D26" s="36" t="s">
        <v>92</v>
      </c>
      <c r="E26" s="84" t="s">
        <v>159</v>
      </c>
      <c r="F26" s="83"/>
      <c r="G26" s="83"/>
      <c r="H26" s="39"/>
      <c r="I26" s="39">
        <v>10</v>
      </c>
      <c r="J26" s="83"/>
      <c r="K26" s="83"/>
      <c r="L26" s="35"/>
      <c r="M26" s="83"/>
      <c r="N26" s="83">
        <v>0</v>
      </c>
      <c r="O26" s="83">
        <v>14</v>
      </c>
      <c r="P26" s="83">
        <v>10.75</v>
      </c>
      <c r="Q26" s="83"/>
      <c r="R26" s="83"/>
      <c r="S26" s="83">
        <v>12.375</v>
      </c>
      <c r="T26" s="83">
        <v>7.458333333333333</v>
      </c>
      <c r="U26" s="38">
        <v>6</v>
      </c>
      <c r="V26" s="38">
        <v>0</v>
      </c>
      <c r="W26" s="38">
        <v>6</v>
      </c>
      <c r="X26" s="38">
        <v>12</v>
      </c>
      <c r="Y26" s="39">
        <v>10.25</v>
      </c>
      <c r="Z26" s="39">
        <v>14.5</v>
      </c>
      <c r="AA26" s="83"/>
      <c r="AB26" s="83"/>
      <c r="AC26" s="83"/>
      <c r="AD26" s="39">
        <v>10</v>
      </c>
      <c r="AE26" s="39">
        <v>14</v>
      </c>
      <c r="AF26" s="83" t="e">
        <v>#N/A</v>
      </c>
      <c r="AG26" s="39">
        <v>11.75</v>
      </c>
      <c r="AH26" s="38">
        <v>2</v>
      </c>
      <c r="AI26" s="38">
        <v>2</v>
      </c>
      <c r="AJ26" s="38">
        <v>4</v>
      </c>
      <c r="AK26" s="38">
        <v>1</v>
      </c>
      <c r="AL26" s="38">
        <v>9</v>
      </c>
      <c r="AM26" s="39">
        <v>12</v>
      </c>
      <c r="AN26" s="83"/>
      <c r="AO26" s="38">
        <v>1</v>
      </c>
      <c r="AP26" s="39">
        <v>10</v>
      </c>
      <c r="AQ26" s="83"/>
      <c r="AR26" s="38">
        <v>2</v>
      </c>
      <c r="AS26" s="83"/>
      <c r="AT26" s="83"/>
      <c r="AU26" s="38">
        <v>0</v>
      </c>
      <c r="AV26" s="83">
        <v>9.2867647058823533</v>
      </c>
      <c r="AW26" s="84">
        <v>24</v>
      </c>
      <c r="AX26" s="84">
        <v>7.5341176470588227</v>
      </c>
      <c r="AY26" s="84"/>
      <c r="AZ26" s="137" t="s">
        <v>540</v>
      </c>
      <c r="BA26" s="137" t="s">
        <v>539</v>
      </c>
      <c r="BB26" s="36">
        <v>4.617647058823529</v>
      </c>
      <c r="BC26" s="36"/>
      <c r="BD26" s="43" t="s">
        <v>1069</v>
      </c>
      <c r="BE26" s="36"/>
      <c r="BF26" s="130"/>
      <c r="BG26" s="130"/>
      <c r="BH26" s="131"/>
      <c r="BI26" s="130">
        <v>9.2867647058823533</v>
      </c>
      <c r="BJ26" s="130"/>
      <c r="BK26" s="130">
        <v>0</v>
      </c>
      <c r="BL26" s="130"/>
      <c r="BM26" s="131"/>
      <c r="BN26" s="133"/>
      <c r="BQ26" s="130"/>
      <c r="BU26" s="130"/>
    </row>
    <row r="27" spans="1:73" s="42" customFormat="1" hidden="1" x14ac:dyDescent="0.25">
      <c r="A27" s="84"/>
      <c r="B27" s="65" t="s">
        <v>203</v>
      </c>
      <c r="C27" s="36" t="s">
        <v>134</v>
      </c>
      <c r="D27" s="36" t="s">
        <v>95</v>
      </c>
      <c r="E27" s="84" t="s">
        <v>159</v>
      </c>
      <c r="F27" s="83">
        <v>15</v>
      </c>
      <c r="G27" s="83">
        <v>5</v>
      </c>
      <c r="H27" s="39"/>
      <c r="I27" s="83">
        <v>10</v>
      </c>
      <c r="J27" s="39">
        <v>10</v>
      </c>
      <c r="K27" s="39">
        <v>10</v>
      </c>
      <c r="L27" s="35"/>
      <c r="M27" s="39">
        <v>10</v>
      </c>
      <c r="N27" s="39">
        <v>10</v>
      </c>
      <c r="O27" s="83">
        <v>12</v>
      </c>
      <c r="P27" s="83">
        <v>1.5</v>
      </c>
      <c r="Q27" s="83"/>
      <c r="R27" s="83"/>
      <c r="S27" s="83">
        <v>6</v>
      </c>
      <c r="T27" s="83">
        <v>8.6666666666666661</v>
      </c>
      <c r="U27" s="38">
        <v>6</v>
      </c>
      <c r="V27" s="38">
        <v>6</v>
      </c>
      <c r="W27" s="38">
        <v>0</v>
      </c>
      <c r="X27" s="38">
        <v>12</v>
      </c>
      <c r="Y27" s="39">
        <v>9.5</v>
      </c>
      <c r="Z27" s="39">
        <v>15</v>
      </c>
      <c r="AA27" s="39"/>
      <c r="AB27" s="39"/>
      <c r="AC27" s="39"/>
      <c r="AD27" s="39">
        <v>10</v>
      </c>
      <c r="AE27" s="39">
        <v>14</v>
      </c>
      <c r="AF27" s="83" t="e">
        <v>#N/A</v>
      </c>
      <c r="AG27" s="39">
        <v>11.7</v>
      </c>
      <c r="AH27" s="38">
        <v>0</v>
      </c>
      <c r="AI27" s="38">
        <v>2</v>
      </c>
      <c r="AJ27" s="38">
        <v>4</v>
      </c>
      <c r="AK27" s="38">
        <v>1</v>
      </c>
      <c r="AL27" s="38">
        <v>9</v>
      </c>
      <c r="AM27" s="39">
        <v>12</v>
      </c>
      <c r="AN27" s="83"/>
      <c r="AO27" s="38">
        <v>1</v>
      </c>
      <c r="AP27" s="83"/>
      <c r="AQ27" s="83"/>
      <c r="AR27" s="38">
        <v>0</v>
      </c>
      <c r="AS27" s="83">
        <v>11</v>
      </c>
      <c r="AT27" s="83"/>
      <c r="AU27" s="38">
        <v>2</v>
      </c>
      <c r="AV27" s="83">
        <v>10.029411764705882</v>
      </c>
      <c r="AW27" s="84">
        <v>30</v>
      </c>
      <c r="AX27" s="84">
        <v>9.9764705882352942</v>
      </c>
      <c r="AY27" s="84"/>
      <c r="AZ27" s="137" t="s">
        <v>538</v>
      </c>
      <c r="BA27" s="137" t="s">
        <v>539</v>
      </c>
      <c r="BB27" s="36" t="e">
        <v>#N/A</v>
      </c>
      <c r="BC27" s="36"/>
      <c r="BD27" s="43" t="s">
        <v>134</v>
      </c>
      <c r="BE27" s="36"/>
      <c r="BF27" s="130"/>
      <c r="BG27" s="130"/>
      <c r="BH27" s="131"/>
      <c r="BI27" s="130">
        <v>10.161764705882353</v>
      </c>
      <c r="BJ27" s="130"/>
      <c r="BK27" s="130">
        <v>-0.13235294117647101</v>
      </c>
      <c r="BL27" s="130"/>
      <c r="BM27" s="131"/>
      <c r="BN27" s="133"/>
      <c r="BQ27" s="130"/>
      <c r="BU27" s="130"/>
    </row>
    <row r="28" spans="1:73" s="42" customFormat="1" hidden="1" x14ac:dyDescent="0.25">
      <c r="A28" s="84"/>
      <c r="B28" s="62" t="s">
        <v>204</v>
      </c>
      <c r="C28" s="36" t="s">
        <v>205</v>
      </c>
      <c r="D28" s="36" t="s">
        <v>84</v>
      </c>
      <c r="E28" s="84" t="s">
        <v>159</v>
      </c>
      <c r="F28" s="67"/>
      <c r="G28" s="83"/>
      <c r="H28" s="39"/>
      <c r="I28" s="83">
        <v>0</v>
      </c>
      <c r="J28" s="83">
        <v>10</v>
      </c>
      <c r="K28" s="83">
        <v>3</v>
      </c>
      <c r="L28" s="35"/>
      <c r="M28" s="83"/>
      <c r="N28" s="83">
        <v>6.5</v>
      </c>
      <c r="O28" s="39">
        <v>12.5</v>
      </c>
      <c r="P28" s="83">
        <v>4.5</v>
      </c>
      <c r="Q28" s="83"/>
      <c r="R28" s="83"/>
      <c r="S28" s="83">
        <v>8.5</v>
      </c>
      <c r="T28" s="83">
        <v>5</v>
      </c>
      <c r="U28" s="38">
        <v>0</v>
      </c>
      <c r="V28" s="38">
        <v>0</v>
      </c>
      <c r="W28" s="38">
        <v>0</v>
      </c>
      <c r="X28" s="38">
        <v>0</v>
      </c>
      <c r="Y28" s="39">
        <v>7.75</v>
      </c>
      <c r="Z28" s="39">
        <v>12.5</v>
      </c>
      <c r="AA28" s="39"/>
      <c r="AB28" s="39"/>
      <c r="AC28" s="39"/>
      <c r="AD28" s="39">
        <v>10</v>
      </c>
      <c r="AE28" s="39">
        <v>15</v>
      </c>
      <c r="AF28" s="83" t="e">
        <v>#N/A</v>
      </c>
      <c r="AG28" s="39">
        <v>11.05</v>
      </c>
      <c r="AH28" s="38">
        <v>0</v>
      </c>
      <c r="AI28" s="38">
        <v>2</v>
      </c>
      <c r="AJ28" s="38">
        <v>4</v>
      </c>
      <c r="AK28" s="38">
        <v>1</v>
      </c>
      <c r="AL28" s="38">
        <v>9</v>
      </c>
      <c r="AM28" s="39">
        <v>13</v>
      </c>
      <c r="AN28" s="83"/>
      <c r="AO28" s="38">
        <v>1</v>
      </c>
      <c r="AP28" s="83"/>
      <c r="AQ28" s="83"/>
      <c r="AR28" s="38">
        <v>0</v>
      </c>
      <c r="AS28" s="39">
        <v>10.5</v>
      </c>
      <c r="AT28" s="83"/>
      <c r="AU28" s="38">
        <v>2</v>
      </c>
      <c r="AV28" s="83">
        <v>7.8970588235294121</v>
      </c>
      <c r="AW28" s="84">
        <v>12</v>
      </c>
      <c r="AX28" s="84">
        <v>10.474117647058824</v>
      </c>
      <c r="AY28" s="84"/>
      <c r="AZ28" s="137" t="s">
        <v>540</v>
      </c>
      <c r="BA28" s="137" t="s">
        <v>539</v>
      </c>
      <c r="BB28" s="36">
        <v>6.7720588235294121</v>
      </c>
      <c r="BC28" s="36"/>
      <c r="BD28" s="43" t="s">
        <v>205</v>
      </c>
      <c r="BE28" s="36"/>
      <c r="BF28" s="130"/>
      <c r="BG28" s="130"/>
      <c r="BH28" s="131"/>
      <c r="BI28" s="130">
        <v>7.8970588235294121</v>
      </c>
      <c r="BJ28" s="130"/>
      <c r="BK28" s="130">
        <v>0</v>
      </c>
      <c r="BL28" s="130"/>
      <c r="BM28" s="131"/>
      <c r="BN28" s="133"/>
      <c r="BQ28" s="130"/>
      <c r="BU28" s="130"/>
    </row>
    <row r="29" spans="1:73" s="42" customFormat="1" hidden="1" x14ac:dyDescent="0.25">
      <c r="A29" s="84"/>
      <c r="B29" s="66" t="s">
        <v>206</v>
      </c>
      <c r="C29" s="36" t="s">
        <v>138</v>
      </c>
      <c r="D29" s="36" t="s">
        <v>207</v>
      </c>
      <c r="E29" s="84" t="s">
        <v>159</v>
      </c>
      <c r="F29" s="83">
        <v>16.5</v>
      </c>
      <c r="G29" s="83">
        <v>7</v>
      </c>
      <c r="H29" s="83"/>
      <c r="I29" s="83">
        <v>11.75</v>
      </c>
      <c r="J29" s="83">
        <v>11</v>
      </c>
      <c r="K29" s="83">
        <v>12</v>
      </c>
      <c r="L29" s="35"/>
      <c r="M29" s="83"/>
      <c r="N29" s="83">
        <v>11.5</v>
      </c>
      <c r="O29" s="83">
        <v>13</v>
      </c>
      <c r="P29" s="83">
        <v>7.5</v>
      </c>
      <c r="Q29" s="83"/>
      <c r="R29" s="83"/>
      <c r="S29" s="83">
        <v>10.25</v>
      </c>
      <c r="T29" s="83">
        <v>11.166666666666666</v>
      </c>
      <c r="U29" s="38">
        <v>6</v>
      </c>
      <c r="V29" s="38">
        <v>6</v>
      </c>
      <c r="W29" s="38">
        <v>6</v>
      </c>
      <c r="X29" s="38">
        <v>18</v>
      </c>
      <c r="Y29" s="83">
        <v>12</v>
      </c>
      <c r="Z29" s="83">
        <v>5</v>
      </c>
      <c r="AA29" s="83"/>
      <c r="AB29" s="83"/>
      <c r="AC29" s="83"/>
      <c r="AD29" s="83">
        <v>10</v>
      </c>
      <c r="AE29" s="83">
        <v>14</v>
      </c>
      <c r="AF29" s="83" t="e">
        <v>#N/A</v>
      </c>
      <c r="AG29" s="83">
        <v>10.199999999999999</v>
      </c>
      <c r="AH29" s="38">
        <v>2</v>
      </c>
      <c r="AI29" s="38">
        <v>0</v>
      </c>
      <c r="AJ29" s="38">
        <v>4</v>
      </c>
      <c r="AK29" s="38">
        <v>1</v>
      </c>
      <c r="AL29" s="38">
        <v>9</v>
      </c>
      <c r="AM29" s="83">
        <v>15</v>
      </c>
      <c r="AN29" s="83"/>
      <c r="AO29" s="38">
        <v>1</v>
      </c>
      <c r="AP29" s="83"/>
      <c r="AQ29" s="83"/>
      <c r="AR29" s="38">
        <v>0</v>
      </c>
      <c r="AS29" s="83">
        <v>13</v>
      </c>
      <c r="AT29" s="83"/>
      <c r="AU29" s="38">
        <v>2</v>
      </c>
      <c r="AV29" s="83">
        <v>11.323529411764707</v>
      </c>
      <c r="AW29" s="84">
        <v>30</v>
      </c>
      <c r="AX29" s="84">
        <v>7.1764705882352944</v>
      </c>
      <c r="AY29" s="84"/>
      <c r="AZ29" s="137" t="s">
        <v>538</v>
      </c>
      <c r="BA29" s="137" t="s">
        <v>539</v>
      </c>
      <c r="BB29" s="36" t="e">
        <v>#N/A</v>
      </c>
      <c r="BC29" s="36"/>
      <c r="BD29" s="43" t="s">
        <v>138</v>
      </c>
      <c r="BE29" s="36"/>
      <c r="BF29" s="130"/>
      <c r="BG29" s="130"/>
      <c r="BH29" s="131"/>
      <c r="BI29" s="130">
        <v>11.323529411764707</v>
      </c>
      <c r="BJ29" s="130"/>
      <c r="BK29" s="130">
        <v>0</v>
      </c>
      <c r="BL29" s="130"/>
      <c r="BM29" s="131"/>
      <c r="BN29" s="133"/>
      <c r="BQ29" s="130"/>
      <c r="BU29" s="130"/>
    </row>
    <row r="30" spans="1:73" s="42" customFormat="1" hidden="1" x14ac:dyDescent="0.25">
      <c r="A30" s="84"/>
      <c r="B30" s="65" t="s">
        <v>208</v>
      </c>
      <c r="C30" s="36" t="s">
        <v>209</v>
      </c>
      <c r="D30" s="36" t="s">
        <v>127</v>
      </c>
      <c r="E30" s="84" t="s">
        <v>159</v>
      </c>
      <c r="F30" s="83">
        <v>10</v>
      </c>
      <c r="G30" s="83">
        <v>0</v>
      </c>
      <c r="H30" s="39"/>
      <c r="I30" s="83">
        <v>5</v>
      </c>
      <c r="J30" s="39">
        <v>10.130000000000001</v>
      </c>
      <c r="K30" s="39">
        <v>10.130000000000001</v>
      </c>
      <c r="L30" s="35"/>
      <c r="M30" s="39">
        <v>10.130000000000001</v>
      </c>
      <c r="N30" s="39">
        <v>10.130000000000001</v>
      </c>
      <c r="O30" s="83">
        <v>13</v>
      </c>
      <c r="P30" s="83">
        <v>3.25</v>
      </c>
      <c r="Q30" s="83"/>
      <c r="R30" s="83"/>
      <c r="S30" s="83">
        <v>8.125</v>
      </c>
      <c r="T30" s="83">
        <v>7.7516666666666678</v>
      </c>
      <c r="U30" s="38">
        <v>0</v>
      </c>
      <c r="V30" s="38">
        <v>6</v>
      </c>
      <c r="W30" s="38">
        <v>0</v>
      </c>
      <c r="X30" s="38">
        <v>6</v>
      </c>
      <c r="Y30" s="39">
        <v>13.1</v>
      </c>
      <c r="Z30" s="39">
        <v>14</v>
      </c>
      <c r="AA30" s="39"/>
      <c r="AB30" s="39"/>
      <c r="AC30" s="39"/>
      <c r="AD30" s="39">
        <v>8.75</v>
      </c>
      <c r="AE30" s="39">
        <v>15</v>
      </c>
      <c r="AF30" s="83">
        <v>15</v>
      </c>
      <c r="AG30" s="39">
        <v>11.92</v>
      </c>
      <c r="AH30" s="38">
        <v>2</v>
      </c>
      <c r="AI30" s="38">
        <v>2</v>
      </c>
      <c r="AJ30" s="38">
        <v>0</v>
      </c>
      <c r="AK30" s="38">
        <v>1</v>
      </c>
      <c r="AL30" s="38">
        <v>9</v>
      </c>
      <c r="AM30" s="39">
        <v>11</v>
      </c>
      <c r="AN30" s="83"/>
      <c r="AO30" s="38">
        <v>1</v>
      </c>
      <c r="AP30" s="83"/>
      <c r="AQ30" s="83"/>
      <c r="AR30" s="38">
        <v>0</v>
      </c>
      <c r="AS30" s="39">
        <v>10</v>
      </c>
      <c r="AT30" s="83"/>
      <c r="AU30" s="38">
        <v>2</v>
      </c>
      <c r="AV30" s="83">
        <v>9.4332352941176474</v>
      </c>
      <c r="AW30" s="84">
        <v>18</v>
      </c>
      <c r="AX30" s="84">
        <v>7.9441176470588246</v>
      </c>
      <c r="AY30" s="84"/>
      <c r="AZ30" s="137" t="s">
        <v>540</v>
      </c>
      <c r="BA30" s="137" t="s">
        <v>539</v>
      </c>
      <c r="BB30" s="36">
        <v>9.6</v>
      </c>
      <c r="BC30" s="36"/>
      <c r="BD30" s="43" t="s">
        <v>1070</v>
      </c>
      <c r="BE30" s="36"/>
      <c r="BF30" s="130"/>
      <c r="BG30" s="130"/>
      <c r="BH30" s="131"/>
      <c r="BI30" s="130">
        <v>9.4332352941176474</v>
      </c>
      <c r="BJ30" s="130"/>
      <c r="BK30" s="130">
        <v>0</v>
      </c>
      <c r="BL30" s="130"/>
      <c r="BM30" s="131"/>
      <c r="BN30" s="133"/>
      <c r="BP30" s="130"/>
      <c r="BQ30" s="130"/>
      <c r="BU30" s="130"/>
    </row>
    <row r="31" spans="1:73" s="42" customFormat="1" hidden="1" x14ac:dyDescent="0.25">
      <c r="A31" s="84"/>
      <c r="B31" s="65" t="s">
        <v>210</v>
      </c>
      <c r="C31" s="36" t="s">
        <v>211</v>
      </c>
      <c r="D31" s="36" t="s">
        <v>212</v>
      </c>
      <c r="E31" s="84" t="s">
        <v>159</v>
      </c>
      <c r="F31" s="39">
        <v>10</v>
      </c>
      <c r="G31" s="39">
        <v>10</v>
      </c>
      <c r="H31" s="39">
        <v>10</v>
      </c>
      <c r="I31" s="83">
        <v>10</v>
      </c>
      <c r="J31" s="83"/>
      <c r="K31" s="83"/>
      <c r="L31" s="35"/>
      <c r="M31" s="83"/>
      <c r="N31" s="83">
        <v>0</v>
      </c>
      <c r="O31" s="83">
        <v>13</v>
      </c>
      <c r="P31" s="83">
        <v>7</v>
      </c>
      <c r="Q31" s="83"/>
      <c r="R31" s="83"/>
      <c r="S31" s="48">
        <v>10</v>
      </c>
      <c r="T31" s="83">
        <v>6.666666666666667</v>
      </c>
      <c r="U31" s="38">
        <v>6</v>
      </c>
      <c r="V31" s="38">
        <v>0</v>
      </c>
      <c r="W31" s="38">
        <v>6</v>
      </c>
      <c r="X31" s="38">
        <v>12</v>
      </c>
      <c r="Y31" s="39">
        <v>12</v>
      </c>
      <c r="Z31" s="39">
        <v>12.23</v>
      </c>
      <c r="AA31" s="39"/>
      <c r="AB31" s="39"/>
      <c r="AC31" s="39"/>
      <c r="AD31" s="39">
        <v>10</v>
      </c>
      <c r="AE31" s="39">
        <v>11</v>
      </c>
      <c r="AF31" s="83">
        <v>11</v>
      </c>
      <c r="AG31" s="39">
        <v>11.046000000000001</v>
      </c>
      <c r="AH31" s="38">
        <v>2</v>
      </c>
      <c r="AI31" s="38">
        <v>2</v>
      </c>
      <c r="AJ31" s="38">
        <v>4</v>
      </c>
      <c r="AK31" s="38">
        <v>1</v>
      </c>
      <c r="AL31" s="38">
        <v>9</v>
      </c>
      <c r="AM31" s="39">
        <v>15</v>
      </c>
      <c r="AN31" s="83"/>
      <c r="AO31" s="38">
        <v>1</v>
      </c>
      <c r="AP31" s="83"/>
      <c r="AQ31" s="83"/>
      <c r="AR31" s="38">
        <v>0</v>
      </c>
      <c r="AS31" s="39">
        <v>17</v>
      </c>
      <c r="AT31" s="83"/>
      <c r="AU31" s="38">
        <v>2</v>
      </c>
      <c r="AV31" s="83">
        <v>9.660588235294119</v>
      </c>
      <c r="AW31" s="84">
        <v>24</v>
      </c>
      <c r="AX31" s="84">
        <v>7.5882352941176467</v>
      </c>
      <c r="AY31" s="84"/>
      <c r="AZ31" s="137" t="s">
        <v>540</v>
      </c>
      <c r="BA31" s="137" t="s">
        <v>539</v>
      </c>
      <c r="BB31" s="36">
        <v>9.49</v>
      </c>
      <c r="BC31" s="36"/>
      <c r="BD31" s="43" t="s">
        <v>211</v>
      </c>
      <c r="BE31" s="36"/>
      <c r="BF31" s="130"/>
      <c r="BG31" s="130"/>
      <c r="BH31" s="131"/>
      <c r="BI31" s="130">
        <v>9.660588235294119</v>
      </c>
      <c r="BJ31" s="130"/>
      <c r="BK31" s="130">
        <v>0</v>
      </c>
      <c r="BL31" s="130"/>
      <c r="BM31" s="131"/>
      <c r="BN31" s="133"/>
      <c r="BQ31" s="130"/>
      <c r="BU31" s="130"/>
    </row>
    <row r="32" spans="1:73" s="42" customFormat="1" hidden="1" x14ac:dyDescent="0.25">
      <c r="A32" s="70"/>
      <c r="B32" s="71" t="s">
        <v>213</v>
      </c>
      <c r="C32" s="72" t="s">
        <v>80</v>
      </c>
      <c r="D32" s="72" t="s">
        <v>214</v>
      </c>
      <c r="E32" s="70" t="s">
        <v>159</v>
      </c>
      <c r="F32" s="73">
        <v>16.5</v>
      </c>
      <c r="G32" s="73">
        <v>0</v>
      </c>
      <c r="H32" s="73"/>
      <c r="I32" s="73">
        <v>8.25</v>
      </c>
      <c r="J32" s="73">
        <v>10</v>
      </c>
      <c r="K32" s="73">
        <v>1</v>
      </c>
      <c r="L32" s="35"/>
      <c r="M32" s="73"/>
      <c r="N32" s="73">
        <v>5.5</v>
      </c>
      <c r="O32" s="74">
        <v>10</v>
      </c>
      <c r="P32" s="73">
        <v>0.75</v>
      </c>
      <c r="Q32" s="73"/>
      <c r="R32" s="73"/>
      <c r="S32" s="83">
        <v>5.375</v>
      </c>
      <c r="T32" s="83">
        <v>6.375</v>
      </c>
      <c r="U32" s="38">
        <v>0</v>
      </c>
      <c r="V32" s="38">
        <v>0</v>
      </c>
      <c r="W32" s="38">
        <v>0</v>
      </c>
      <c r="X32" s="38">
        <v>0</v>
      </c>
      <c r="Y32" s="74">
        <v>10</v>
      </c>
      <c r="Z32" s="74">
        <v>10</v>
      </c>
      <c r="AA32" s="83"/>
      <c r="AB32" s="73">
        <v>2</v>
      </c>
      <c r="AC32" s="73"/>
      <c r="AD32" s="73">
        <v>1</v>
      </c>
      <c r="AE32" s="73">
        <v>17</v>
      </c>
      <c r="AF32" s="73">
        <v>17</v>
      </c>
      <c r="AG32" s="73">
        <v>7.8</v>
      </c>
      <c r="AH32" s="75">
        <v>2</v>
      </c>
      <c r="AI32" s="75">
        <v>2</v>
      </c>
      <c r="AJ32" s="75">
        <v>0</v>
      </c>
      <c r="AK32" s="75">
        <v>1</v>
      </c>
      <c r="AL32" s="75">
        <v>5</v>
      </c>
      <c r="AM32" s="74">
        <v>14</v>
      </c>
      <c r="AN32" s="73"/>
      <c r="AO32" s="75">
        <v>1</v>
      </c>
      <c r="AP32" s="74">
        <v>11.5</v>
      </c>
      <c r="AQ32" s="73"/>
      <c r="AR32" s="75">
        <v>2</v>
      </c>
      <c r="AS32" s="73"/>
      <c r="AT32" s="73"/>
      <c r="AU32" s="75">
        <v>0</v>
      </c>
      <c r="AV32" s="73">
        <v>7.8455882352941178</v>
      </c>
      <c r="AW32" s="70">
        <v>8</v>
      </c>
      <c r="AX32" s="84">
        <v>10.57</v>
      </c>
      <c r="AY32" s="70"/>
      <c r="AZ32" s="138" t="s">
        <v>540</v>
      </c>
      <c r="BA32" s="137" t="s">
        <v>539</v>
      </c>
      <c r="BB32" s="36">
        <v>8.08</v>
      </c>
      <c r="BC32" s="72"/>
      <c r="BD32" s="43" t="s">
        <v>80</v>
      </c>
      <c r="BE32" s="72"/>
      <c r="BF32" s="130"/>
      <c r="BG32" s="130"/>
      <c r="BH32" s="131"/>
      <c r="BI32" s="130">
        <v>7.8455882352941178</v>
      </c>
      <c r="BJ32" s="130"/>
      <c r="BK32" s="130">
        <v>0</v>
      </c>
      <c r="BL32" s="130"/>
      <c r="BM32" s="131"/>
      <c r="BN32" s="133"/>
      <c r="BQ32" s="130"/>
      <c r="BU32" s="130"/>
    </row>
    <row r="33" spans="1:73" s="42" customFormat="1" hidden="1" x14ac:dyDescent="0.25">
      <c r="A33" s="84"/>
      <c r="B33" s="43" t="s">
        <v>215</v>
      </c>
      <c r="C33" s="36" t="s">
        <v>107</v>
      </c>
      <c r="D33" s="36" t="s">
        <v>99</v>
      </c>
      <c r="E33" s="84" t="s">
        <v>159</v>
      </c>
      <c r="F33" s="83">
        <v>15</v>
      </c>
      <c r="G33" s="83">
        <v>5</v>
      </c>
      <c r="H33" s="83"/>
      <c r="I33" s="83">
        <v>10</v>
      </c>
      <c r="J33" s="83"/>
      <c r="K33" s="83"/>
      <c r="L33" s="35"/>
      <c r="M33" s="83"/>
      <c r="N33" s="39">
        <v>10</v>
      </c>
      <c r="O33" s="83"/>
      <c r="P33" s="83">
        <v>3.5</v>
      </c>
      <c r="Q33" s="83">
        <v>10</v>
      </c>
      <c r="R33" s="83"/>
      <c r="S33" s="83">
        <v>10</v>
      </c>
      <c r="T33" s="83">
        <v>10</v>
      </c>
      <c r="U33" s="38">
        <v>6</v>
      </c>
      <c r="V33" s="38">
        <v>6</v>
      </c>
      <c r="W33" s="38">
        <v>6</v>
      </c>
      <c r="X33" s="38">
        <v>18</v>
      </c>
      <c r="Y33" s="39">
        <v>10.199999999999999</v>
      </c>
      <c r="Z33" s="39">
        <v>10</v>
      </c>
      <c r="AA33" s="83"/>
      <c r="AB33" s="83"/>
      <c r="AC33" s="83"/>
      <c r="AD33" s="39">
        <v>8.9499999999999993</v>
      </c>
      <c r="AE33" s="39">
        <v>14</v>
      </c>
      <c r="AF33" s="83" t="e">
        <v>#N/A</v>
      </c>
      <c r="AG33" s="39">
        <v>10.419999999999998</v>
      </c>
      <c r="AH33" s="38">
        <v>2</v>
      </c>
      <c r="AI33" s="38">
        <v>2</v>
      </c>
      <c r="AJ33" s="38">
        <v>0</v>
      </c>
      <c r="AK33" s="38">
        <v>1</v>
      </c>
      <c r="AL33" s="38">
        <v>9</v>
      </c>
      <c r="AM33" s="39">
        <v>12</v>
      </c>
      <c r="AN33" s="83"/>
      <c r="AO33" s="38">
        <v>1</v>
      </c>
      <c r="AP33" s="83"/>
      <c r="AQ33" s="83"/>
      <c r="AR33" s="38">
        <v>0</v>
      </c>
      <c r="AS33" s="83">
        <v>10</v>
      </c>
      <c r="AT33" s="83"/>
      <c r="AU33" s="38">
        <v>2</v>
      </c>
      <c r="AV33" s="83">
        <v>10.241176470588234</v>
      </c>
      <c r="AW33" s="84">
        <v>30</v>
      </c>
      <c r="AX33" s="84">
        <v>10.423529411764706</v>
      </c>
      <c r="AY33" s="84"/>
      <c r="AZ33" s="137" t="s">
        <v>538</v>
      </c>
      <c r="BA33" s="137" t="s">
        <v>541</v>
      </c>
      <c r="BB33" s="36" t="e">
        <v>#N/A</v>
      </c>
      <c r="BC33" s="36"/>
      <c r="BD33" s="43" t="s">
        <v>107</v>
      </c>
      <c r="BE33" s="36"/>
      <c r="BF33" s="130"/>
      <c r="BG33" s="130"/>
      <c r="BH33" s="131"/>
      <c r="BI33" s="130">
        <v>10.241176470588234</v>
      </c>
      <c r="BJ33" s="130"/>
      <c r="BK33" s="130">
        <v>0</v>
      </c>
      <c r="BL33" s="130"/>
      <c r="BM33" s="131"/>
      <c r="BN33" s="133"/>
      <c r="BQ33" s="130"/>
      <c r="BU33" s="130"/>
    </row>
    <row r="34" spans="1:73" s="42" customFormat="1" hidden="1" x14ac:dyDescent="0.25">
      <c r="A34" s="84"/>
      <c r="B34" s="43" t="s">
        <v>216</v>
      </c>
      <c r="C34" s="36" t="s">
        <v>217</v>
      </c>
      <c r="D34" s="36" t="s">
        <v>140</v>
      </c>
      <c r="E34" s="84" t="s">
        <v>159</v>
      </c>
      <c r="F34" s="67"/>
      <c r="G34" s="83"/>
      <c r="H34" s="39"/>
      <c r="I34" s="83">
        <v>0</v>
      </c>
      <c r="J34" s="83"/>
      <c r="K34" s="83"/>
      <c r="L34" s="35"/>
      <c r="M34" s="83"/>
      <c r="N34" s="39">
        <v>10.25</v>
      </c>
      <c r="O34" s="83">
        <v>14</v>
      </c>
      <c r="P34" s="83">
        <v>6.25</v>
      </c>
      <c r="Q34" s="83"/>
      <c r="R34" s="83"/>
      <c r="S34" s="83">
        <v>10.125</v>
      </c>
      <c r="T34" s="83">
        <v>6.791666666666667</v>
      </c>
      <c r="U34" s="38">
        <v>0</v>
      </c>
      <c r="V34" s="38">
        <v>6</v>
      </c>
      <c r="W34" s="38">
        <v>6</v>
      </c>
      <c r="X34" s="38">
        <v>12</v>
      </c>
      <c r="Y34" s="83"/>
      <c r="Z34" s="83"/>
      <c r="AA34" s="83"/>
      <c r="AB34" s="83"/>
      <c r="AC34" s="83"/>
      <c r="AD34" s="39">
        <v>10</v>
      </c>
      <c r="AE34" s="39">
        <v>11</v>
      </c>
      <c r="AF34" s="83" t="e">
        <v>#N/A</v>
      </c>
      <c r="AG34" s="83">
        <v>6.2</v>
      </c>
      <c r="AH34" s="38">
        <v>0</v>
      </c>
      <c r="AI34" s="38">
        <v>0</v>
      </c>
      <c r="AJ34" s="38">
        <v>4</v>
      </c>
      <c r="AK34" s="38">
        <v>1</v>
      </c>
      <c r="AL34" s="38">
        <v>5</v>
      </c>
      <c r="AM34" s="39">
        <v>13</v>
      </c>
      <c r="AN34" s="83"/>
      <c r="AO34" s="38">
        <v>1</v>
      </c>
      <c r="AP34" s="83"/>
      <c r="AQ34" s="83"/>
      <c r="AR34" s="38">
        <v>0</v>
      </c>
      <c r="AS34" s="39">
        <v>17</v>
      </c>
      <c r="AT34" s="83"/>
      <c r="AU34" s="38">
        <v>2</v>
      </c>
      <c r="AV34" s="83">
        <v>8.1838235294117645</v>
      </c>
      <c r="AW34" s="84">
        <v>20</v>
      </c>
      <c r="AX34" s="84">
        <v>10.311176470588236</v>
      </c>
      <c r="AY34" s="84"/>
      <c r="AZ34" s="137" t="s">
        <v>540</v>
      </c>
      <c r="BA34" s="137" t="s">
        <v>539</v>
      </c>
      <c r="BB34" s="36">
        <v>6.3970588235294121</v>
      </c>
      <c r="BC34" s="36"/>
      <c r="BD34" s="43" t="s">
        <v>217</v>
      </c>
      <c r="BE34" s="36"/>
      <c r="BF34" s="130"/>
      <c r="BG34" s="130"/>
      <c r="BH34" s="131"/>
      <c r="BI34" s="130">
        <v>8.1838235294117645</v>
      </c>
      <c r="BJ34" s="130"/>
      <c r="BK34" s="130">
        <v>0</v>
      </c>
      <c r="BL34" s="130"/>
      <c r="BM34" s="131"/>
      <c r="BN34" s="133"/>
      <c r="BQ34" s="130"/>
      <c r="BU34" s="130"/>
    </row>
    <row r="35" spans="1:73" s="42" customFormat="1" hidden="1" x14ac:dyDescent="0.25">
      <c r="A35" s="84"/>
      <c r="B35" s="65" t="s">
        <v>218</v>
      </c>
      <c r="C35" s="36" t="s">
        <v>219</v>
      </c>
      <c r="D35" s="36" t="s">
        <v>115</v>
      </c>
      <c r="E35" s="84" t="s">
        <v>159</v>
      </c>
      <c r="F35" s="83">
        <v>10</v>
      </c>
      <c r="G35" s="83">
        <v>0</v>
      </c>
      <c r="H35" s="83"/>
      <c r="I35" s="83">
        <v>5</v>
      </c>
      <c r="J35" s="39">
        <v>10.63</v>
      </c>
      <c r="K35" s="39">
        <v>10.63</v>
      </c>
      <c r="L35" s="35"/>
      <c r="M35" s="39">
        <v>10.63</v>
      </c>
      <c r="N35" s="39">
        <v>10.63</v>
      </c>
      <c r="O35" s="83">
        <v>15</v>
      </c>
      <c r="P35" s="83">
        <v>12.25</v>
      </c>
      <c r="Q35" s="83"/>
      <c r="R35" s="83"/>
      <c r="S35" s="83">
        <v>13.625</v>
      </c>
      <c r="T35" s="83">
        <v>9.7516666666666669</v>
      </c>
      <c r="U35" s="38">
        <v>0</v>
      </c>
      <c r="V35" s="38">
        <v>6</v>
      </c>
      <c r="W35" s="38">
        <v>6</v>
      </c>
      <c r="X35" s="38">
        <v>12</v>
      </c>
      <c r="Y35" s="39">
        <v>12.6</v>
      </c>
      <c r="Z35" s="39">
        <v>13.5</v>
      </c>
      <c r="AA35" s="39"/>
      <c r="AB35" s="39"/>
      <c r="AC35" s="39"/>
      <c r="AD35" s="39">
        <v>8.5</v>
      </c>
      <c r="AE35" s="39">
        <v>11</v>
      </c>
      <c r="AF35" s="83">
        <v>11</v>
      </c>
      <c r="AG35" s="39">
        <v>10.82</v>
      </c>
      <c r="AH35" s="38">
        <v>2</v>
      </c>
      <c r="AI35" s="38">
        <v>2</v>
      </c>
      <c r="AJ35" s="38">
        <v>0</v>
      </c>
      <c r="AK35" s="38">
        <v>1</v>
      </c>
      <c r="AL35" s="38">
        <v>9</v>
      </c>
      <c r="AM35" s="39">
        <v>11</v>
      </c>
      <c r="AN35" s="83"/>
      <c r="AO35" s="38">
        <v>1</v>
      </c>
      <c r="AP35" s="83"/>
      <c r="AQ35" s="83"/>
      <c r="AR35" s="38">
        <v>0</v>
      </c>
      <c r="AS35" s="39">
        <v>12</v>
      </c>
      <c r="AT35" s="83"/>
      <c r="AU35" s="38">
        <v>2</v>
      </c>
      <c r="AV35" s="83">
        <v>10.403823529411765</v>
      </c>
      <c r="AW35" s="84">
        <v>30</v>
      </c>
      <c r="AX35" s="84">
        <v>10.41</v>
      </c>
      <c r="AY35" s="84"/>
      <c r="AZ35" s="137" t="s">
        <v>538</v>
      </c>
      <c r="BA35" s="137" t="s">
        <v>539</v>
      </c>
      <c r="BB35" s="36">
        <v>9.3699999999999992</v>
      </c>
      <c r="BC35" s="36"/>
      <c r="BD35" s="43" t="s">
        <v>219</v>
      </c>
      <c r="BE35" s="36"/>
      <c r="BF35" s="130"/>
      <c r="BG35" s="130"/>
      <c r="BH35" s="131"/>
      <c r="BI35" s="130">
        <v>10.403823529411765</v>
      </c>
      <c r="BJ35" s="130"/>
      <c r="BK35" s="130">
        <v>0</v>
      </c>
      <c r="BL35" s="130"/>
      <c r="BM35" s="131"/>
      <c r="BN35" s="133"/>
      <c r="BQ35" s="130"/>
      <c r="BU35" s="130"/>
    </row>
    <row r="36" spans="1:73" s="42" customFormat="1" hidden="1" x14ac:dyDescent="0.25">
      <c r="A36" s="84"/>
      <c r="B36" s="65" t="s">
        <v>220</v>
      </c>
      <c r="C36" s="36" t="s">
        <v>221</v>
      </c>
      <c r="D36" s="36" t="s">
        <v>96</v>
      </c>
      <c r="E36" s="84" t="s">
        <v>159</v>
      </c>
      <c r="F36" s="83"/>
      <c r="G36" s="83"/>
      <c r="H36" s="39"/>
      <c r="I36" s="39">
        <v>10</v>
      </c>
      <c r="J36" s="83">
        <v>15</v>
      </c>
      <c r="K36" s="83">
        <v>6.5</v>
      </c>
      <c r="L36" s="35"/>
      <c r="M36" s="83"/>
      <c r="N36" s="83">
        <v>10.75</v>
      </c>
      <c r="O36" s="83">
        <v>14</v>
      </c>
      <c r="P36" s="83">
        <v>7.25</v>
      </c>
      <c r="Q36" s="83"/>
      <c r="R36" s="83"/>
      <c r="S36" s="83">
        <v>10.625</v>
      </c>
      <c r="T36" s="83">
        <v>10.458333333333334</v>
      </c>
      <c r="U36" s="38">
        <v>6</v>
      </c>
      <c r="V36" s="38">
        <v>6</v>
      </c>
      <c r="W36" s="38">
        <v>6</v>
      </c>
      <c r="X36" s="38">
        <v>18</v>
      </c>
      <c r="Y36" s="39">
        <v>10.5</v>
      </c>
      <c r="Z36" s="39">
        <v>12.1</v>
      </c>
      <c r="AA36" s="83"/>
      <c r="AB36" s="83"/>
      <c r="AC36" s="83"/>
      <c r="AD36" s="39">
        <v>10</v>
      </c>
      <c r="AE36" s="39">
        <v>14</v>
      </c>
      <c r="AF36" s="83" t="e">
        <v>#N/A</v>
      </c>
      <c r="AG36" s="39">
        <v>11.32</v>
      </c>
      <c r="AH36" s="38">
        <v>2</v>
      </c>
      <c r="AI36" s="38">
        <v>2</v>
      </c>
      <c r="AJ36" s="38">
        <v>4</v>
      </c>
      <c r="AK36" s="38">
        <v>1</v>
      </c>
      <c r="AL36" s="38">
        <v>9</v>
      </c>
      <c r="AM36" s="39">
        <v>13</v>
      </c>
      <c r="AN36" s="83"/>
      <c r="AO36" s="38">
        <v>1</v>
      </c>
      <c r="AP36" s="83"/>
      <c r="AQ36" s="83"/>
      <c r="AR36" s="38">
        <v>0</v>
      </c>
      <c r="AS36" s="39">
        <v>11</v>
      </c>
      <c r="AT36" s="83"/>
      <c r="AU36" s="38">
        <v>2</v>
      </c>
      <c r="AV36" s="83">
        <v>10.924999999999999</v>
      </c>
      <c r="AW36" s="84">
        <v>30</v>
      </c>
      <c r="AX36" s="84">
        <v>10.164705882352942</v>
      </c>
      <c r="AY36" s="84"/>
      <c r="AZ36" s="137" t="s">
        <v>538</v>
      </c>
      <c r="BA36" s="137" t="s">
        <v>539</v>
      </c>
      <c r="BB36" s="36" t="e">
        <v>#N/A</v>
      </c>
      <c r="BC36" s="36"/>
      <c r="BD36" s="43" t="s">
        <v>221</v>
      </c>
      <c r="BE36" s="36"/>
      <c r="BF36" s="130"/>
      <c r="BG36" s="130"/>
      <c r="BH36" s="131"/>
      <c r="BI36" s="130">
        <v>10.924999999999999</v>
      </c>
      <c r="BJ36" s="130"/>
      <c r="BK36" s="130">
        <v>0</v>
      </c>
      <c r="BL36" s="130"/>
      <c r="BM36" s="131"/>
      <c r="BN36" s="133"/>
      <c r="BP36" s="130"/>
      <c r="BQ36" s="130"/>
      <c r="BU36" s="130"/>
    </row>
    <row r="37" spans="1:73" s="42" customFormat="1" hidden="1" x14ac:dyDescent="0.25">
      <c r="A37" s="84"/>
      <c r="B37" s="66" t="s">
        <v>222</v>
      </c>
      <c r="C37" s="36" t="s">
        <v>223</v>
      </c>
      <c r="D37" s="36" t="s">
        <v>120</v>
      </c>
      <c r="E37" s="84" t="s">
        <v>159</v>
      </c>
      <c r="F37" s="83">
        <v>18</v>
      </c>
      <c r="G37" s="83">
        <v>8.5</v>
      </c>
      <c r="H37" s="83"/>
      <c r="I37" s="83">
        <v>13.25</v>
      </c>
      <c r="J37" s="83">
        <v>10</v>
      </c>
      <c r="K37" s="83">
        <v>10</v>
      </c>
      <c r="L37" s="35"/>
      <c r="M37" s="83"/>
      <c r="N37" s="83">
        <v>10</v>
      </c>
      <c r="O37" s="83">
        <v>13</v>
      </c>
      <c r="P37" s="83">
        <v>7.5</v>
      </c>
      <c r="Q37" s="83"/>
      <c r="R37" s="83"/>
      <c r="S37" s="83">
        <v>10.25</v>
      </c>
      <c r="T37" s="83">
        <v>11.166666666666666</v>
      </c>
      <c r="U37" s="38">
        <v>6</v>
      </c>
      <c r="V37" s="38">
        <v>6</v>
      </c>
      <c r="W37" s="38">
        <v>6</v>
      </c>
      <c r="X37" s="38">
        <v>18</v>
      </c>
      <c r="Y37" s="39">
        <v>9.6199999999999992</v>
      </c>
      <c r="Z37" s="39">
        <v>10.5</v>
      </c>
      <c r="AA37" s="39"/>
      <c r="AB37" s="39"/>
      <c r="AC37" s="39"/>
      <c r="AD37" s="39">
        <v>6.25</v>
      </c>
      <c r="AE37" s="39">
        <v>20</v>
      </c>
      <c r="AF37" s="83">
        <v>20</v>
      </c>
      <c r="AG37" s="39">
        <v>10.523999999999999</v>
      </c>
      <c r="AH37" s="38">
        <v>0</v>
      </c>
      <c r="AI37" s="38">
        <v>2</v>
      </c>
      <c r="AJ37" s="38">
        <v>0</v>
      </c>
      <c r="AK37" s="38">
        <v>1</v>
      </c>
      <c r="AL37" s="38">
        <v>9</v>
      </c>
      <c r="AM37" s="39">
        <v>17</v>
      </c>
      <c r="AN37" s="83"/>
      <c r="AO37" s="38">
        <v>1</v>
      </c>
      <c r="AP37" s="39">
        <v>10.5</v>
      </c>
      <c r="AQ37" s="83"/>
      <c r="AR37" s="38">
        <v>2</v>
      </c>
      <c r="AS37" s="83"/>
      <c r="AT37" s="83"/>
      <c r="AU37" s="38">
        <v>0</v>
      </c>
      <c r="AV37" s="83">
        <v>11.24235294117647</v>
      </c>
      <c r="AW37" s="84">
        <v>30</v>
      </c>
      <c r="AX37" s="84">
        <v>10.014705882352942</v>
      </c>
      <c r="AY37" s="84"/>
      <c r="AZ37" s="137" t="s">
        <v>538</v>
      </c>
      <c r="BA37" s="137" t="s">
        <v>539</v>
      </c>
      <c r="BB37" s="36">
        <v>9.2200000000000006</v>
      </c>
      <c r="BC37" s="36"/>
      <c r="BD37" s="43" t="s">
        <v>223</v>
      </c>
      <c r="BE37" s="36"/>
      <c r="BF37" s="130"/>
      <c r="BG37" s="130"/>
      <c r="BH37" s="131"/>
      <c r="BI37" s="130">
        <v>11.24235294117647</v>
      </c>
      <c r="BJ37" s="130"/>
      <c r="BK37" s="130">
        <v>0</v>
      </c>
      <c r="BL37" s="130"/>
      <c r="BM37" s="131"/>
      <c r="BN37" s="133"/>
      <c r="BP37" s="130"/>
      <c r="BQ37" s="130"/>
      <c r="BU37" s="130"/>
    </row>
    <row r="38" spans="1:73" s="42" customFormat="1" hidden="1" x14ac:dyDescent="0.25">
      <c r="A38" s="84"/>
      <c r="B38" s="62" t="s">
        <v>224</v>
      </c>
      <c r="C38" s="36" t="s">
        <v>225</v>
      </c>
      <c r="D38" s="36" t="s">
        <v>70</v>
      </c>
      <c r="E38" s="84" t="s">
        <v>159</v>
      </c>
      <c r="F38" s="39">
        <v>10</v>
      </c>
      <c r="G38" s="39">
        <v>10</v>
      </c>
      <c r="H38" s="39">
        <v>10</v>
      </c>
      <c r="I38" s="83">
        <v>10</v>
      </c>
      <c r="J38" s="83">
        <v>14</v>
      </c>
      <c r="K38" s="83">
        <v>6.5</v>
      </c>
      <c r="L38" s="35"/>
      <c r="M38" s="83"/>
      <c r="N38" s="83">
        <v>10.25</v>
      </c>
      <c r="O38" s="83">
        <v>15</v>
      </c>
      <c r="P38" s="83">
        <v>8.25</v>
      </c>
      <c r="Q38" s="83"/>
      <c r="R38" s="83"/>
      <c r="S38" s="83">
        <v>11.625</v>
      </c>
      <c r="T38" s="83">
        <v>10.625</v>
      </c>
      <c r="U38" s="38">
        <v>6</v>
      </c>
      <c r="V38" s="38">
        <v>6</v>
      </c>
      <c r="W38" s="38">
        <v>6</v>
      </c>
      <c r="X38" s="38">
        <v>18</v>
      </c>
      <c r="Y38" s="83"/>
      <c r="Z38" s="83"/>
      <c r="AA38" s="83"/>
      <c r="AB38" s="83"/>
      <c r="AC38" s="83"/>
      <c r="AD38" s="39">
        <v>10.25</v>
      </c>
      <c r="AE38" s="39">
        <v>17</v>
      </c>
      <c r="AF38" s="83">
        <v>17</v>
      </c>
      <c r="AG38" s="83">
        <v>7.5</v>
      </c>
      <c r="AH38" s="38">
        <v>0</v>
      </c>
      <c r="AI38" s="38">
        <v>0</v>
      </c>
      <c r="AJ38" s="38">
        <v>4</v>
      </c>
      <c r="AK38" s="38">
        <v>1</v>
      </c>
      <c r="AL38" s="38">
        <v>5</v>
      </c>
      <c r="AM38" s="39">
        <v>14</v>
      </c>
      <c r="AN38" s="83"/>
      <c r="AO38" s="38">
        <v>1</v>
      </c>
      <c r="AP38" s="83"/>
      <c r="AQ38" s="83"/>
      <c r="AR38" s="38">
        <v>2</v>
      </c>
      <c r="AS38" s="39">
        <v>11.75</v>
      </c>
      <c r="AT38" s="83"/>
      <c r="AU38" s="38">
        <v>2</v>
      </c>
      <c r="AV38" s="83">
        <v>10.036764705882353</v>
      </c>
      <c r="AW38" s="84">
        <v>30</v>
      </c>
      <c r="AX38" s="84">
        <v>5.2705882352941176</v>
      </c>
      <c r="AY38" s="84"/>
      <c r="AZ38" s="137" t="s">
        <v>538</v>
      </c>
      <c r="BA38" s="137" t="s">
        <v>539</v>
      </c>
      <c r="BB38" s="36">
        <v>9.44</v>
      </c>
      <c r="BC38" s="36"/>
      <c r="BD38" s="43" t="s">
        <v>225</v>
      </c>
      <c r="BE38" s="36"/>
      <c r="BF38" s="130"/>
      <c r="BG38" s="130"/>
      <c r="BH38" s="131"/>
      <c r="BI38" s="130">
        <v>10.036764705882353</v>
      </c>
      <c r="BJ38" s="130"/>
      <c r="BK38" s="130">
        <v>0</v>
      </c>
      <c r="BL38" s="130"/>
      <c r="BM38" s="131"/>
      <c r="BN38" s="133"/>
      <c r="BQ38" s="130"/>
      <c r="BU38" s="130"/>
    </row>
    <row r="39" spans="1:73" s="42" customFormat="1" hidden="1" x14ac:dyDescent="0.25">
      <c r="A39" s="84"/>
      <c r="B39" s="66" t="s">
        <v>226</v>
      </c>
      <c r="C39" s="36" t="s">
        <v>114</v>
      </c>
      <c r="D39" s="36" t="s">
        <v>111</v>
      </c>
      <c r="E39" s="84" t="s">
        <v>159</v>
      </c>
      <c r="F39" s="67"/>
      <c r="G39" s="83">
        <v>0</v>
      </c>
      <c r="H39" s="39"/>
      <c r="I39" s="83">
        <v>0</v>
      </c>
      <c r="J39" s="83">
        <v>13</v>
      </c>
      <c r="K39" s="83">
        <v>7.5</v>
      </c>
      <c r="L39" s="35"/>
      <c r="M39" s="83"/>
      <c r="N39" s="83">
        <v>10.25</v>
      </c>
      <c r="O39" s="39">
        <v>12</v>
      </c>
      <c r="P39" s="83">
        <v>5.75</v>
      </c>
      <c r="Q39" s="83"/>
      <c r="R39" s="83"/>
      <c r="S39" s="83">
        <v>8.875</v>
      </c>
      <c r="T39" s="83">
        <v>6.375</v>
      </c>
      <c r="U39" s="38">
        <v>0</v>
      </c>
      <c r="V39" s="38">
        <v>6</v>
      </c>
      <c r="W39" s="38">
        <v>0</v>
      </c>
      <c r="X39" s="38">
        <v>6</v>
      </c>
      <c r="Y39" s="39">
        <v>12.87</v>
      </c>
      <c r="Z39" s="39">
        <v>10.81</v>
      </c>
      <c r="AA39" s="83"/>
      <c r="AB39" s="83"/>
      <c r="AC39" s="83"/>
      <c r="AD39" s="39">
        <v>8.6300000000000008</v>
      </c>
      <c r="AE39" s="39">
        <v>11</v>
      </c>
      <c r="AF39" s="83" t="e">
        <v>#N/A</v>
      </c>
      <c r="AG39" s="83">
        <v>10.388</v>
      </c>
      <c r="AH39" s="38">
        <v>2</v>
      </c>
      <c r="AI39" s="38">
        <v>2</v>
      </c>
      <c r="AJ39" s="38">
        <v>0</v>
      </c>
      <c r="AK39" s="38">
        <v>1</v>
      </c>
      <c r="AL39" s="38">
        <v>9</v>
      </c>
      <c r="AM39" s="39">
        <v>11</v>
      </c>
      <c r="AN39" s="83"/>
      <c r="AO39" s="38">
        <v>1</v>
      </c>
      <c r="AP39" s="83"/>
      <c r="AQ39" s="83"/>
      <c r="AR39" s="38">
        <v>0</v>
      </c>
      <c r="AS39" s="39">
        <v>10</v>
      </c>
      <c r="AT39" s="83"/>
      <c r="AU39" s="38">
        <v>2</v>
      </c>
      <c r="AV39" s="83">
        <v>8.2538235294117648</v>
      </c>
      <c r="AW39" s="84">
        <v>18</v>
      </c>
      <c r="AX39" s="84">
        <v>10.067058823529413</v>
      </c>
      <c r="AY39" s="84"/>
      <c r="AZ39" s="137" t="s">
        <v>540</v>
      </c>
      <c r="BA39" s="137" t="s">
        <v>539</v>
      </c>
      <c r="BB39" s="36">
        <v>6.6882352941176473</v>
      </c>
      <c r="BC39" s="36"/>
      <c r="BD39" s="43" t="s">
        <v>114</v>
      </c>
      <c r="BE39" s="36"/>
      <c r="BF39" s="130"/>
      <c r="BG39" s="130"/>
      <c r="BH39" s="131"/>
      <c r="BI39" s="130">
        <v>8.2538235294117648</v>
      </c>
      <c r="BJ39" s="130"/>
      <c r="BK39" s="130">
        <v>0</v>
      </c>
      <c r="BL39" s="130"/>
      <c r="BM39" s="131"/>
      <c r="BN39" s="133"/>
      <c r="BQ39" s="130"/>
      <c r="BU39" s="130"/>
    </row>
    <row r="40" spans="1:73" s="42" customFormat="1" hidden="1" x14ac:dyDescent="0.25">
      <c r="A40" s="84"/>
      <c r="B40" s="43" t="s">
        <v>227</v>
      </c>
      <c r="C40" s="36" t="s">
        <v>228</v>
      </c>
      <c r="D40" s="36" t="s">
        <v>108</v>
      </c>
      <c r="E40" s="84" t="s">
        <v>159</v>
      </c>
      <c r="F40" s="83">
        <v>12.5</v>
      </c>
      <c r="G40" s="83">
        <v>11</v>
      </c>
      <c r="H40" s="39"/>
      <c r="I40" s="83">
        <v>11.75</v>
      </c>
      <c r="J40" s="83"/>
      <c r="K40" s="83"/>
      <c r="L40" s="35"/>
      <c r="M40" s="83"/>
      <c r="N40" s="39">
        <v>10.5</v>
      </c>
      <c r="O40" s="83">
        <v>14</v>
      </c>
      <c r="P40" s="83">
        <v>10.75</v>
      </c>
      <c r="Q40" s="83"/>
      <c r="R40" s="83"/>
      <c r="S40" s="83">
        <v>12.375</v>
      </c>
      <c r="T40" s="83">
        <v>11.541666666666666</v>
      </c>
      <c r="U40" s="38">
        <v>6</v>
      </c>
      <c r="V40" s="38">
        <v>6</v>
      </c>
      <c r="W40" s="38">
        <v>6</v>
      </c>
      <c r="X40" s="38">
        <v>18</v>
      </c>
      <c r="Y40" s="39">
        <v>10</v>
      </c>
      <c r="Z40" s="39">
        <v>12</v>
      </c>
      <c r="AA40" s="83"/>
      <c r="AB40" s="83"/>
      <c r="AC40" s="83"/>
      <c r="AD40" s="39">
        <v>7.25</v>
      </c>
      <c r="AE40" s="39">
        <v>16</v>
      </c>
      <c r="AF40" s="83" t="e">
        <v>#N/A</v>
      </c>
      <c r="AG40" s="39">
        <v>10.5</v>
      </c>
      <c r="AH40" s="38">
        <v>2</v>
      </c>
      <c r="AI40" s="38">
        <v>2</v>
      </c>
      <c r="AJ40" s="38">
        <v>0</v>
      </c>
      <c r="AK40" s="38">
        <v>1</v>
      </c>
      <c r="AL40" s="38">
        <v>9</v>
      </c>
      <c r="AM40" s="39">
        <v>10</v>
      </c>
      <c r="AN40" s="83"/>
      <c r="AO40" s="38">
        <v>1</v>
      </c>
      <c r="AP40" s="83"/>
      <c r="AQ40" s="83"/>
      <c r="AR40" s="38">
        <v>0</v>
      </c>
      <c r="AS40" s="39">
        <v>12</v>
      </c>
      <c r="AT40" s="83"/>
      <c r="AU40" s="38">
        <v>2</v>
      </c>
      <c r="AV40" s="83">
        <v>11.198529411764707</v>
      </c>
      <c r="AW40" s="84">
        <v>30</v>
      </c>
      <c r="AX40" s="84">
        <v>10.125882352941176</v>
      </c>
      <c r="AY40" s="84"/>
      <c r="AZ40" s="137" t="s">
        <v>538</v>
      </c>
      <c r="BA40" s="137" t="s">
        <v>539</v>
      </c>
      <c r="BB40" s="36" t="e">
        <v>#N/A</v>
      </c>
      <c r="BC40" s="36"/>
      <c r="BD40" s="43" t="s">
        <v>228</v>
      </c>
      <c r="BE40" s="36"/>
      <c r="BF40" s="130"/>
      <c r="BG40" s="130"/>
      <c r="BH40" s="131"/>
      <c r="BI40" s="130">
        <v>11.198529411764707</v>
      </c>
      <c r="BJ40" s="130"/>
      <c r="BK40" s="130">
        <v>0</v>
      </c>
      <c r="BL40" s="130"/>
      <c r="BM40" s="131"/>
      <c r="BN40" s="133"/>
      <c r="BQ40" s="130"/>
      <c r="BU40" s="130"/>
    </row>
    <row r="41" spans="1:73" s="42" customFormat="1" hidden="1" x14ac:dyDescent="0.25">
      <c r="A41" s="84"/>
      <c r="B41" s="65" t="s">
        <v>229</v>
      </c>
      <c r="C41" s="36" t="s">
        <v>230</v>
      </c>
      <c r="D41" s="36" t="s">
        <v>231</v>
      </c>
      <c r="E41" s="84" t="s">
        <v>159</v>
      </c>
      <c r="F41" s="83">
        <v>11</v>
      </c>
      <c r="G41" s="83"/>
      <c r="H41" s="39"/>
      <c r="I41" s="83">
        <v>5.5</v>
      </c>
      <c r="J41" s="83"/>
      <c r="K41" s="83">
        <v>4</v>
      </c>
      <c r="L41" s="35"/>
      <c r="M41" s="83"/>
      <c r="N41" s="83">
        <v>2</v>
      </c>
      <c r="O41" s="83">
        <v>13</v>
      </c>
      <c r="P41" s="83">
        <v>7</v>
      </c>
      <c r="Q41" s="83"/>
      <c r="R41" s="83"/>
      <c r="S41" s="48">
        <v>10</v>
      </c>
      <c r="T41" s="83">
        <v>5.833333333333333</v>
      </c>
      <c r="U41" s="38">
        <v>0</v>
      </c>
      <c r="V41" s="38">
        <v>0</v>
      </c>
      <c r="W41" s="38">
        <v>6</v>
      </c>
      <c r="X41" s="38">
        <v>6</v>
      </c>
      <c r="Y41" s="39">
        <v>14.12</v>
      </c>
      <c r="Z41" s="83"/>
      <c r="AA41" s="83"/>
      <c r="AB41" s="83">
        <v>3.25</v>
      </c>
      <c r="AC41" s="83"/>
      <c r="AD41" s="83">
        <v>1.625</v>
      </c>
      <c r="AE41" s="83">
        <v>18</v>
      </c>
      <c r="AF41" s="83">
        <v>18</v>
      </c>
      <c r="AG41" s="83">
        <v>7.0739999999999998</v>
      </c>
      <c r="AH41" s="38">
        <v>2</v>
      </c>
      <c r="AI41" s="38">
        <v>0</v>
      </c>
      <c r="AJ41" s="38">
        <v>0</v>
      </c>
      <c r="AK41" s="38">
        <v>1</v>
      </c>
      <c r="AL41" s="38">
        <v>3</v>
      </c>
      <c r="AM41" s="39">
        <v>16</v>
      </c>
      <c r="AN41" s="83"/>
      <c r="AO41" s="38">
        <v>1</v>
      </c>
      <c r="AP41" s="39">
        <v>12.25</v>
      </c>
      <c r="AQ41" s="83"/>
      <c r="AR41" s="38">
        <v>2</v>
      </c>
      <c r="AS41" s="83"/>
      <c r="AT41" s="83"/>
      <c r="AU41" s="38">
        <v>0</v>
      </c>
      <c r="AV41" s="83">
        <v>7.5511764705882358</v>
      </c>
      <c r="AW41" s="84">
        <v>12</v>
      </c>
      <c r="AX41" s="84">
        <v>10.39</v>
      </c>
      <c r="AY41" s="84"/>
      <c r="AZ41" s="137" t="s">
        <v>540</v>
      </c>
      <c r="BA41" s="137" t="s">
        <v>539</v>
      </c>
      <c r="BB41" s="36">
        <v>9.35</v>
      </c>
      <c r="BC41" s="36"/>
      <c r="BD41" s="43" t="s">
        <v>230</v>
      </c>
      <c r="BE41" s="36"/>
      <c r="BF41" s="130"/>
      <c r="BG41" s="130"/>
      <c r="BH41" s="131"/>
      <c r="BI41" s="130">
        <v>7.5511764705882358</v>
      </c>
      <c r="BJ41" s="130"/>
      <c r="BK41" s="130">
        <v>0</v>
      </c>
      <c r="BL41" s="130"/>
      <c r="BM41" s="131"/>
      <c r="BN41" s="133"/>
      <c r="BP41" s="130"/>
      <c r="BQ41" s="130"/>
      <c r="BU41" s="130"/>
    </row>
    <row r="42" spans="1:73" s="42" customFormat="1" hidden="1" x14ac:dyDescent="0.25">
      <c r="A42" s="84"/>
      <c r="B42" s="43" t="s">
        <v>232</v>
      </c>
      <c r="C42" s="36" t="s">
        <v>148</v>
      </c>
      <c r="D42" s="36" t="s">
        <v>117</v>
      </c>
      <c r="E42" s="84" t="s">
        <v>159</v>
      </c>
      <c r="F42" s="83">
        <v>17</v>
      </c>
      <c r="G42" s="83">
        <v>7</v>
      </c>
      <c r="H42" s="83"/>
      <c r="I42" s="83">
        <v>12</v>
      </c>
      <c r="J42" s="39">
        <v>10</v>
      </c>
      <c r="K42" s="39">
        <v>10</v>
      </c>
      <c r="L42" s="35"/>
      <c r="M42" s="39">
        <v>10</v>
      </c>
      <c r="N42" s="39">
        <v>10</v>
      </c>
      <c r="O42" s="83"/>
      <c r="P42" s="83">
        <v>2.5</v>
      </c>
      <c r="Q42" s="83"/>
      <c r="R42" s="83"/>
      <c r="S42" s="83">
        <v>2.5</v>
      </c>
      <c r="T42" s="83">
        <v>8.1666666666666661</v>
      </c>
      <c r="U42" s="38">
        <v>6</v>
      </c>
      <c r="V42" s="38">
        <v>6</v>
      </c>
      <c r="W42" s="38">
        <v>0</v>
      </c>
      <c r="X42" s="38">
        <v>12</v>
      </c>
      <c r="Y42" s="39">
        <v>11.5</v>
      </c>
      <c r="Z42" s="39">
        <v>15</v>
      </c>
      <c r="AA42" s="39"/>
      <c r="AB42" s="39"/>
      <c r="AC42" s="39"/>
      <c r="AD42" s="39">
        <v>10</v>
      </c>
      <c r="AE42" s="39">
        <v>15</v>
      </c>
      <c r="AF42" s="83">
        <v>15</v>
      </c>
      <c r="AG42" s="39">
        <v>12.3</v>
      </c>
      <c r="AH42" s="38">
        <v>2</v>
      </c>
      <c r="AI42" s="38">
        <v>2</v>
      </c>
      <c r="AJ42" s="38">
        <v>4</v>
      </c>
      <c r="AK42" s="38">
        <v>1</v>
      </c>
      <c r="AL42" s="38">
        <v>9</v>
      </c>
      <c r="AM42" s="39">
        <v>15</v>
      </c>
      <c r="AN42" s="83"/>
      <c r="AO42" s="38">
        <v>1</v>
      </c>
      <c r="AP42" s="83"/>
      <c r="AQ42" s="83"/>
      <c r="AR42" s="38">
        <v>0</v>
      </c>
      <c r="AS42" s="39">
        <v>10</v>
      </c>
      <c r="AT42" s="83"/>
      <c r="AU42" s="38">
        <v>2</v>
      </c>
      <c r="AV42" s="83">
        <v>10</v>
      </c>
      <c r="AW42" s="84">
        <v>30</v>
      </c>
      <c r="AX42" s="84">
        <v>8.6111764705882354</v>
      </c>
      <c r="AY42" s="84"/>
      <c r="AZ42" s="137" t="s">
        <v>538</v>
      </c>
      <c r="BA42" s="137" t="s">
        <v>539</v>
      </c>
      <c r="BB42" s="36">
        <v>9.9600000000000009</v>
      </c>
      <c r="BC42" s="36"/>
      <c r="BD42" s="43" t="s">
        <v>148</v>
      </c>
      <c r="BE42" s="36"/>
      <c r="BF42" s="130"/>
      <c r="BG42" s="130"/>
      <c r="BH42" s="131"/>
      <c r="BI42" s="130">
        <v>10</v>
      </c>
      <c r="BJ42" s="130"/>
      <c r="BK42" s="130">
        <v>0</v>
      </c>
      <c r="BL42" s="130"/>
      <c r="BM42" s="131"/>
      <c r="BN42" s="133"/>
      <c r="BQ42" s="130"/>
      <c r="BU42" s="130"/>
    </row>
    <row r="43" spans="1:73" s="42" customFormat="1" hidden="1" x14ac:dyDescent="0.25">
      <c r="A43" s="84"/>
      <c r="B43" s="43" t="s">
        <v>233</v>
      </c>
      <c r="C43" s="36" t="s">
        <v>234</v>
      </c>
      <c r="D43" s="36" t="s">
        <v>90</v>
      </c>
      <c r="E43" s="84" t="s">
        <v>159</v>
      </c>
      <c r="F43" s="39">
        <v>10.130000000000001</v>
      </c>
      <c r="G43" s="39">
        <v>10.130000000000001</v>
      </c>
      <c r="H43" s="39">
        <v>10.130000000000001</v>
      </c>
      <c r="I43" s="83">
        <v>10.130000000000001</v>
      </c>
      <c r="J43" s="83">
        <v>10</v>
      </c>
      <c r="K43" s="83">
        <v>4.9000000000000004</v>
      </c>
      <c r="L43" s="35"/>
      <c r="M43" s="83"/>
      <c r="N43" s="83">
        <v>7.45</v>
      </c>
      <c r="O43" s="83">
        <v>13</v>
      </c>
      <c r="P43" s="83">
        <v>7</v>
      </c>
      <c r="Q43" s="83"/>
      <c r="R43" s="83"/>
      <c r="S43" s="48">
        <v>10</v>
      </c>
      <c r="T43" s="83">
        <v>9.1933333333333334</v>
      </c>
      <c r="U43" s="38">
        <v>6</v>
      </c>
      <c r="V43" s="38">
        <v>0</v>
      </c>
      <c r="W43" s="38">
        <v>6</v>
      </c>
      <c r="X43" s="38">
        <v>12</v>
      </c>
      <c r="Y43" s="39">
        <v>10</v>
      </c>
      <c r="Z43" s="39">
        <v>10</v>
      </c>
      <c r="AA43" s="39"/>
      <c r="AB43" s="39"/>
      <c r="AC43" s="39"/>
      <c r="AD43" s="39">
        <v>8.1300000000000008</v>
      </c>
      <c r="AE43" s="39">
        <v>16</v>
      </c>
      <c r="AF43" s="83" t="e">
        <v>#N/A</v>
      </c>
      <c r="AG43" s="39">
        <v>10.452000000000002</v>
      </c>
      <c r="AH43" s="38">
        <v>2</v>
      </c>
      <c r="AI43" s="38">
        <v>2</v>
      </c>
      <c r="AJ43" s="38">
        <v>0</v>
      </c>
      <c r="AK43" s="38">
        <v>1</v>
      </c>
      <c r="AL43" s="38">
        <v>9</v>
      </c>
      <c r="AM43" s="39">
        <v>11</v>
      </c>
      <c r="AN43" s="83"/>
      <c r="AO43" s="38">
        <v>1</v>
      </c>
      <c r="AP43" s="83"/>
      <c r="AQ43" s="83"/>
      <c r="AR43" s="38">
        <v>0</v>
      </c>
      <c r="AS43" s="83">
        <v>12</v>
      </c>
      <c r="AT43" s="83"/>
      <c r="AU43" s="38">
        <v>2</v>
      </c>
      <c r="AV43" s="83">
        <v>10</v>
      </c>
      <c r="AW43" s="84">
        <v>30</v>
      </c>
      <c r="AX43" s="84">
        <v>6.9417647058823526</v>
      </c>
      <c r="AY43" s="84"/>
      <c r="AZ43" s="137" t="s">
        <v>538</v>
      </c>
      <c r="BA43" s="137" t="s">
        <v>539</v>
      </c>
      <c r="BB43" s="36" t="e">
        <v>#N/A</v>
      </c>
      <c r="BC43" s="36"/>
      <c r="BD43" s="43" t="s">
        <v>234</v>
      </c>
      <c r="BE43" s="36"/>
      <c r="BF43" s="130"/>
      <c r="BG43" s="130"/>
      <c r="BH43" s="131"/>
      <c r="BI43" s="130">
        <v>10</v>
      </c>
      <c r="BJ43" s="130"/>
      <c r="BK43" s="130">
        <v>0</v>
      </c>
      <c r="BL43" s="130"/>
      <c r="BM43" s="131"/>
      <c r="BN43" s="133"/>
      <c r="BQ43" s="130"/>
      <c r="BU43" s="130"/>
    </row>
    <row r="44" spans="1:73" s="42" customFormat="1" hidden="1" x14ac:dyDescent="0.25">
      <c r="A44" s="84"/>
      <c r="B44" s="65" t="s">
        <v>235</v>
      </c>
      <c r="C44" s="36" t="s">
        <v>236</v>
      </c>
      <c r="D44" s="36" t="s">
        <v>74</v>
      </c>
      <c r="E44" s="84" t="s">
        <v>159</v>
      </c>
      <c r="F44" s="83"/>
      <c r="G44" s="83"/>
      <c r="H44" s="39"/>
      <c r="I44" s="39">
        <v>10</v>
      </c>
      <c r="J44" s="39">
        <v>12.5</v>
      </c>
      <c r="K44" s="83">
        <v>9</v>
      </c>
      <c r="L44" s="35"/>
      <c r="M44" s="83"/>
      <c r="N44" s="83">
        <v>10.75</v>
      </c>
      <c r="O44" s="83">
        <v>13</v>
      </c>
      <c r="P44" s="83">
        <v>9.75</v>
      </c>
      <c r="Q44" s="83"/>
      <c r="R44" s="83"/>
      <c r="S44" s="83">
        <v>11.375</v>
      </c>
      <c r="T44" s="83">
        <v>10.708333333333334</v>
      </c>
      <c r="U44" s="38">
        <v>6</v>
      </c>
      <c r="V44" s="38">
        <v>6</v>
      </c>
      <c r="W44" s="38">
        <v>6</v>
      </c>
      <c r="X44" s="38">
        <v>18</v>
      </c>
      <c r="Y44" s="39">
        <v>11</v>
      </c>
      <c r="Z44" s="39">
        <v>12</v>
      </c>
      <c r="AA44" s="83"/>
      <c r="AB44" s="83"/>
      <c r="AC44" s="83"/>
      <c r="AD44" s="39">
        <v>10</v>
      </c>
      <c r="AE44" s="39">
        <v>17</v>
      </c>
      <c r="AF44" s="83" t="e">
        <v>#N/A</v>
      </c>
      <c r="AG44" s="39">
        <v>12</v>
      </c>
      <c r="AH44" s="38">
        <v>2</v>
      </c>
      <c r="AI44" s="38">
        <v>2</v>
      </c>
      <c r="AJ44" s="38">
        <v>4</v>
      </c>
      <c r="AK44" s="38">
        <v>1</v>
      </c>
      <c r="AL44" s="38">
        <v>9</v>
      </c>
      <c r="AM44" s="39">
        <v>11</v>
      </c>
      <c r="AN44" s="83"/>
      <c r="AO44" s="38">
        <v>1</v>
      </c>
      <c r="AP44" s="39">
        <v>11</v>
      </c>
      <c r="AQ44" s="83"/>
      <c r="AR44" s="38">
        <v>2</v>
      </c>
      <c r="AS44" s="83"/>
      <c r="AT44" s="83"/>
      <c r="AU44" s="38">
        <v>0</v>
      </c>
      <c r="AV44" s="83">
        <v>11.139705882352942</v>
      </c>
      <c r="AW44" s="84">
        <v>30</v>
      </c>
      <c r="AX44" s="84">
        <v>9.5</v>
      </c>
      <c r="AY44" s="84"/>
      <c r="AZ44" s="137" t="s">
        <v>538</v>
      </c>
      <c r="BA44" s="137" t="s">
        <v>539</v>
      </c>
      <c r="BB44" s="36" t="e">
        <v>#N/A</v>
      </c>
      <c r="BC44" s="36"/>
      <c r="BD44" s="43" t="s">
        <v>236</v>
      </c>
      <c r="BE44" s="36"/>
      <c r="BF44" s="130"/>
      <c r="BG44" s="130"/>
      <c r="BH44" s="131"/>
      <c r="BI44" s="130">
        <v>11.139705882352942</v>
      </c>
      <c r="BJ44" s="130"/>
      <c r="BK44" s="130">
        <v>0</v>
      </c>
      <c r="BL44" s="130"/>
      <c r="BM44" s="131"/>
      <c r="BN44" s="133"/>
      <c r="BQ44" s="130"/>
      <c r="BU44" s="130"/>
    </row>
    <row r="45" spans="1:73" s="42" customFormat="1" hidden="1" x14ac:dyDescent="0.25">
      <c r="A45" s="84"/>
      <c r="B45" s="62" t="s">
        <v>237</v>
      </c>
      <c r="C45" s="36" t="s">
        <v>238</v>
      </c>
      <c r="D45" s="36" t="s">
        <v>239</v>
      </c>
      <c r="E45" s="84" t="s">
        <v>159</v>
      </c>
      <c r="F45" s="67"/>
      <c r="G45" s="83"/>
      <c r="H45" s="83"/>
      <c r="I45" s="83">
        <v>0</v>
      </c>
      <c r="J45" s="83">
        <v>13</v>
      </c>
      <c r="K45" s="83">
        <v>7</v>
      </c>
      <c r="L45" s="35"/>
      <c r="M45" s="83"/>
      <c r="N45" s="83">
        <v>10</v>
      </c>
      <c r="O45" s="83">
        <v>15</v>
      </c>
      <c r="P45" s="83">
        <v>8.5</v>
      </c>
      <c r="Q45" s="83"/>
      <c r="R45" s="83"/>
      <c r="S45" s="83">
        <v>11.75</v>
      </c>
      <c r="T45" s="83">
        <v>7.25</v>
      </c>
      <c r="U45" s="38">
        <v>0</v>
      </c>
      <c r="V45" s="38">
        <v>6</v>
      </c>
      <c r="W45" s="38">
        <v>6</v>
      </c>
      <c r="X45" s="38">
        <v>12</v>
      </c>
      <c r="Y45" s="39">
        <v>10.32</v>
      </c>
      <c r="Z45" s="39">
        <v>10.5</v>
      </c>
      <c r="AA45" s="39"/>
      <c r="AB45" s="39"/>
      <c r="AC45" s="39"/>
      <c r="AD45" s="39">
        <v>7</v>
      </c>
      <c r="AE45" s="39">
        <v>20</v>
      </c>
      <c r="AF45" s="83">
        <v>20</v>
      </c>
      <c r="AG45" s="39">
        <v>10.964</v>
      </c>
      <c r="AH45" s="38">
        <v>2</v>
      </c>
      <c r="AI45" s="38">
        <v>2</v>
      </c>
      <c r="AJ45" s="38">
        <v>0</v>
      </c>
      <c r="AK45" s="38">
        <v>1</v>
      </c>
      <c r="AL45" s="38">
        <v>9</v>
      </c>
      <c r="AM45" s="39">
        <v>16</v>
      </c>
      <c r="AN45" s="83"/>
      <c r="AO45" s="38">
        <v>1</v>
      </c>
      <c r="AP45" s="83"/>
      <c r="AQ45" s="83"/>
      <c r="AR45" s="38">
        <v>0</v>
      </c>
      <c r="AS45" s="39">
        <v>10</v>
      </c>
      <c r="AT45" s="83"/>
      <c r="AU45" s="38">
        <v>2</v>
      </c>
      <c r="AV45" s="83">
        <v>9.1805882352941168</v>
      </c>
      <c r="AW45" s="84">
        <v>24</v>
      </c>
      <c r="AX45" s="84">
        <v>9.4264705882352935</v>
      </c>
      <c r="AY45" s="84"/>
      <c r="AZ45" s="137" t="s">
        <v>540</v>
      </c>
      <c r="BA45" s="137" t="s">
        <v>539</v>
      </c>
      <c r="BB45" s="36">
        <v>8.8699999999999992</v>
      </c>
      <c r="BC45" s="36"/>
      <c r="BD45" s="43" t="s">
        <v>238</v>
      </c>
      <c r="BE45" s="36"/>
      <c r="BF45" s="130"/>
      <c r="BG45" s="130"/>
      <c r="BH45" s="131"/>
      <c r="BI45" s="130">
        <v>9.1805882352941168</v>
      </c>
      <c r="BJ45" s="130"/>
      <c r="BK45" s="130">
        <v>0</v>
      </c>
      <c r="BL45" s="130"/>
      <c r="BM45" s="131"/>
      <c r="BN45" s="133"/>
      <c r="BQ45" s="130"/>
      <c r="BU45" s="130"/>
    </row>
    <row r="46" spans="1:73" s="42" customFormat="1" hidden="1" x14ac:dyDescent="0.25">
      <c r="A46" s="84"/>
      <c r="B46" s="66" t="s">
        <v>240</v>
      </c>
      <c r="C46" s="36" t="s">
        <v>241</v>
      </c>
      <c r="D46" s="36" t="s">
        <v>85</v>
      </c>
      <c r="E46" s="84" t="s">
        <v>159</v>
      </c>
      <c r="F46" s="83">
        <v>14</v>
      </c>
      <c r="G46" s="83"/>
      <c r="H46" s="83"/>
      <c r="I46" s="83">
        <v>7</v>
      </c>
      <c r="J46" s="83">
        <v>13</v>
      </c>
      <c r="K46" s="83">
        <v>4</v>
      </c>
      <c r="L46" s="35"/>
      <c r="M46" s="83"/>
      <c r="N46" s="83">
        <v>8.5</v>
      </c>
      <c r="O46" s="83">
        <v>15</v>
      </c>
      <c r="P46" s="83">
        <v>5</v>
      </c>
      <c r="Q46" s="83"/>
      <c r="R46" s="83"/>
      <c r="S46" s="48">
        <v>10</v>
      </c>
      <c r="T46" s="83">
        <v>8.5</v>
      </c>
      <c r="U46" s="38">
        <v>0</v>
      </c>
      <c r="V46" s="38">
        <v>0</v>
      </c>
      <c r="W46" s="38">
        <v>6</v>
      </c>
      <c r="X46" s="38">
        <v>6</v>
      </c>
      <c r="Y46" s="39">
        <v>10</v>
      </c>
      <c r="Z46" s="39">
        <v>14</v>
      </c>
      <c r="AA46" s="39"/>
      <c r="AB46" s="39"/>
      <c r="AC46" s="39"/>
      <c r="AD46" s="39">
        <v>10</v>
      </c>
      <c r="AE46" s="39">
        <v>16</v>
      </c>
      <c r="AF46" s="83">
        <v>16</v>
      </c>
      <c r="AG46" s="39">
        <v>12</v>
      </c>
      <c r="AH46" s="38">
        <v>2</v>
      </c>
      <c r="AI46" s="38">
        <v>2</v>
      </c>
      <c r="AJ46" s="38">
        <v>4</v>
      </c>
      <c r="AK46" s="38">
        <v>1</v>
      </c>
      <c r="AL46" s="38">
        <v>9</v>
      </c>
      <c r="AM46" s="39">
        <v>12</v>
      </c>
      <c r="AN46" s="83"/>
      <c r="AO46" s="38">
        <v>1</v>
      </c>
      <c r="AP46" s="39">
        <v>13</v>
      </c>
      <c r="AQ46" s="83"/>
      <c r="AR46" s="38">
        <v>2</v>
      </c>
      <c r="AS46" s="83"/>
      <c r="AT46" s="83"/>
      <c r="AU46" s="38">
        <v>0</v>
      </c>
      <c r="AV46" s="83">
        <v>10.264705882352942</v>
      </c>
      <c r="AW46" s="84">
        <v>30</v>
      </c>
      <c r="AX46" s="84">
        <v>10.15</v>
      </c>
      <c r="AY46" s="84"/>
      <c r="AZ46" s="137" t="s">
        <v>538</v>
      </c>
      <c r="BA46" s="137" t="s">
        <v>539</v>
      </c>
      <c r="BB46" s="36">
        <v>8.01</v>
      </c>
      <c r="BC46" s="36"/>
      <c r="BD46" s="43" t="s">
        <v>241</v>
      </c>
      <c r="BE46" s="36"/>
      <c r="BF46" s="130"/>
      <c r="BG46" s="130"/>
      <c r="BH46" s="131"/>
      <c r="BI46" s="130">
        <v>10.264705882352942</v>
      </c>
      <c r="BJ46" s="130"/>
      <c r="BK46" s="130">
        <v>0</v>
      </c>
      <c r="BL46" s="130"/>
      <c r="BM46" s="131"/>
      <c r="BN46" s="133"/>
      <c r="BQ46" s="130"/>
      <c r="BU46" s="130"/>
    </row>
    <row r="47" spans="1:73" s="42" customFormat="1" hidden="1" x14ac:dyDescent="0.25">
      <c r="A47" s="84"/>
      <c r="B47" s="65" t="s">
        <v>242</v>
      </c>
      <c r="C47" s="36" t="s">
        <v>243</v>
      </c>
      <c r="D47" s="36" t="s">
        <v>75</v>
      </c>
      <c r="E47" s="84" t="s">
        <v>159</v>
      </c>
      <c r="F47" s="67"/>
      <c r="G47" s="83"/>
      <c r="H47" s="83"/>
      <c r="I47" s="83">
        <v>0</v>
      </c>
      <c r="J47" s="83"/>
      <c r="K47" s="83"/>
      <c r="L47" s="35"/>
      <c r="M47" s="83"/>
      <c r="N47" s="76">
        <v>0</v>
      </c>
      <c r="O47" s="83">
        <v>14</v>
      </c>
      <c r="P47" s="83">
        <v>8.5</v>
      </c>
      <c r="Q47" s="83"/>
      <c r="R47" s="83"/>
      <c r="S47" s="83">
        <v>11.25</v>
      </c>
      <c r="T47" s="83">
        <v>3.75</v>
      </c>
      <c r="U47" s="38">
        <v>0</v>
      </c>
      <c r="V47" s="38">
        <v>0</v>
      </c>
      <c r="W47" s="38">
        <v>6</v>
      </c>
      <c r="X47" s="38">
        <v>6</v>
      </c>
      <c r="Y47" s="39">
        <v>8.5500000000000007</v>
      </c>
      <c r="Z47" s="39">
        <v>10</v>
      </c>
      <c r="AA47" s="39"/>
      <c r="AB47" s="39"/>
      <c r="AC47" s="39"/>
      <c r="AD47" s="39">
        <v>8.6300000000000008</v>
      </c>
      <c r="AE47" s="39">
        <v>16</v>
      </c>
      <c r="AF47" s="83">
        <v>16</v>
      </c>
      <c r="AG47" s="39">
        <v>10.362</v>
      </c>
      <c r="AH47" s="38">
        <v>0</v>
      </c>
      <c r="AI47" s="38">
        <v>2</v>
      </c>
      <c r="AJ47" s="38">
        <v>0</v>
      </c>
      <c r="AK47" s="38">
        <v>1</v>
      </c>
      <c r="AL47" s="38">
        <v>9</v>
      </c>
      <c r="AM47" s="39">
        <v>16</v>
      </c>
      <c r="AN47" s="83"/>
      <c r="AO47" s="38">
        <v>1</v>
      </c>
      <c r="AP47" s="83"/>
      <c r="AQ47" s="83"/>
      <c r="AR47" s="38">
        <v>0</v>
      </c>
      <c r="AS47" s="39">
        <v>11.5</v>
      </c>
      <c r="AT47" s="83"/>
      <c r="AU47" s="38">
        <v>2</v>
      </c>
      <c r="AV47" s="83">
        <v>7.3270588235294118</v>
      </c>
      <c r="AW47" s="84">
        <v>18</v>
      </c>
      <c r="AX47" s="84">
        <v>9.4170588235294144</v>
      </c>
      <c r="AY47" s="84"/>
      <c r="AZ47" s="137" t="s">
        <v>540</v>
      </c>
      <c r="BA47" s="137" t="s">
        <v>539</v>
      </c>
      <c r="BB47" s="36">
        <v>8.6999999999999993</v>
      </c>
      <c r="BC47" s="36"/>
      <c r="BD47" s="43" t="s">
        <v>243</v>
      </c>
      <c r="BE47" s="36"/>
      <c r="BF47" s="130"/>
      <c r="BG47" s="130"/>
      <c r="BH47" s="131"/>
      <c r="BI47" s="130">
        <v>7.3270588235294118</v>
      </c>
      <c r="BJ47" s="130"/>
      <c r="BK47" s="130">
        <v>0</v>
      </c>
      <c r="BL47" s="130"/>
      <c r="BM47" s="131"/>
      <c r="BN47" s="133"/>
      <c r="BQ47" s="130"/>
      <c r="BU47" s="130"/>
    </row>
    <row r="48" spans="1:73" s="42" customFormat="1" hidden="1" x14ac:dyDescent="0.25">
      <c r="A48" s="84"/>
      <c r="B48" s="43" t="s">
        <v>244</v>
      </c>
      <c r="C48" s="36" t="s">
        <v>245</v>
      </c>
      <c r="D48" s="36" t="s">
        <v>79</v>
      </c>
      <c r="E48" s="84" t="s">
        <v>159</v>
      </c>
      <c r="F48" s="83">
        <v>11</v>
      </c>
      <c r="G48" s="83">
        <v>6.5</v>
      </c>
      <c r="H48" s="39"/>
      <c r="I48" s="83">
        <v>8.75</v>
      </c>
      <c r="J48" s="83"/>
      <c r="K48" s="83"/>
      <c r="L48" s="35"/>
      <c r="M48" s="83"/>
      <c r="N48" s="83">
        <v>0</v>
      </c>
      <c r="O48" s="83">
        <v>13</v>
      </c>
      <c r="P48" s="83">
        <v>4.75</v>
      </c>
      <c r="Q48" s="83"/>
      <c r="R48" s="83"/>
      <c r="S48" s="83">
        <v>8.875</v>
      </c>
      <c r="T48" s="83">
        <v>5.875</v>
      </c>
      <c r="U48" s="38">
        <v>0</v>
      </c>
      <c r="V48" s="38">
        <v>0</v>
      </c>
      <c r="W48" s="38">
        <v>0</v>
      </c>
      <c r="X48" s="38">
        <v>0</v>
      </c>
      <c r="Y48" s="39">
        <v>10.8</v>
      </c>
      <c r="Z48" s="39">
        <v>12.25</v>
      </c>
      <c r="AA48" s="83"/>
      <c r="AB48" s="83"/>
      <c r="AC48" s="83"/>
      <c r="AD48" s="83">
        <v>0</v>
      </c>
      <c r="AE48" s="39">
        <v>11</v>
      </c>
      <c r="AF48" s="83">
        <v>11</v>
      </c>
      <c r="AG48" s="83">
        <v>6.81</v>
      </c>
      <c r="AH48" s="38">
        <v>2</v>
      </c>
      <c r="AI48" s="38">
        <v>2</v>
      </c>
      <c r="AJ48" s="38">
        <v>0</v>
      </c>
      <c r="AK48" s="38">
        <v>1</v>
      </c>
      <c r="AL48" s="38">
        <v>5</v>
      </c>
      <c r="AM48" s="39">
        <v>16</v>
      </c>
      <c r="AN48" s="83"/>
      <c r="AO48" s="38">
        <v>1</v>
      </c>
      <c r="AP48" s="83"/>
      <c r="AQ48" s="83"/>
      <c r="AR48" s="38">
        <v>0</v>
      </c>
      <c r="AS48" s="39">
        <v>10</v>
      </c>
      <c r="AT48" s="83"/>
      <c r="AU48" s="38">
        <v>2</v>
      </c>
      <c r="AV48" s="83">
        <v>7.2308823529411761</v>
      </c>
      <c r="AW48" s="84">
        <v>8</v>
      </c>
      <c r="AX48" s="84">
        <v>10.06</v>
      </c>
      <c r="AY48" s="84"/>
      <c r="AZ48" s="137" t="s">
        <v>540</v>
      </c>
      <c r="BA48" s="137" t="s">
        <v>539</v>
      </c>
      <c r="BB48" s="36">
        <v>8.67</v>
      </c>
      <c r="BC48" s="36"/>
      <c r="BD48" s="43" t="s">
        <v>382</v>
      </c>
      <c r="BE48" s="36"/>
      <c r="BF48" s="130"/>
      <c r="BG48" s="130"/>
      <c r="BH48" s="131"/>
      <c r="BI48" s="130">
        <v>7.2308823529411761</v>
      </c>
      <c r="BJ48" s="130"/>
      <c r="BK48" s="130">
        <v>0</v>
      </c>
      <c r="BL48" s="130"/>
      <c r="BM48" s="131"/>
      <c r="BN48" s="133"/>
      <c r="BP48" s="130"/>
      <c r="BQ48" s="130"/>
      <c r="BU48" s="130"/>
    </row>
    <row r="49" spans="1:73" s="42" customFormat="1" hidden="1" x14ac:dyDescent="0.25">
      <c r="A49" s="84"/>
      <c r="B49" s="65" t="s">
        <v>246</v>
      </c>
      <c r="C49" s="36" t="s">
        <v>247</v>
      </c>
      <c r="D49" s="36" t="s">
        <v>142</v>
      </c>
      <c r="E49" s="84" t="s">
        <v>159</v>
      </c>
      <c r="F49" s="39">
        <v>11.38</v>
      </c>
      <c r="G49" s="39">
        <v>11.38</v>
      </c>
      <c r="H49" s="39">
        <v>11.38</v>
      </c>
      <c r="I49" s="83">
        <v>11.38</v>
      </c>
      <c r="J49" s="83">
        <v>15</v>
      </c>
      <c r="K49" s="83">
        <v>8</v>
      </c>
      <c r="L49" s="35"/>
      <c r="M49" s="83"/>
      <c r="N49" s="83">
        <v>11.5</v>
      </c>
      <c r="O49" s="83">
        <v>15</v>
      </c>
      <c r="P49" s="83">
        <v>10</v>
      </c>
      <c r="Q49" s="83"/>
      <c r="R49" s="83"/>
      <c r="S49" s="83">
        <v>12.5</v>
      </c>
      <c r="T49" s="83">
        <v>11.793333333333335</v>
      </c>
      <c r="U49" s="38">
        <v>6</v>
      </c>
      <c r="V49" s="38">
        <v>6</v>
      </c>
      <c r="W49" s="38">
        <v>6</v>
      </c>
      <c r="X49" s="38">
        <v>18</v>
      </c>
      <c r="Y49" s="39">
        <v>10.8</v>
      </c>
      <c r="Z49" s="39">
        <v>12</v>
      </c>
      <c r="AA49" s="39"/>
      <c r="AB49" s="39"/>
      <c r="AC49" s="39"/>
      <c r="AD49" s="39">
        <v>13.88</v>
      </c>
      <c r="AE49" s="39">
        <v>15</v>
      </c>
      <c r="AF49" s="83" t="e">
        <v>#N/A</v>
      </c>
      <c r="AG49" s="39">
        <v>13.112</v>
      </c>
      <c r="AH49" s="38">
        <v>2</v>
      </c>
      <c r="AI49" s="38">
        <v>2</v>
      </c>
      <c r="AJ49" s="38">
        <v>4</v>
      </c>
      <c r="AK49" s="38">
        <v>1</v>
      </c>
      <c r="AL49" s="38">
        <v>9</v>
      </c>
      <c r="AM49" s="39">
        <v>14</v>
      </c>
      <c r="AN49" s="83"/>
      <c r="AO49" s="38">
        <v>1</v>
      </c>
      <c r="AP49" s="39">
        <v>11</v>
      </c>
      <c r="AQ49" s="83"/>
      <c r="AR49" s="38">
        <v>2</v>
      </c>
      <c r="AS49" s="83"/>
      <c r="AT49" s="83"/>
      <c r="AU49" s="38">
        <v>0</v>
      </c>
      <c r="AV49" s="83">
        <v>12.21764705882353</v>
      </c>
      <c r="AW49" s="84">
        <v>30</v>
      </c>
      <c r="AX49" s="84">
        <v>6.7794117647058822</v>
      </c>
      <c r="AY49" s="84"/>
      <c r="AZ49" s="137" t="s">
        <v>538</v>
      </c>
      <c r="BA49" s="137" t="s">
        <v>539</v>
      </c>
      <c r="BB49" s="36" t="e">
        <v>#N/A</v>
      </c>
      <c r="BC49" s="36"/>
      <c r="BD49" s="43" t="s">
        <v>247</v>
      </c>
      <c r="BE49" s="36"/>
      <c r="BF49" s="130"/>
      <c r="BG49" s="130"/>
      <c r="BH49" s="131"/>
      <c r="BI49" s="130">
        <v>12.21764705882353</v>
      </c>
      <c r="BJ49" s="130"/>
      <c r="BK49" s="130">
        <v>0</v>
      </c>
      <c r="BL49" s="130"/>
      <c r="BM49" s="131"/>
      <c r="BN49" s="133"/>
      <c r="BO49" s="130"/>
      <c r="BQ49" s="130"/>
      <c r="BU49" s="130"/>
    </row>
    <row r="50" spans="1:73" s="42" customFormat="1" hidden="1" x14ac:dyDescent="0.25">
      <c r="A50" s="84"/>
      <c r="B50" s="65" t="s">
        <v>248</v>
      </c>
      <c r="C50" s="36" t="s">
        <v>249</v>
      </c>
      <c r="D50" s="36" t="s">
        <v>91</v>
      </c>
      <c r="E50" s="84" t="s">
        <v>159</v>
      </c>
      <c r="F50" s="39">
        <v>10</v>
      </c>
      <c r="G50" s="39">
        <v>10</v>
      </c>
      <c r="H50" s="39">
        <v>10</v>
      </c>
      <c r="I50" s="83">
        <v>10</v>
      </c>
      <c r="J50" s="83">
        <v>10</v>
      </c>
      <c r="K50" s="83">
        <v>4.5</v>
      </c>
      <c r="L50" s="35"/>
      <c r="M50" s="83"/>
      <c r="N50" s="83">
        <v>7.25</v>
      </c>
      <c r="O50" s="83">
        <v>13</v>
      </c>
      <c r="P50" s="83">
        <v>11</v>
      </c>
      <c r="Q50" s="83"/>
      <c r="R50" s="83"/>
      <c r="S50" s="83">
        <v>12</v>
      </c>
      <c r="T50" s="83">
        <v>9.75</v>
      </c>
      <c r="U50" s="38">
        <v>6</v>
      </c>
      <c r="V50" s="38">
        <v>0</v>
      </c>
      <c r="W50" s="38">
        <v>6</v>
      </c>
      <c r="X50" s="38">
        <v>12</v>
      </c>
      <c r="Y50" s="39">
        <v>10</v>
      </c>
      <c r="Z50" s="39">
        <v>10.5</v>
      </c>
      <c r="AA50" s="83"/>
      <c r="AB50" s="83">
        <v>1.5</v>
      </c>
      <c r="AC50" s="83"/>
      <c r="AD50" s="83">
        <v>0.75</v>
      </c>
      <c r="AE50" s="83">
        <v>12</v>
      </c>
      <c r="AF50" s="83">
        <v>12</v>
      </c>
      <c r="AG50" s="83">
        <v>6.8</v>
      </c>
      <c r="AH50" s="38">
        <v>2</v>
      </c>
      <c r="AI50" s="38">
        <v>2</v>
      </c>
      <c r="AJ50" s="38">
        <v>0</v>
      </c>
      <c r="AK50" s="38">
        <v>1</v>
      </c>
      <c r="AL50" s="38">
        <v>5</v>
      </c>
      <c r="AM50" s="39">
        <v>11</v>
      </c>
      <c r="AN50" s="83"/>
      <c r="AO50" s="38">
        <v>1</v>
      </c>
      <c r="AP50" s="83"/>
      <c r="AQ50" s="83"/>
      <c r="AR50" s="38">
        <v>0</v>
      </c>
      <c r="AS50" s="39">
        <v>10.5</v>
      </c>
      <c r="AT50" s="83"/>
      <c r="AU50" s="38">
        <v>2</v>
      </c>
      <c r="AV50" s="83">
        <v>9.0441176470588243</v>
      </c>
      <c r="AW50" s="84">
        <v>20</v>
      </c>
      <c r="AX50" s="84">
        <v>10.69</v>
      </c>
      <c r="AY50" s="84"/>
      <c r="AZ50" s="137" t="s">
        <v>540</v>
      </c>
      <c r="BA50" s="137" t="s">
        <v>539</v>
      </c>
      <c r="BB50" s="36">
        <v>8.64</v>
      </c>
      <c r="BC50" s="36"/>
      <c r="BD50" s="43" t="s">
        <v>1071</v>
      </c>
      <c r="BE50" s="36"/>
      <c r="BF50" s="130"/>
      <c r="BG50" s="130"/>
      <c r="BH50" s="131"/>
      <c r="BI50" s="130">
        <v>9.0441176470588243</v>
      </c>
      <c r="BJ50" s="130"/>
      <c r="BK50" s="130">
        <v>0</v>
      </c>
      <c r="BL50" s="130"/>
      <c r="BM50" s="131"/>
      <c r="BN50" s="133"/>
      <c r="BQ50" s="130"/>
      <c r="BU50" s="130"/>
    </row>
    <row r="51" spans="1:73" s="42" customFormat="1" hidden="1" x14ac:dyDescent="0.25">
      <c r="A51" s="84"/>
      <c r="B51" s="43" t="s">
        <v>250</v>
      </c>
      <c r="C51" s="36" t="s">
        <v>251</v>
      </c>
      <c r="D51" s="36" t="s">
        <v>252</v>
      </c>
      <c r="E51" s="84" t="s">
        <v>159</v>
      </c>
      <c r="F51" s="83">
        <v>15</v>
      </c>
      <c r="G51" s="83">
        <v>6</v>
      </c>
      <c r="H51" s="39"/>
      <c r="I51" s="83">
        <v>10.5</v>
      </c>
      <c r="J51" s="83">
        <v>11</v>
      </c>
      <c r="K51" s="83">
        <v>3</v>
      </c>
      <c r="L51" s="35"/>
      <c r="M51" s="83"/>
      <c r="N51" s="83">
        <v>7</v>
      </c>
      <c r="O51" s="83">
        <v>14</v>
      </c>
      <c r="P51" s="83">
        <v>8.75</v>
      </c>
      <c r="Q51" s="83"/>
      <c r="R51" s="83"/>
      <c r="S51" s="83">
        <v>11.375</v>
      </c>
      <c r="T51" s="83">
        <v>9.625</v>
      </c>
      <c r="U51" s="38">
        <v>6</v>
      </c>
      <c r="V51" s="38">
        <v>0</v>
      </c>
      <c r="W51" s="38">
        <v>6</v>
      </c>
      <c r="X51" s="38">
        <v>12</v>
      </c>
      <c r="Y51" s="83">
        <v>9.1999999999999993</v>
      </c>
      <c r="Z51" s="83">
        <v>11.5</v>
      </c>
      <c r="AA51" s="83"/>
      <c r="AB51" s="83"/>
      <c r="AC51" s="83"/>
      <c r="AD51" s="83">
        <v>7</v>
      </c>
      <c r="AE51" s="83">
        <v>17</v>
      </c>
      <c r="AF51" s="83" t="e">
        <v>#N/A</v>
      </c>
      <c r="AG51" s="83">
        <v>10.34</v>
      </c>
      <c r="AH51" s="38">
        <v>0</v>
      </c>
      <c r="AI51" s="38">
        <v>2</v>
      </c>
      <c r="AJ51" s="38">
        <v>0</v>
      </c>
      <c r="AK51" s="38">
        <v>1</v>
      </c>
      <c r="AL51" s="38">
        <v>9</v>
      </c>
      <c r="AM51" s="83">
        <v>13</v>
      </c>
      <c r="AN51" s="83"/>
      <c r="AO51" s="38">
        <v>1</v>
      </c>
      <c r="AP51" s="83"/>
      <c r="AQ51" s="83"/>
      <c r="AR51" s="38">
        <v>0</v>
      </c>
      <c r="AS51" s="83">
        <v>12</v>
      </c>
      <c r="AT51" s="83"/>
      <c r="AU51" s="38">
        <v>2</v>
      </c>
      <c r="AV51" s="83">
        <v>10.313235294117646</v>
      </c>
      <c r="AW51" s="84">
        <v>30</v>
      </c>
      <c r="AX51" s="84">
        <v>10.137058823529411</v>
      </c>
      <c r="AY51" s="84"/>
      <c r="AZ51" s="137" t="s">
        <v>538</v>
      </c>
      <c r="BA51" s="137" t="s">
        <v>539</v>
      </c>
      <c r="BB51" s="36" t="e">
        <v>#N/A</v>
      </c>
      <c r="BC51" s="36"/>
      <c r="BD51" s="43" t="s">
        <v>251</v>
      </c>
      <c r="BE51" s="36"/>
      <c r="BF51" s="130"/>
      <c r="BG51" s="130"/>
      <c r="BH51" s="131"/>
      <c r="BI51" s="130">
        <v>10.313235294117646</v>
      </c>
      <c r="BJ51" s="130"/>
      <c r="BK51" s="130">
        <v>0</v>
      </c>
      <c r="BL51" s="130"/>
      <c r="BM51" s="131"/>
      <c r="BN51" s="133"/>
      <c r="BQ51" s="130"/>
      <c r="BU51" s="130"/>
    </row>
    <row r="52" spans="1:73" s="42" customFormat="1" hidden="1" x14ac:dyDescent="0.25">
      <c r="A52" s="84"/>
      <c r="B52" s="65" t="s">
        <v>253</v>
      </c>
      <c r="C52" s="36" t="s">
        <v>136</v>
      </c>
      <c r="D52" s="36" t="s">
        <v>254</v>
      </c>
      <c r="E52" s="84" t="s">
        <v>159</v>
      </c>
      <c r="F52" s="39">
        <v>10</v>
      </c>
      <c r="G52" s="39">
        <v>10</v>
      </c>
      <c r="H52" s="39">
        <v>10</v>
      </c>
      <c r="I52" s="83">
        <v>10</v>
      </c>
      <c r="J52" s="83">
        <v>11</v>
      </c>
      <c r="K52" s="83">
        <v>6.5</v>
      </c>
      <c r="L52" s="35"/>
      <c r="M52" s="83"/>
      <c r="N52" s="83">
        <v>8.75</v>
      </c>
      <c r="O52" s="83">
        <v>14</v>
      </c>
      <c r="P52" s="83">
        <v>5.25</v>
      </c>
      <c r="Q52" s="83"/>
      <c r="R52" s="83"/>
      <c r="S52" s="48">
        <v>10</v>
      </c>
      <c r="T52" s="83">
        <v>9.5833333333333339</v>
      </c>
      <c r="U52" s="38">
        <v>6</v>
      </c>
      <c r="V52" s="38">
        <v>0</v>
      </c>
      <c r="W52" s="38">
        <v>6</v>
      </c>
      <c r="X52" s="38">
        <v>12</v>
      </c>
      <c r="Y52" s="39">
        <v>9.1</v>
      </c>
      <c r="Z52" s="39">
        <v>11.56</v>
      </c>
      <c r="AA52" s="39"/>
      <c r="AB52" s="39"/>
      <c r="AC52" s="39"/>
      <c r="AD52" s="39">
        <v>8.25</v>
      </c>
      <c r="AE52" s="39">
        <v>19</v>
      </c>
      <c r="AF52" s="83">
        <v>19</v>
      </c>
      <c r="AG52" s="39">
        <v>11.231999999999999</v>
      </c>
      <c r="AH52" s="38">
        <v>0</v>
      </c>
      <c r="AI52" s="38">
        <v>2</v>
      </c>
      <c r="AJ52" s="38">
        <v>0</v>
      </c>
      <c r="AK52" s="38">
        <v>1</v>
      </c>
      <c r="AL52" s="38">
        <v>9</v>
      </c>
      <c r="AM52" s="39">
        <v>16</v>
      </c>
      <c r="AN52" s="83"/>
      <c r="AO52" s="38">
        <v>1</v>
      </c>
      <c r="AP52" s="39">
        <v>10.5</v>
      </c>
      <c r="AQ52" s="83"/>
      <c r="AR52" s="38">
        <v>2</v>
      </c>
      <c r="AS52" s="83"/>
      <c r="AT52" s="83"/>
      <c r="AU52" s="38">
        <v>0</v>
      </c>
      <c r="AV52" s="83">
        <v>10.553529411764705</v>
      </c>
      <c r="AW52" s="84">
        <v>30</v>
      </c>
      <c r="AX52" s="84">
        <v>10.312941176470588</v>
      </c>
      <c r="AY52" s="84"/>
      <c r="AZ52" s="137" t="s">
        <v>538</v>
      </c>
      <c r="BA52" s="137" t="s">
        <v>539</v>
      </c>
      <c r="BB52" s="36">
        <v>9.4499999999999993</v>
      </c>
      <c r="BC52" s="36"/>
      <c r="BD52" s="43" t="s">
        <v>136</v>
      </c>
      <c r="BE52" s="36"/>
      <c r="BF52" s="130"/>
      <c r="BG52" s="130"/>
      <c r="BH52" s="131"/>
      <c r="BI52" s="130">
        <v>10.553529411764705</v>
      </c>
      <c r="BJ52" s="130"/>
      <c r="BK52" s="130">
        <v>0</v>
      </c>
      <c r="BL52" s="130"/>
      <c r="BM52" s="131"/>
      <c r="BN52" s="133"/>
      <c r="BO52" s="130"/>
      <c r="BQ52" s="130"/>
      <c r="BU52" s="130"/>
    </row>
    <row r="53" spans="1:73" s="42" customFormat="1" hidden="1" x14ac:dyDescent="0.25">
      <c r="A53" s="84"/>
      <c r="B53" s="43" t="s">
        <v>255</v>
      </c>
      <c r="C53" s="36" t="s">
        <v>141</v>
      </c>
      <c r="D53" s="36" t="s">
        <v>256</v>
      </c>
      <c r="E53" s="84" t="s">
        <v>159</v>
      </c>
      <c r="F53" s="39">
        <v>10</v>
      </c>
      <c r="G53" s="39">
        <v>10</v>
      </c>
      <c r="H53" s="39">
        <v>10</v>
      </c>
      <c r="I53" s="83">
        <v>10</v>
      </c>
      <c r="J53" s="83">
        <v>14</v>
      </c>
      <c r="K53" s="83">
        <v>9</v>
      </c>
      <c r="L53" s="35"/>
      <c r="M53" s="83"/>
      <c r="N53" s="83">
        <v>11.5</v>
      </c>
      <c r="O53" s="83">
        <v>15</v>
      </c>
      <c r="P53" s="83">
        <v>12</v>
      </c>
      <c r="Q53" s="83"/>
      <c r="R53" s="83"/>
      <c r="S53" s="83">
        <v>13.5</v>
      </c>
      <c r="T53" s="83">
        <v>11.666666666666666</v>
      </c>
      <c r="U53" s="38">
        <v>6</v>
      </c>
      <c r="V53" s="38">
        <v>6</v>
      </c>
      <c r="W53" s="38">
        <v>6</v>
      </c>
      <c r="X53" s="38">
        <v>18</v>
      </c>
      <c r="Y53" s="83">
        <v>9.3000000000000007</v>
      </c>
      <c r="Z53" s="83">
        <v>13</v>
      </c>
      <c r="AA53" s="83"/>
      <c r="AB53" s="83"/>
      <c r="AC53" s="83"/>
      <c r="AD53" s="83">
        <v>11.13</v>
      </c>
      <c r="AE53" s="83">
        <v>13</v>
      </c>
      <c r="AF53" s="83" t="e">
        <v>#N/A</v>
      </c>
      <c r="AG53" s="83">
        <v>11.512</v>
      </c>
      <c r="AH53" s="38">
        <v>0</v>
      </c>
      <c r="AI53" s="38">
        <v>2</v>
      </c>
      <c r="AJ53" s="38">
        <v>4</v>
      </c>
      <c r="AK53" s="38">
        <v>1</v>
      </c>
      <c r="AL53" s="38">
        <v>9</v>
      </c>
      <c r="AM53" s="83">
        <v>10</v>
      </c>
      <c r="AN53" s="83"/>
      <c r="AO53" s="38">
        <v>1</v>
      </c>
      <c r="AP53" s="83"/>
      <c r="AQ53" s="83"/>
      <c r="AR53" s="38">
        <v>0</v>
      </c>
      <c r="AS53" s="83">
        <v>12</v>
      </c>
      <c r="AT53" s="83"/>
      <c r="AU53" s="38">
        <v>2</v>
      </c>
      <c r="AV53" s="83">
        <v>11.562352941176471</v>
      </c>
      <c r="AW53" s="84">
        <v>30</v>
      </c>
      <c r="AX53" s="84">
        <v>5.2576470588235296</v>
      </c>
      <c r="AY53" s="84"/>
      <c r="AZ53" s="137" t="s">
        <v>538</v>
      </c>
      <c r="BA53" s="137" t="s">
        <v>539</v>
      </c>
      <c r="BB53" s="36" t="e">
        <v>#N/A</v>
      </c>
      <c r="BC53" s="36"/>
      <c r="BD53" s="43" t="s">
        <v>141</v>
      </c>
      <c r="BE53" s="36"/>
      <c r="BF53" s="130"/>
      <c r="BG53" s="130"/>
      <c r="BH53" s="131"/>
      <c r="BI53" s="130">
        <v>11.562352941176471</v>
      </c>
      <c r="BJ53" s="130"/>
      <c r="BK53" s="130">
        <v>0</v>
      </c>
      <c r="BL53" s="130"/>
      <c r="BM53" s="131"/>
      <c r="BN53" s="133"/>
      <c r="BQ53" s="130"/>
      <c r="BU53" s="130"/>
    </row>
    <row r="54" spans="1:73" s="42" customFormat="1" hidden="1" x14ac:dyDescent="0.25">
      <c r="A54" s="84"/>
      <c r="B54" s="62" t="s">
        <v>257</v>
      </c>
      <c r="C54" s="36" t="s">
        <v>258</v>
      </c>
      <c r="D54" s="36" t="s">
        <v>259</v>
      </c>
      <c r="E54" s="84" t="s">
        <v>159</v>
      </c>
      <c r="F54" s="39">
        <v>11.13</v>
      </c>
      <c r="G54" s="39">
        <v>11.13</v>
      </c>
      <c r="H54" s="39">
        <v>11.13</v>
      </c>
      <c r="I54" s="83">
        <v>11.13</v>
      </c>
      <c r="J54" s="83">
        <v>10</v>
      </c>
      <c r="K54" s="83">
        <v>3</v>
      </c>
      <c r="L54" s="35"/>
      <c r="M54" s="83"/>
      <c r="N54" s="83">
        <v>6.5</v>
      </c>
      <c r="O54" s="83"/>
      <c r="P54" s="83">
        <v>1</v>
      </c>
      <c r="Q54" s="83"/>
      <c r="R54" s="83"/>
      <c r="S54" s="83">
        <v>1</v>
      </c>
      <c r="T54" s="83">
        <v>6.2100000000000009</v>
      </c>
      <c r="U54" s="38">
        <v>6</v>
      </c>
      <c r="V54" s="38">
        <v>0</v>
      </c>
      <c r="W54" s="38">
        <v>0</v>
      </c>
      <c r="X54" s="38">
        <v>6</v>
      </c>
      <c r="Y54" s="39">
        <v>10.38</v>
      </c>
      <c r="Z54" s="39">
        <v>12.63</v>
      </c>
      <c r="AA54" s="83"/>
      <c r="AB54" s="83"/>
      <c r="AC54" s="83"/>
      <c r="AD54" s="83">
        <v>0</v>
      </c>
      <c r="AE54" s="83">
        <v>14</v>
      </c>
      <c r="AF54" s="83">
        <v>14</v>
      </c>
      <c r="AG54" s="83">
        <v>7.402000000000001</v>
      </c>
      <c r="AH54" s="38">
        <v>2</v>
      </c>
      <c r="AI54" s="38">
        <v>2</v>
      </c>
      <c r="AJ54" s="38">
        <v>0</v>
      </c>
      <c r="AK54" s="38">
        <v>1</v>
      </c>
      <c r="AL54" s="38">
        <v>5</v>
      </c>
      <c r="AM54" s="39">
        <v>14</v>
      </c>
      <c r="AN54" s="83"/>
      <c r="AO54" s="38">
        <v>1</v>
      </c>
      <c r="AP54" s="83"/>
      <c r="AQ54" s="83"/>
      <c r="AR54" s="38">
        <v>0</v>
      </c>
      <c r="AS54" s="39">
        <v>10</v>
      </c>
      <c r="AT54" s="83"/>
      <c r="AU54" s="38">
        <v>2</v>
      </c>
      <c r="AV54" s="83">
        <v>7.4647058823529413</v>
      </c>
      <c r="AW54" s="84">
        <v>14</v>
      </c>
      <c r="AX54" s="84">
        <v>7.2676470588235293</v>
      </c>
      <c r="AY54" s="84"/>
      <c r="AZ54" s="137" t="s">
        <v>540</v>
      </c>
      <c r="BA54" s="137" t="s">
        <v>539</v>
      </c>
      <c r="BB54" s="36">
        <v>9.14</v>
      </c>
      <c r="BC54" s="36"/>
      <c r="BD54" s="43" t="s">
        <v>259</v>
      </c>
      <c r="BE54" s="36"/>
      <c r="BF54" s="130"/>
      <c r="BG54" s="130"/>
      <c r="BH54" s="131"/>
      <c r="BI54" s="130">
        <v>7.4647058823529413</v>
      </c>
      <c r="BJ54" s="130"/>
      <c r="BK54" s="130">
        <v>0</v>
      </c>
      <c r="BL54" s="130"/>
      <c r="BM54" s="131"/>
      <c r="BN54" s="133"/>
      <c r="BQ54" s="130"/>
      <c r="BU54" s="130"/>
    </row>
    <row r="55" spans="1:73" s="42" customFormat="1" hidden="1" x14ac:dyDescent="0.25">
      <c r="A55" s="84"/>
      <c r="B55" s="66" t="s">
        <v>260</v>
      </c>
      <c r="C55" s="36" t="s">
        <v>119</v>
      </c>
      <c r="D55" s="36" t="s">
        <v>261</v>
      </c>
      <c r="E55" s="84" t="s">
        <v>159</v>
      </c>
      <c r="F55" s="39">
        <v>12.5</v>
      </c>
      <c r="G55" s="39">
        <v>12.5</v>
      </c>
      <c r="H55" s="39">
        <v>12.5</v>
      </c>
      <c r="I55" s="83">
        <v>12.5</v>
      </c>
      <c r="J55" s="83">
        <v>12</v>
      </c>
      <c r="K55" s="83">
        <v>8.5</v>
      </c>
      <c r="L55" s="35"/>
      <c r="M55" s="83"/>
      <c r="N55" s="83">
        <v>10.25</v>
      </c>
      <c r="O55" s="83">
        <v>15</v>
      </c>
      <c r="P55" s="83">
        <v>6</v>
      </c>
      <c r="Q55" s="83"/>
      <c r="R55" s="83"/>
      <c r="S55" s="83">
        <v>10.5</v>
      </c>
      <c r="T55" s="83">
        <v>11.083333333333334</v>
      </c>
      <c r="U55" s="38">
        <v>6</v>
      </c>
      <c r="V55" s="38">
        <v>6</v>
      </c>
      <c r="W55" s="38">
        <v>6</v>
      </c>
      <c r="X55" s="38">
        <v>18</v>
      </c>
      <c r="Y55" s="39">
        <v>12</v>
      </c>
      <c r="Z55" s="39">
        <v>10.5</v>
      </c>
      <c r="AA55" s="83"/>
      <c r="AB55" s="83"/>
      <c r="AC55" s="83"/>
      <c r="AD55" s="83">
        <v>0</v>
      </c>
      <c r="AE55" s="83">
        <v>11</v>
      </c>
      <c r="AF55" s="83">
        <v>11</v>
      </c>
      <c r="AG55" s="83">
        <v>6.7</v>
      </c>
      <c r="AH55" s="38">
        <v>2</v>
      </c>
      <c r="AI55" s="38">
        <v>2</v>
      </c>
      <c r="AJ55" s="38">
        <v>0</v>
      </c>
      <c r="AK55" s="38">
        <v>1</v>
      </c>
      <c r="AL55" s="38">
        <v>5</v>
      </c>
      <c r="AM55" s="39">
        <v>15</v>
      </c>
      <c r="AN55" s="83"/>
      <c r="AO55" s="38">
        <v>1</v>
      </c>
      <c r="AP55" s="83"/>
      <c r="AQ55" s="83"/>
      <c r="AR55" s="38">
        <v>0</v>
      </c>
      <c r="AS55" s="39">
        <v>11</v>
      </c>
      <c r="AT55" s="83"/>
      <c r="AU55" s="38">
        <v>2</v>
      </c>
      <c r="AV55" s="83">
        <v>10.014705882352942</v>
      </c>
      <c r="AW55" s="84">
        <v>30</v>
      </c>
      <c r="AX55" s="84">
        <v>10.11</v>
      </c>
      <c r="AY55" s="84"/>
      <c r="AZ55" s="137" t="s">
        <v>538</v>
      </c>
      <c r="BA55" s="137" t="s">
        <v>539</v>
      </c>
      <c r="BB55" s="36">
        <v>9.01</v>
      </c>
      <c r="BC55" s="36"/>
      <c r="BD55" s="43" t="s">
        <v>119</v>
      </c>
      <c r="BE55" s="36"/>
      <c r="BF55" s="130"/>
      <c r="BG55" s="130"/>
      <c r="BH55" s="131"/>
      <c r="BI55" s="130">
        <v>10.014705882352942</v>
      </c>
      <c r="BJ55" s="130"/>
      <c r="BK55" s="130">
        <v>0</v>
      </c>
      <c r="BL55" s="130"/>
      <c r="BM55" s="131"/>
      <c r="BN55" s="133"/>
      <c r="BP55" s="130"/>
      <c r="BQ55" s="130"/>
      <c r="BU55" s="130"/>
    </row>
    <row r="56" spans="1:73" s="42" customFormat="1" hidden="1" x14ac:dyDescent="0.25">
      <c r="A56" s="84"/>
      <c r="B56" s="65" t="s">
        <v>262</v>
      </c>
      <c r="C56" s="36" t="s">
        <v>263</v>
      </c>
      <c r="D56" s="36" t="s">
        <v>122</v>
      </c>
      <c r="E56" s="84" t="s">
        <v>159</v>
      </c>
      <c r="F56" s="83">
        <v>12.5</v>
      </c>
      <c r="G56" s="83"/>
      <c r="H56" s="39"/>
      <c r="I56" s="83">
        <v>6.25</v>
      </c>
      <c r="J56" s="83">
        <v>12</v>
      </c>
      <c r="K56" s="83">
        <v>13</v>
      </c>
      <c r="L56" s="35"/>
      <c r="M56" s="83"/>
      <c r="N56" s="83">
        <v>12.5</v>
      </c>
      <c r="O56" s="83">
        <v>15</v>
      </c>
      <c r="P56" s="83">
        <v>12</v>
      </c>
      <c r="Q56" s="83"/>
      <c r="R56" s="83"/>
      <c r="S56" s="83">
        <v>13.5</v>
      </c>
      <c r="T56" s="83">
        <v>10.75</v>
      </c>
      <c r="U56" s="38">
        <v>0</v>
      </c>
      <c r="V56" s="38">
        <v>6</v>
      </c>
      <c r="W56" s="38">
        <v>6</v>
      </c>
      <c r="X56" s="38">
        <v>18</v>
      </c>
      <c r="Y56" s="39">
        <v>9.73</v>
      </c>
      <c r="Z56" s="39">
        <v>10.130000000000001</v>
      </c>
      <c r="AA56" s="39">
        <v>4.5</v>
      </c>
      <c r="AB56" s="39">
        <v>6.66</v>
      </c>
      <c r="AC56" s="39"/>
      <c r="AD56" s="39">
        <v>5.58</v>
      </c>
      <c r="AE56" s="39">
        <v>19</v>
      </c>
      <c r="AF56" s="83">
        <v>19</v>
      </c>
      <c r="AG56" s="39">
        <v>10.004</v>
      </c>
      <c r="AH56" s="38">
        <v>0</v>
      </c>
      <c r="AI56" s="38">
        <v>2</v>
      </c>
      <c r="AJ56" s="38">
        <v>0</v>
      </c>
      <c r="AK56" s="38">
        <v>1</v>
      </c>
      <c r="AL56" s="38">
        <v>9</v>
      </c>
      <c r="AM56" s="39">
        <v>17</v>
      </c>
      <c r="AN56" s="83"/>
      <c r="AO56" s="38">
        <v>1</v>
      </c>
      <c r="AP56" s="83"/>
      <c r="AQ56" s="83"/>
      <c r="AR56" s="38">
        <v>0</v>
      </c>
      <c r="AS56" s="39">
        <v>10</v>
      </c>
      <c r="AT56" s="83"/>
      <c r="AU56" s="38">
        <v>2</v>
      </c>
      <c r="AV56" s="83">
        <v>10.809999999999999</v>
      </c>
      <c r="AW56" s="84">
        <v>30</v>
      </c>
      <c r="AX56" s="84">
        <v>10.6</v>
      </c>
      <c r="AY56" s="84"/>
      <c r="AZ56" s="137" t="s">
        <v>538</v>
      </c>
      <c r="BA56" s="137" t="s">
        <v>539</v>
      </c>
      <c r="BB56" s="36">
        <v>8.0299999999999994</v>
      </c>
      <c r="BC56" s="36"/>
      <c r="BD56" s="43" t="s">
        <v>263</v>
      </c>
      <c r="BE56" s="36"/>
      <c r="BF56" s="130"/>
      <c r="BG56" s="130"/>
      <c r="BH56" s="131"/>
      <c r="BI56" s="130">
        <v>10.809999999999999</v>
      </c>
      <c r="BJ56" s="130"/>
      <c r="BK56" s="130">
        <v>0</v>
      </c>
      <c r="BL56" s="130"/>
      <c r="BM56" s="131"/>
      <c r="BN56" s="133"/>
      <c r="BQ56" s="130"/>
      <c r="BU56" s="130"/>
    </row>
    <row r="57" spans="1:73" s="42" customFormat="1" hidden="1" x14ac:dyDescent="0.25">
      <c r="A57" s="84"/>
      <c r="B57" s="43" t="s">
        <v>264</v>
      </c>
      <c r="C57" s="36" t="s">
        <v>100</v>
      </c>
      <c r="D57" s="36" t="s">
        <v>91</v>
      </c>
      <c r="E57" s="84" t="s">
        <v>159</v>
      </c>
      <c r="F57" s="83">
        <v>17</v>
      </c>
      <c r="G57" s="83">
        <v>3</v>
      </c>
      <c r="H57" s="83"/>
      <c r="I57" s="83">
        <v>10</v>
      </c>
      <c r="J57" s="39">
        <v>10.130000000000001</v>
      </c>
      <c r="K57" s="39">
        <v>10.130000000000001</v>
      </c>
      <c r="L57" s="35"/>
      <c r="M57" s="39">
        <v>10.130000000000001</v>
      </c>
      <c r="N57" s="39">
        <v>10.130000000000001</v>
      </c>
      <c r="O57" s="83">
        <v>15</v>
      </c>
      <c r="P57" s="83">
        <v>7.5</v>
      </c>
      <c r="Q57" s="83"/>
      <c r="R57" s="83"/>
      <c r="S57" s="83">
        <v>11.25</v>
      </c>
      <c r="T57" s="83">
        <v>10.46</v>
      </c>
      <c r="U57" s="38">
        <v>6</v>
      </c>
      <c r="V57" s="38">
        <v>6</v>
      </c>
      <c r="W57" s="38">
        <v>6</v>
      </c>
      <c r="X57" s="38">
        <v>18</v>
      </c>
      <c r="Y57" s="39">
        <v>14</v>
      </c>
      <c r="Z57" s="39">
        <v>14.5</v>
      </c>
      <c r="AA57" s="39"/>
      <c r="AB57" s="39"/>
      <c r="AC57" s="39"/>
      <c r="AD57" s="39">
        <v>3.75</v>
      </c>
      <c r="AE57" s="39">
        <v>19</v>
      </c>
      <c r="AF57" s="83">
        <v>19</v>
      </c>
      <c r="AG57" s="39">
        <v>11</v>
      </c>
      <c r="AH57" s="38">
        <v>2</v>
      </c>
      <c r="AI57" s="38">
        <v>2</v>
      </c>
      <c r="AJ57" s="38">
        <v>0</v>
      </c>
      <c r="AK57" s="38">
        <v>1</v>
      </c>
      <c r="AL57" s="38">
        <v>9</v>
      </c>
      <c r="AM57" s="39">
        <v>15</v>
      </c>
      <c r="AN57" s="83"/>
      <c r="AO57" s="38">
        <v>1</v>
      </c>
      <c r="AP57" s="39">
        <v>12</v>
      </c>
      <c r="AQ57" s="83"/>
      <c r="AR57" s="38">
        <v>2</v>
      </c>
      <c r="AS57" s="83"/>
      <c r="AT57" s="83"/>
      <c r="AU57" s="38">
        <v>0</v>
      </c>
      <c r="AV57" s="83">
        <v>11.067058823529413</v>
      </c>
      <c r="AW57" s="84">
        <v>30</v>
      </c>
      <c r="AX57" s="84">
        <v>9.7205882352941178</v>
      </c>
      <c r="AY57" s="84"/>
      <c r="AZ57" s="137" t="s">
        <v>538</v>
      </c>
      <c r="BA57" s="137" t="s">
        <v>539</v>
      </c>
      <c r="BB57" s="36">
        <v>8.98</v>
      </c>
      <c r="BC57" s="36"/>
      <c r="BD57" s="43" t="s">
        <v>100</v>
      </c>
      <c r="BE57" s="36"/>
      <c r="BF57" s="130"/>
      <c r="BG57" s="130"/>
      <c r="BH57" s="131"/>
      <c r="BI57" s="130">
        <v>11.067058823529413</v>
      </c>
      <c r="BJ57" s="130"/>
      <c r="BK57" s="130">
        <v>0</v>
      </c>
      <c r="BL57" s="130"/>
      <c r="BM57" s="131"/>
      <c r="BN57" s="133"/>
      <c r="BQ57" s="130"/>
      <c r="BU57" s="130"/>
    </row>
    <row r="58" spans="1:73" s="42" customFormat="1" hidden="1" x14ac:dyDescent="0.25">
      <c r="A58" s="84"/>
      <c r="B58" s="65" t="s">
        <v>265</v>
      </c>
      <c r="C58" s="36" t="s">
        <v>132</v>
      </c>
      <c r="D58" s="36" t="s">
        <v>130</v>
      </c>
      <c r="E58" s="84" t="s">
        <v>159</v>
      </c>
      <c r="F58" s="83">
        <v>14.5</v>
      </c>
      <c r="G58" s="83">
        <v>5.5</v>
      </c>
      <c r="H58" s="83"/>
      <c r="I58" s="83">
        <v>10</v>
      </c>
      <c r="J58" s="83">
        <v>12</v>
      </c>
      <c r="K58" s="83">
        <v>11.5</v>
      </c>
      <c r="L58" s="35"/>
      <c r="M58" s="83"/>
      <c r="N58" s="83">
        <v>11.75</v>
      </c>
      <c r="O58" s="83">
        <v>13</v>
      </c>
      <c r="P58" s="83">
        <v>7.5</v>
      </c>
      <c r="Q58" s="83"/>
      <c r="R58" s="83"/>
      <c r="S58" s="83">
        <v>10.25</v>
      </c>
      <c r="T58" s="83">
        <v>10.666666666666666</v>
      </c>
      <c r="U58" s="38">
        <v>6</v>
      </c>
      <c r="V58" s="38">
        <v>6</v>
      </c>
      <c r="W58" s="38">
        <v>6</v>
      </c>
      <c r="X58" s="38">
        <v>18</v>
      </c>
      <c r="Y58" s="39">
        <v>12</v>
      </c>
      <c r="Z58" s="39">
        <v>12.75</v>
      </c>
      <c r="AA58" s="39"/>
      <c r="AB58" s="39"/>
      <c r="AC58" s="39"/>
      <c r="AD58" s="39">
        <v>5.75</v>
      </c>
      <c r="AE58" s="39">
        <v>20</v>
      </c>
      <c r="AF58" s="83">
        <v>20</v>
      </c>
      <c r="AG58" s="39">
        <v>11.25</v>
      </c>
      <c r="AH58" s="38">
        <v>2</v>
      </c>
      <c r="AI58" s="38">
        <v>2</v>
      </c>
      <c r="AJ58" s="38">
        <v>0</v>
      </c>
      <c r="AK58" s="38">
        <v>1</v>
      </c>
      <c r="AL58" s="38">
        <v>9</v>
      </c>
      <c r="AM58" s="39">
        <v>12</v>
      </c>
      <c r="AN58" s="83"/>
      <c r="AO58" s="38">
        <v>1</v>
      </c>
      <c r="AP58" s="83"/>
      <c r="AQ58" s="83"/>
      <c r="AR58" s="38">
        <v>0</v>
      </c>
      <c r="AS58" s="39">
        <v>11.5</v>
      </c>
      <c r="AT58" s="83"/>
      <c r="AU58" s="38">
        <v>2</v>
      </c>
      <c r="AV58" s="83">
        <v>11.014705882352942</v>
      </c>
      <c r="AW58" s="84">
        <v>30</v>
      </c>
      <c r="AX58" s="84">
        <v>10.89</v>
      </c>
      <c r="AY58" s="84"/>
      <c r="AZ58" s="137" t="s">
        <v>538</v>
      </c>
      <c r="BA58" s="137" t="s">
        <v>539</v>
      </c>
      <c r="BB58" s="36">
        <v>9.06</v>
      </c>
      <c r="BC58" s="36"/>
      <c r="BD58" s="43" t="s">
        <v>132</v>
      </c>
      <c r="BE58" s="36"/>
      <c r="BF58" s="130"/>
      <c r="BG58" s="130"/>
      <c r="BH58" s="131"/>
      <c r="BI58" s="130">
        <v>11.014705882352942</v>
      </c>
      <c r="BJ58" s="130"/>
      <c r="BK58" s="130">
        <v>0</v>
      </c>
      <c r="BL58" s="130"/>
      <c r="BM58" s="131"/>
      <c r="BN58" s="133"/>
      <c r="BO58" s="130"/>
      <c r="BQ58" s="130"/>
      <c r="BU58" s="130"/>
    </row>
    <row r="59" spans="1:73" s="42" customFormat="1" hidden="1" x14ac:dyDescent="0.25">
      <c r="A59" s="84"/>
      <c r="B59" s="66" t="s">
        <v>266</v>
      </c>
      <c r="C59" s="36" t="s">
        <v>267</v>
      </c>
      <c r="D59" s="36" t="s">
        <v>72</v>
      </c>
      <c r="E59" s="84" t="s">
        <v>159</v>
      </c>
      <c r="F59" s="83">
        <v>10</v>
      </c>
      <c r="G59" s="83">
        <v>6.6</v>
      </c>
      <c r="H59" s="83"/>
      <c r="I59" s="83">
        <v>8.3000000000000007</v>
      </c>
      <c r="J59" s="39">
        <v>11.13</v>
      </c>
      <c r="K59" s="39">
        <v>11.13</v>
      </c>
      <c r="L59" s="35"/>
      <c r="M59" s="39">
        <v>11.13</v>
      </c>
      <c r="N59" s="39">
        <v>11.13</v>
      </c>
      <c r="O59" s="83"/>
      <c r="P59" s="83">
        <v>8</v>
      </c>
      <c r="Q59" s="83"/>
      <c r="R59" s="83"/>
      <c r="S59" s="83">
        <v>8</v>
      </c>
      <c r="T59" s="83">
        <v>9.1433333333333326</v>
      </c>
      <c r="U59" s="38">
        <v>0</v>
      </c>
      <c r="V59" s="38">
        <v>6</v>
      </c>
      <c r="W59" s="38">
        <v>0</v>
      </c>
      <c r="X59" s="38">
        <v>6</v>
      </c>
      <c r="Y59" s="39">
        <v>14</v>
      </c>
      <c r="Z59" s="39">
        <v>13</v>
      </c>
      <c r="AA59" s="39"/>
      <c r="AB59" s="39"/>
      <c r="AC59" s="39"/>
      <c r="AD59" s="39">
        <v>6.38</v>
      </c>
      <c r="AE59" s="39">
        <v>11</v>
      </c>
      <c r="AF59" s="83">
        <v>11</v>
      </c>
      <c r="AG59" s="39">
        <v>10.151999999999999</v>
      </c>
      <c r="AH59" s="38">
        <v>2</v>
      </c>
      <c r="AI59" s="38">
        <v>2</v>
      </c>
      <c r="AJ59" s="38">
        <v>0</v>
      </c>
      <c r="AK59" s="38">
        <v>1</v>
      </c>
      <c r="AL59" s="38">
        <v>9</v>
      </c>
      <c r="AM59" s="39">
        <v>15</v>
      </c>
      <c r="AN59" s="83"/>
      <c r="AO59" s="38">
        <v>1</v>
      </c>
      <c r="AP59" s="83"/>
      <c r="AQ59" s="83"/>
      <c r="AR59" s="38">
        <v>0</v>
      </c>
      <c r="AS59" s="39">
        <v>11</v>
      </c>
      <c r="AT59" s="83"/>
      <c r="AU59" s="38">
        <v>2</v>
      </c>
      <c r="AV59" s="83">
        <v>10.002941176470587</v>
      </c>
      <c r="AW59" s="84">
        <v>30</v>
      </c>
      <c r="AX59" s="84">
        <v>10.264705882352942</v>
      </c>
      <c r="AY59" s="84"/>
      <c r="AZ59" s="137" t="s">
        <v>538</v>
      </c>
      <c r="BA59" s="137" t="s">
        <v>539</v>
      </c>
      <c r="BB59" s="36">
        <v>9.09</v>
      </c>
      <c r="BC59" s="36"/>
      <c r="BD59" s="43" t="s">
        <v>267</v>
      </c>
      <c r="BE59" s="36"/>
      <c r="BF59" s="130"/>
      <c r="BG59" s="130"/>
      <c r="BH59" s="131"/>
      <c r="BI59" s="130">
        <v>10.002941176470587</v>
      </c>
      <c r="BJ59" s="130"/>
      <c r="BK59" s="130">
        <v>0</v>
      </c>
      <c r="BL59" s="130"/>
      <c r="BM59" s="131"/>
      <c r="BN59" s="133"/>
      <c r="BQ59" s="130"/>
      <c r="BU59" s="130"/>
    </row>
    <row r="60" spans="1:73" s="42" customFormat="1" hidden="1" x14ac:dyDescent="0.25">
      <c r="A60" s="84"/>
      <c r="B60" s="43" t="s">
        <v>268</v>
      </c>
      <c r="C60" s="36" t="s">
        <v>269</v>
      </c>
      <c r="D60" s="36" t="s">
        <v>116</v>
      </c>
      <c r="E60" s="84" t="s">
        <v>159</v>
      </c>
      <c r="F60" s="39">
        <v>10</v>
      </c>
      <c r="G60" s="39">
        <v>10</v>
      </c>
      <c r="H60" s="39">
        <v>10</v>
      </c>
      <c r="I60" s="83">
        <v>10</v>
      </c>
      <c r="J60" s="83"/>
      <c r="K60" s="83"/>
      <c r="L60" s="35">
        <v>10</v>
      </c>
      <c r="M60" s="83"/>
      <c r="N60" s="83">
        <v>10</v>
      </c>
      <c r="O60" s="83">
        <v>13.25</v>
      </c>
      <c r="P60" s="83">
        <v>13.25</v>
      </c>
      <c r="Q60" s="83"/>
      <c r="R60" s="83"/>
      <c r="S60" s="83">
        <v>13.25</v>
      </c>
      <c r="T60" s="83">
        <v>11.083333333333334</v>
      </c>
      <c r="U60" s="38">
        <v>6</v>
      </c>
      <c r="V60" s="38">
        <v>6</v>
      </c>
      <c r="W60" s="38">
        <v>6</v>
      </c>
      <c r="X60" s="38">
        <v>18</v>
      </c>
      <c r="Y60" s="39">
        <v>13.19</v>
      </c>
      <c r="Z60" s="39">
        <v>12.5</v>
      </c>
      <c r="AA60" s="39"/>
      <c r="AB60" s="39"/>
      <c r="AC60" s="39"/>
      <c r="AD60" s="39">
        <v>8.5</v>
      </c>
      <c r="AE60" s="39">
        <v>18</v>
      </c>
      <c r="AF60" s="83">
        <v>18</v>
      </c>
      <c r="AG60" s="39">
        <v>12.138</v>
      </c>
      <c r="AH60" s="38">
        <v>2</v>
      </c>
      <c r="AI60" s="38">
        <v>2</v>
      </c>
      <c r="AJ60" s="38">
        <v>0</v>
      </c>
      <c r="AK60" s="38">
        <v>1</v>
      </c>
      <c r="AL60" s="38">
        <v>9</v>
      </c>
      <c r="AM60" s="39">
        <v>12</v>
      </c>
      <c r="AN60" s="83"/>
      <c r="AO60" s="38">
        <v>1</v>
      </c>
      <c r="AP60" s="83"/>
      <c r="AQ60" s="83"/>
      <c r="AR60" s="38">
        <v>0</v>
      </c>
      <c r="AS60" s="39">
        <v>10.5</v>
      </c>
      <c r="AT60" s="83"/>
      <c r="AU60" s="38">
        <v>2</v>
      </c>
      <c r="AV60" s="83">
        <v>11.378823529411765</v>
      </c>
      <c r="AW60" s="84">
        <v>30</v>
      </c>
      <c r="AX60" s="84">
        <v>10.097058823529412</v>
      </c>
      <c r="AY60" s="84"/>
      <c r="AZ60" s="137" t="s">
        <v>538</v>
      </c>
      <c r="BA60" s="137" t="s">
        <v>541</v>
      </c>
      <c r="BB60" s="36">
        <v>9.9499999999999993</v>
      </c>
      <c r="BC60" s="36"/>
      <c r="BD60" s="43" t="s">
        <v>269</v>
      </c>
      <c r="BE60" s="36"/>
      <c r="BF60" s="130"/>
      <c r="BG60" s="130"/>
      <c r="BH60" s="131"/>
      <c r="BI60" s="130">
        <v>11.378823529411765</v>
      </c>
      <c r="BJ60" s="130"/>
      <c r="BK60" s="130">
        <v>0</v>
      </c>
      <c r="BL60" s="130"/>
      <c r="BM60" s="131"/>
      <c r="BN60" s="133"/>
      <c r="BQ60" s="130"/>
      <c r="BU60" s="130"/>
    </row>
    <row r="61" spans="1:73" s="42" customFormat="1" hidden="1" x14ac:dyDescent="0.25">
      <c r="A61" s="84"/>
      <c r="B61" s="66" t="s">
        <v>270</v>
      </c>
      <c r="C61" s="36" t="s">
        <v>146</v>
      </c>
      <c r="D61" s="36" t="s">
        <v>123</v>
      </c>
      <c r="E61" s="84" t="s">
        <v>159</v>
      </c>
      <c r="F61" s="83">
        <v>10</v>
      </c>
      <c r="G61" s="83"/>
      <c r="H61" s="39"/>
      <c r="I61" s="83">
        <v>10</v>
      </c>
      <c r="J61" s="39">
        <v>10.63</v>
      </c>
      <c r="K61" s="39">
        <v>10.63</v>
      </c>
      <c r="L61" s="35"/>
      <c r="M61" s="39">
        <v>10.63</v>
      </c>
      <c r="N61" s="39">
        <v>10.63</v>
      </c>
      <c r="O61" s="83"/>
      <c r="P61" s="83">
        <v>5.5</v>
      </c>
      <c r="Q61" s="83"/>
      <c r="R61" s="83"/>
      <c r="S61" s="83">
        <v>5.5</v>
      </c>
      <c r="T61" s="83">
        <v>8.7100000000000009</v>
      </c>
      <c r="U61" s="38">
        <v>6</v>
      </c>
      <c r="V61" s="38">
        <v>6</v>
      </c>
      <c r="W61" s="38">
        <v>0</v>
      </c>
      <c r="X61" s="38">
        <v>12</v>
      </c>
      <c r="Y61" s="39">
        <v>13.5</v>
      </c>
      <c r="Z61" s="39">
        <v>13</v>
      </c>
      <c r="AA61" s="39"/>
      <c r="AB61" s="39"/>
      <c r="AC61" s="39"/>
      <c r="AD61" s="39">
        <v>6</v>
      </c>
      <c r="AE61" s="39">
        <v>13</v>
      </c>
      <c r="AF61" s="83">
        <v>13</v>
      </c>
      <c r="AG61" s="39">
        <v>10.3</v>
      </c>
      <c r="AH61" s="38">
        <v>2</v>
      </c>
      <c r="AI61" s="38">
        <v>2</v>
      </c>
      <c r="AJ61" s="38">
        <v>0</v>
      </c>
      <c r="AK61" s="38">
        <v>1</v>
      </c>
      <c r="AL61" s="38">
        <v>9</v>
      </c>
      <c r="AM61" s="39">
        <v>15</v>
      </c>
      <c r="AN61" s="83"/>
      <c r="AO61" s="38">
        <v>1</v>
      </c>
      <c r="AP61" s="83"/>
      <c r="AQ61" s="83"/>
      <c r="AR61" s="38">
        <v>0</v>
      </c>
      <c r="AS61" s="39">
        <v>10</v>
      </c>
      <c r="AT61" s="83"/>
      <c r="AU61" s="38">
        <v>2</v>
      </c>
      <c r="AV61" s="83">
        <v>9.699411764705884</v>
      </c>
      <c r="AW61" s="84">
        <v>24</v>
      </c>
      <c r="AX61" s="84">
        <v>8.632352941176471</v>
      </c>
      <c r="AY61" s="84"/>
      <c r="AZ61" s="137" t="s">
        <v>540</v>
      </c>
      <c r="BA61" s="137" t="s">
        <v>539</v>
      </c>
      <c r="BB61" s="36">
        <v>9.1999999999999993</v>
      </c>
      <c r="BC61" s="36"/>
      <c r="BD61" s="43" t="s">
        <v>146</v>
      </c>
      <c r="BE61" s="36"/>
      <c r="BF61" s="130"/>
      <c r="BG61" s="130"/>
      <c r="BH61" s="131"/>
      <c r="BI61" s="130">
        <v>8.8170588235294129</v>
      </c>
      <c r="BJ61" s="130"/>
      <c r="BK61" s="130">
        <v>0.88235294117647101</v>
      </c>
      <c r="BL61" s="130"/>
      <c r="BM61" s="131"/>
      <c r="BN61" s="133"/>
      <c r="BQ61" s="130"/>
      <c r="BU61" s="130"/>
    </row>
    <row r="62" spans="1:73" s="42" customFormat="1" hidden="1" x14ac:dyDescent="0.25">
      <c r="A62" s="84"/>
      <c r="B62" s="66" t="s">
        <v>271</v>
      </c>
      <c r="C62" s="36" t="s">
        <v>272</v>
      </c>
      <c r="D62" s="36" t="s">
        <v>273</v>
      </c>
      <c r="E62" s="84" t="s">
        <v>159</v>
      </c>
      <c r="F62" s="83">
        <v>10.5</v>
      </c>
      <c r="G62" s="83">
        <v>11</v>
      </c>
      <c r="H62" s="39"/>
      <c r="I62" s="83">
        <v>10.75</v>
      </c>
      <c r="J62" s="83"/>
      <c r="K62" s="83">
        <v>1</v>
      </c>
      <c r="L62" s="35"/>
      <c r="M62" s="83"/>
      <c r="N62" s="83">
        <v>0.5</v>
      </c>
      <c r="O62" s="83"/>
      <c r="P62" s="83">
        <v>4</v>
      </c>
      <c r="Q62" s="83">
        <v>13</v>
      </c>
      <c r="R62" s="83"/>
      <c r="S62" s="83">
        <v>13</v>
      </c>
      <c r="T62" s="83">
        <v>8.0833333333333339</v>
      </c>
      <c r="U62" s="38">
        <v>6</v>
      </c>
      <c r="V62" s="38">
        <v>0</v>
      </c>
      <c r="W62" s="38">
        <v>6</v>
      </c>
      <c r="X62" s="38">
        <v>12</v>
      </c>
      <c r="Y62" s="83"/>
      <c r="Z62" s="39">
        <v>10</v>
      </c>
      <c r="AA62" s="83"/>
      <c r="AB62" s="83">
        <v>0</v>
      </c>
      <c r="AC62" s="83"/>
      <c r="AD62" s="83">
        <v>0</v>
      </c>
      <c r="AE62" s="83">
        <v>16</v>
      </c>
      <c r="AF62" s="83">
        <v>16</v>
      </c>
      <c r="AG62" s="83">
        <v>5.2</v>
      </c>
      <c r="AH62" s="38">
        <v>0</v>
      </c>
      <c r="AI62" s="38">
        <v>2</v>
      </c>
      <c r="AJ62" s="38">
        <v>0</v>
      </c>
      <c r="AK62" s="38">
        <v>1</v>
      </c>
      <c r="AL62" s="38">
        <v>3</v>
      </c>
      <c r="AM62" s="39">
        <v>15</v>
      </c>
      <c r="AN62" s="83"/>
      <c r="AO62" s="38">
        <v>1</v>
      </c>
      <c r="AP62" s="83"/>
      <c r="AQ62" s="83"/>
      <c r="AR62" s="38">
        <v>0</v>
      </c>
      <c r="AS62" s="39">
        <v>10</v>
      </c>
      <c r="AT62" s="83"/>
      <c r="AU62" s="38">
        <v>2</v>
      </c>
      <c r="AV62" s="83">
        <v>7.867647058823529</v>
      </c>
      <c r="AW62" s="84">
        <v>18</v>
      </c>
      <c r="AX62" s="84">
        <v>10.14</v>
      </c>
      <c r="AY62" s="84"/>
      <c r="AZ62" s="137" t="s">
        <v>540</v>
      </c>
      <c r="BA62" s="137" t="s">
        <v>541</v>
      </c>
      <c r="BB62" s="36">
        <v>8.85</v>
      </c>
      <c r="BC62" s="36"/>
      <c r="BD62" s="43" t="s">
        <v>272</v>
      </c>
      <c r="BE62" s="36"/>
      <c r="BF62" s="130"/>
      <c r="BG62" s="130"/>
      <c r="BH62" s="131"/>
      <c r="BI62" s="130">
        <v>7.867647058823529</v>
      </c>
      <c r="BJ62" s="130"/>
      <c r="BK62" s="130">
        <v>0</v>
      </c>
      <c r="BL62" s="130"/>
      <c r="BM62" s="131"/>
      <c r="BN62" s="133"/>
      <c r="BO62" s="130"/>
      <c r="BQ62" s="130"/>
      <c r="BU62" s="130"/>
    </row>
    <row r="63" spans="1:73" s="42" customFormat="1" hidden="1" x14ac:dyDescent="0.25">
      <c r="A63" s="84"/>
      <c r="B63" s="65" t="s">
        <v>274</v>
      </c>
      <c r="C63" s="36" t="s">
        <v>275</v>
      </c>
      <c r="D63" s="36" t="s">
        <v>276</v>
      </c>
      <c r="E63" s="84" t="s">
        <v>159</v>
      </c>
      <c r="F63" s="39">
        <v>10</v>
      </c>
      <c r="G63" s="83">
        <v>4.5</v>
      </c>
      <c r="H63" s="39"/>
      <c r="I63" s="83">
        <v>7.25</v>
      </c>
      <c r="J63" s="39">
        <v>10</v>
      </c>
      <c r="K63" s="39">
        <v>10</v>
      </c>
      <c r="L63" s="35"/>
      <c r="M63" s="39">
        <v>10</v>
      </c>
      <c r="N63" s="39">
        <v>10</v>
      </c>
      <c r="O63" s="83"/>
      <c r="P63" s="83">
        <v>7.25</v>
      </c>
      <c r="Q63" s="83"/>
      <c r="R63" s="83"/>
      <c r="S63" s="83">
        <v>7.25</v>
      </c>
      <c r="T63" s="83">
        <v>8.1666666666666661</v>
      </c>
      <c r="U63" s="38">
        <v>0</v>
      </c>
      <c r="V63" s="38">
        <v>6</v>
      </c>
      <c r="W63" s="38">
        <v>0</v>
      </c>
      <c r="X63" s="38">
        <v>6</v>
      </c>
      <c r="Y63" s="39">
        <v>14.56</v>
      </c>
      <c r="Z63" s="39">
        <v>10</v>
      </c>
      <c r="AA63" s="39"/>
      <c r="AB63" s="39"/>
      <c r="AC63" s="39"/>
      <c r="AD63" s="39">
        <v>10</v>
      </c>
      <c r="AE63" s="39">
        <v>17</v>
      </c>
      <c r="AF63" s="83" t="e">
        <v>#N/A</v>
      </c>
      <c r="AG63" s="39">
        <v>12.312000000000001</v>
      </c>
      <c r="AH63" s="38">
        <v>2</v>
      </c>
      <c r="AI63" s="38">
        <v>2</v>
      </c>
      <c r="AJ63" s="38">
        <v>4</v>
      </c>
      <c r="AK63" s="38">
        <v>1</v>
      </c>
      <c r="AL63" s="38">
        <v>9</v>
      </c>
      <c r="AM63" s="39">
        <v>13</v>
      </c>
      <c r="AN63" s="83"/>
      <c r="AO63" s="38">
        <v>1</v>
      </c>
      <c r="AP63" s="39">
        <v>11</v>
      </c>
      <c r="AQ63" s="83"/>
      <c r="AR63" s="38">
        <v>2</v>
      </c>
      <c r="AS63" s="83"/>
      <c r="AT63" s="83"/>
      <c r="AU63" s="38">
        <v>0</v>
      </c>
      <c r="AV63" s="83">
        <v>10.003529411764706</v>
      </c>
      <c r="AW63" s="84">
        <v>30</v>
      </c>
      <c r="AX63" s="84">
        <v>9.2229411764705898</v>
      </c>
      <c r="AY63" s="84"/>
      <c r="AZ63" s="137" t="s">
        <v>538</v>
      </c>
      <c r="BA63" s="137" t="s">
        <v>539</v>
      </c>
      <c r="BB63" s="36" t="e">
        <v>#N/A</v>
      </c>
      <c r="BC63" s="36"/>
      <c r="BD63" s="43" t="s">
        <v>275</v>
      </c>
      <c r="BE63" s="36"/>
      <c r="BF63" s="130"/>
      <c r="BG63" s="130"/>
      <c r="BH63" s="131"/>
      <c r="BI63" s="130">
        <v>10.003529411764706</v>
      </c>
      <c r="BJ63" s="130"/>
      <c r="BK63" s="130">
        <v>0</v>
      </c>
      <c r="BL63" s="130"/>
      <c r="BM63" s="131"/>
      <c r="BN63" s="133"/>
      <c r="BQ63" s="130"/>
      <c r="BU63" s="130"/>
    </row>
    <row r="64" spans="1:73" s="42" customFormat="1" hidden="1" x14ac:dyDescent="0.25">
      <c r="A64" s="84"/>
      <c r="B64" s="43" t="s">
        <v>277</v>
      </c>
      <c r="C64" s="36" t="s">
        <v>113</v>
      </c>
      <c r="D64" s="36" t="s">
        <v>93</v>
      </c>
      <c r="E64" s="84" t="s">
        <v>159</v>
      </c>
      <c r="F64" s="83">
        <v>10</v>
      </c>
      <c r="G64" s="83">
        <v>3</v>
      </c>
      <c r="H64" s="39"/>
      <c r="I64" s="83">
        <v>6.5</v>
      </c>
      <c r="J64" s="83">
        <v>13</v>
      </c>
      <c r="K64" s="83">
        <v>3.5</v>
      </c>
      <c r="L64" s="35"/>
      <c r="M64" s="83"/>
      <c r="N64" s="83">
        <v>8.25</v>
      </c>
      <c r="O64" s="83"/>
      <c r="P64" s="83">
        <v>10</v>
      </c>
      <c r="Q64" s="83"/>
      <c r="R64" s="83"/>
      <c r="S64" s="48">
        <v>10</v>
      </c>
      <c r="T64" s="83">
        <v>8.25</v>
      </c>
      <c r="U64" s="38">
        <v>0</v>
      </c>
      <c r="V64" s="38">
        <v>0</v>
      </c>
      <c r="W64" s="38">
        <v>6</v>
      </c>
      <c r="X64" s="38">
        <v>6</v>
      </c>
      <c r="Y64" s="39">
        <v>8.5</v>
      </c>
      <c r="Z64" s="39">
        <v>12</v>
      </c>
      <c r="AA64" s="39"/>
      <c r="AB64" s="39"/>
      <c r="AC64" s="39"/>
      <c r="AD64" s="39">
        <v>6.25</v>
      </c>
      <c r="AE64" s="39">
        <v>17</v>
      </c>
      <c r="AF64" s="83">
        <v>17</v>
      </c>
      <c r="AG64" s="39">
        <v>10</v>
      </c>
      <c r="AH64" s="38">
        <v>0</v>
      </c>
      <c r="AI64" s="38">
        <v>2</v>
      </c>
      <c r="AJ64" s="38">
        <v>0</v>
      </c>
      <c r="AK64" s="38">
        <v>1</v>
      </c>
      <c r="AL64" s="38">
        <v>9</v>
      </c>
      <c r="AM64" s="39">
        <v>17</v>
      </c>
      <c r="AN64" s="83"/>
      <c r="AO64" s="38">
        <v>1</v>
      </c>
      <c r="AP64" s="83"/>
      <c r="AQ64" s="83"/>
      <c r="AR64" s="38">
        <v>0</v>
      </c>
      <c r="AS64" s="39">
        <v>11.75</v>
      </c>
      <c r="AT64" s="83"/>
      <c r="AU64" s="38">
        <v>2</v>
      </c>
      <c r="AV64" s="83">
        <v>9.6911764705882355</v>
      </c>
      <c r="AW64" s="84">
        <v>18</v>
      </c>
      <c r="AX64" s="84">
        <v>9.985294117647058</v>
      </c>
      <c r="AY64" s="84"/>
      <c r="AZ64" s="137" t="s">
        <v>540</v>
      </c>
      <c r="BA64" s="137" t="s">
        <v>539</v>
      </c>
      <c r="BB64" s="36">
        <v>8.5</v>
      </c>
      <c r="BC64" s="36"/>
      <c r="BD64" s="43" t="s">
        <v>113</v>
      </c>
      <c r="BE64" s="36"/>
      <c r="BF64" s="130"/>
      <c r="BG64" s="130"/>
      <c r="BH64" s="131"/>
      <c r="BI64" s="130">
        <v>9.6911764705882355</v>
      </c>
      <c r="BJ64" s="130"/>
      <c r="BK64" s="130">
        <v>0</v>
      </c>
      <c r="BL64" s="130"/>
      <c r="BM64" s="131"/>
      <c r="BN64" s="133"/>
      <c r="BQ64" s="130"/>
      <c r="BU64" s="130"/>
    </row>
    <row r="65" spans="1:73" s="42" customFormat="1" hidden="1" x14ac:dyDescent="0.25">
      <c r="A65" s="84"/>
      <c r="B65" s="65" t="s">
        <v>278</v>
      </c>
      <c r="C65" s="36" t="s">
        <v>126</v>
      </c>
      <c r="D65" s="36" t="s">
        <v>279</v>
      </c>
      <c r="E65" s="84" t="s">
        <v>159</v>
      </c>
      <c r="F65" s="39">
        <v>14.5</v>
      </c>
      <c r="G65" s="83">
        <v>11.5</v>
      </c>
      <c r="H65" s="39"/>
      <c r="I65" s="83">
        <v>13</v>
      </c>
      <c r="J65" s="83">
        <v>12</v>
      </c>
      <c r="K65" s="83">
        <v>8</v>
      </c>
      <c r="L65" s="35"/>
      <c r="M65" s="83"/>
      <c r="N65" s="83">
        <v>10</v>
      </c>
      <c r="O65" s="83"/>
      <c r="P65" s="83">
        <v>7.5</v>
      </c>
      <c r="Q65" s="83"/>
      <c r="R65" s="83"/>
      <c r="S65" s="83">
        <v>7.5</v>
      </c>
      <c r="T65" s="83">
        <v>10.166666666666666</v>
      </c>
      <c r="U65" s="38">
        <v>6</v>
      </c>
      <c r="V65" s="38">
        <v>6</v>
      </c>
      <c r="W65" s="38">
        <v>0</v>
      </c>
      <c r="X65" s="38">
        <v>18</v>
      </c>
      <c r="Y65" s="83">
        <v>12.8</v>
      </c>
      <c r="Z65" s="83">
        <v>14.5</v>
      </c>
      <c r="AA65" s="83"/>
      <c r="AB65" s="83"/>
      <c r="AC65" s="83"/>
      <c r="AD65" s="83">
        <v>6</v>
      </c>
      <c r="AE65" s="83">
        <v>11</v>
      </c>
      <c r="AF65" s="83" t="e">
        <v>#N/A</v>
      </c>
      <c r="AG65" s="83">
        <v>10.059999999999999</v>
      </c>
      <c r="AH65" s="38">
        <v>2</v>
      </c>
      <c r="AI65" s="38">
        <v>2</v>
      </c>
      <c r="AJ65" s="38">
        <v>0</v>
      </c>
      <c r="AK65" s="38">
        <v>1</v>
      </c>
      <c r="AL65" s="38">
        <v>9</v>
      </c>
      <c r="AM65" s="83">
        <v>11</v>
      </c>
      <c r="AN65" s="83"/>
      <c r="AO65" s="38">
        <v>1</v>
      </c>
      <c r="AP65" s="83"/>
      <c r="AQ65" s="83"/>
      <c r="AR65" s="38">
        <v>0</v>
      </c>
      <c r="AS65" s="83">
        <v>15</v>
      </c>
      <c r="AT65" s="83"/>
      <c r="AU65" s="38">
        <v>2</v>
      </c>
      <c r="AV65" s="83">
        <v>10.752941176470589</v>
      </c>
      <c r="AW65" s="84">
        <v>30</v>
      </c>
      <c r="AX65" s="84">
        <v>10.088235294117647</v>
      </c>
      <c r="AY65" s="84"/>
      <c r="AZ65" s="137" t="s">
        <v>538</v>
      </c>
      <c r="BA65" s="137" t="s">
        <v>539</v>
      </c>
      <c r="BB65" s="36" t="e">
        <v>#N/A</v>
      </c>
      <c r="BC65" s="36"/>
      <c r="BD65" s="43" t="s">
        <v>126</v>
      </c>
      <c r="BE65" s="36"/>
      <c r="BF65" s="130"/>
      <c r="BG65" s="130"/>
      <c r="BH65" s="131"/>
      <c r="BI65" s="130">
        <v>10.752941176470589</v>
      </c>
      <c r="BJ65" s="130"/>
      <c r="BK65" s="130">
        <v>0</v>
      </c>
      <c r="BL65" s="130"/>
      <c r="BM65" s="131"/>
      <c r="BN65" s="133"/>
      <c r="BQ65" s="130"/>
      <c r="BU65" s="130"/>
    </row>
    <row r="66" spans="1:73" s="42" customFormat="1" hidden="1" x14ac:dyDescent="0.25">
      <c r="A66" s="84"/>
      <c r="B66" s="43"/>
      <c r="C66" s="36" t="s">
        <v>110</v>
      </c>
      <c r="D66" s="36" t="s">
        <v>86</v>
      </c>
      <c r="E66" s="84" t="s">
        <v>159</v>
      </c>
      <c r="F66" s="67"/>
      <c r="G66" s="83"/>
      <c r="H66" s="39"/>
      <c r="I66" s="83">
        <v>0</v>
      </c>
      <c r="J66" s="83"/>
      <c r="K66" s="83"/>
      <c r="L66" s="35"/>
      <c r="M66" s="83"/>
      <c r="N66" s="76">
        <v>0</v>
      </c>
      <c r="O66" s="83"/>
      <c r="P66" s="83"/>
      <c r="Q66" s="83"/>
      <c r="R66" s="83"/>
      <c r="S66" s="83">
        <v>0</v>
      </c>
      <c r="T66" s="83">
        <v>0</v>
      </c>
      <c r="U66" s="38">
        <v>0</v>
      </c>
      <c r="V66" s="38">
        <v>0</v>
      </c>
      <c r="W66" s="38">
        <v>0</v>
      </c>
      <c r="X66" s="38">
        <v>0</v>
      </c>
      <c r="Y66" s="83"/>
      <c r="Z66" s="83"/>
      <c r="AA66" s="83"/>
      <c r="AB66" s="83"/>
      <c r="AC66" s="83"/>
      <c r="AD66" s="83">
        <v>0</v>
      </c>
      <c r="AE66" s="83"/>
      <c r="AF66" s="83" t="e">
        <v>#N/A</v>
      </c>
      <c r="AG66" s="83">
        <v>0</v>
      </c>
      <c r="AH66" s="38">
        <v>0</v>
      </c>
      <c r="AI66" s="38">
        <v>0</v>
      </c>
      <c r="AJ66" s="38">
        <v>0</v>
      </c>
      <c r="AK66" s="38">
        <v>0</v>
      </c>
      <c r="AL66" s="38">
        <v>0</v>
      </c>
      <c r="AM66" s="83"/>
      <c r="AN66" s="83"/>
      <c r="AO66" s="38">
        <v>0</v>
      </c>
      <c r="AP66" s="83"/>
      <c r="AQ66" s="83"/>
      <c r="AR66" s="38">
        <v>0</v>
      </c>
      <c r="AS66" s="83"/>
      <c r="AT66" s="83"/>
      <c r="AU66" s="38">
        <v>0</v>
      </c>
      <c r="AV66" s="83">
        <v>0</v>
      </c>
      <c r="AW66" s="84">
        <v>0</v>
      </c>
      <c r="AX66" s="84" t="e">
        <v>#N/A</v>
      </c>
      <c r="AY66" s="84"/>
      <c r="AZ66" s="137" t="s">
        <v>540</v>
      </c>
      <c r="BA66" s="137" t="s">
        <v>539</v>
      </c>
      <c r="BB66" s="36" t="e">
        <v>#N/A</v>
      </c>
      <c r="BC66" s="36"/>
      <c r="BD66" s="43" t="e">
        <v>#N/A</v>
      </c>
      <c r="BE66" s="36"/>
      <c r="BF66" s="130"/>
      <c r="BG66" s="130"/>
      <c r="BH66" s="131"/>
      <c r="BI66" s="130" t="e">
        <v>#N/A</v>
      </c>
      <c r="BJ66" s="130" t="s">
        <v>542</v>
      </c>
      <c r="BK66" s="130" t="e">
        <v>#N/A</v>
      </c>
      <c r="BL66" s="130"/>
      <c r="BM66" s="131"/>
      <c r="BN66" s="133"/>
      <c r="BQ66" s="130"/>
      <c r="BU66" s="130"/>
    </row>
    <row r="67" spans="1:73" s="42" customFormat="1" hidden="1" x14ac:dyDescent="0.25">
      <c r="A67" s="84"/>
      <c r="B67" s="43" t="s">
        <v>280</v>
      </c>
      <c r="C67" s="36" t="s">
        <v>281</v>
      </c>
      <c r="D67" s="36" t="s">
        <v>282</v>
      </c>
      <c r="E67" s="84" t="s">
        <v>159</v>
      </c>
      <c r="F67" s="39">
        <v>10</v>
      </c>
      <c r="G67" s="39">
        <v>10</v>
      </c>
      <c r="H67" s="39">
        <v>10</v>
      </c>
      <c r="I67" s="83">
        <v>10</v>
      </c>
      <c r="J67" s="39">
        <v>10</v>
      </c>
      <c r="K67" s="39">
        <v>10</v>
      </c>
      <c r="L67" s="35"/>
      <c r="M67" s="39">
        <v>10</v>
      </c>
      <c r="N67" s="39">
        <v>10</v>
      </c>
      <c r="O67" s="83">
        <v>15</v>
      </c>
      <c r="P67" s="83">
        <v>11.5</v>
      </c>
      <c r="Q67" s="83"/>
      <c r="R67" s="83"/>
      <c r="S67" s="83">
        <v>11.5</v>
      </c>
      <c r="T67" s="83">
        <v>10.5</v>
      </c>
      <c r="U67" s="38">
        <v>6</v>
      </c>
      <c r="V67" s="38">
        <v>6</v>
      </c>
      <c r="W67" s="38">
        <v>6</v>
      </c>
      <c r="X67" s="38">
        <v>18</v>
      </c>
      <c r="Y67" s="39">
        <v>10.16</v>
      </c>
      <c r="Z67" s="39">
        <v>13</v>
      </c>
      <c r="AA67" s="39"/>
      <c r="AB67" s="39"/>
      <c r="AC67" s="39"/>
      <c r="AD67" s="39">
        <v>11.38</v>
      </c>
      <c r="AE67" s="39">
        <v>12</v>
      </c>
      <c r="AF67" s="83"/>
      <c r="AG67" s="39">
        <v>11.584</v>
      </c>
      <c r="AH67" s="38">
        <v>2</v>
      </c>
      <c r="AI67" s="38">
        <v>2</v>
      </c>
      <c r="AJ67" s="38">
        <v>4</v>
      </c>
      <c r="AK67" s="38">
        <v>1</v>
      </c>
      <c r="AL67" s="38">
        <v>9</v>
      </c>
      <c r="AM67" s="39">
        <v>17</v>
      </c>
      <c r="AN67" s="83"/>
      <c r="AO67" s="38">
        <v>1</v>
      </c>
      <c r="AP67" s="83"/>
      <c r="AQ67" s="83"/>
      <c r="AR67" s="38">
        <v>0</v>
      </c>
      <c r="AS67" s="83">
        <v>10</v>
      </c>
      <c r="AT67" s="83"/>
      <c r="AU67" s="38">
        <v>2</v>
      </c>
      <c r="AV67" s="83">
        <v>11.142352941176471</v>
      </c>
      <c r="AW67" s="84">
        <v>30</v>
      </c>
      <c r="AX67" s="84">
        <v>9.4311764705882339</v>
      </c>
      <c r="AY67" s="84"/>
      <c r="AZ67" s="137" t="s">
        <v>538</v>
      </c>
      <c r="BA67" s="137" t="s">
        <v>539</v>
      </c>
      <c r="BB67" s="36" t="e">
        <v>#N/A</v>
      </c>
      <c r="BC67" s="36"/>
      <c r="BD67" s="43" t="s">
        <v>281</v>
      </c>
      <c r="BE67" s="36"/>
      <c r="BF67" s="130"/>
      <c r="BG67" s="130"/>
      <c r="BH67" s="131"/>
      <c r="BI67" s="130">
        <v>11.142352941176471</v>
      </c>
      <c r="BJ67" s="130"/>
      <c r="BK67" s="130">
        <v>0</v>
      </c>
      <c r="BL67" s="130"/>
      <c r="BM67" s="131"/>
      <c r="BN67" s="133"/>
      <c r="BQ67" s="130"/>
      <c r="BU67" s="130"/>
    </row>
    <row r="68" spans="1:73" s="42" customFormat="1" hidden="1" x14ac:dyDescent="0.25">
      <c r="A68" s="84"/>
      <c r="B68" s="65" t="s">
        <v>283</v>
      </c>
      <c r="C68" s="36" t="s">
        <v>124</v>
      </c>
      <c r="D68" s="36" t="s">
        <v>71</v>
      </c>
      <c r="E68" s="84" t="s">
        <v>159</v>
      </c>
      <c r="F68" s="83">
        <v>16.5</v>
      </c>
      <c r="G68" s="83">
        <v>6.75</v>
      </c>
      <c r="H68" s="83"/>
      <c r="I68" s="83">
        <v>11.625</v>
      </c>
      <c r="J68" s="83">
        <v>12</v>
      </c>
      <c r="K68" s="83">
        <v>4</v>
      </c>
      <c r="L68" s="35">
        <v>9</v>
      </c>
      <c r="M68" s="83"/>
      <c r="N68" s="83">
        <v>11</v>
      </c>
      <c r="O68" s="39">
        <v>10.75</v>
      </c>
      <c r="P68" s="39">
        <v>10.75</v>
      </c>
      <c r="Q68" s="83"/>
      <c r="R68" s="39"/>
      <c r="S68" s="83">
        <v>10.75</v>
      </c>
      <c r="T68" s="83">
        <v>11.125</v>
      </c>
      <c r="U68" s="38">
        <v>6</v>
      </c>
      <c r="V68" s="38">
        <v>6</v>
      </c>
      <c r="W68" s="38">
        <v>6</v>
      </c>
      <c r="X68" s="38">
        <v>18</v>
      </c>
      <c r="Y68" s="39">
        <v>13.62</v>
      </c>
      <c r="Z68" s="39">
        <v>9</v>
      </c>
      <c r="AA68" s="39"/>
      <c r="AB68" s="39"/>
      <c r="AC68" s="39"/>
      <c r="AD68" s="39">
        <v>8.5</v>
      </c>
      <c r="AE68" s="39">
        <v>16</v>
      </c>
      <c r="AF68" s="83">
        <v>16</v>
      </c>
      <c r="AG68" s="83">
        <v>11.123999999999999</v>
      </c>
      <c r="AH68" s="38">
        <v>2</v>
      </c>
      <c r="AI68" s="38">
        <v>0</v>
      </c>
      <c r="AJ68" s="38">
        <v>0</v>
      </c>
      <c r="AK68" s="38">
        <v>1</v>
      </c>
      <c r="AL68" s="38">
        <v>9</v>
      </c>
      <c r="AM68" s="39">
        <v>15</v>
      </c>
      <c r="AN68" s="83"/>
      <c r="AO68" s="38">
        <v>1</v>
      </c>
      <c r="AP68" s="83"/>
      <c r="AQ68" s="83"/>
      <c r="AR68" s="38">
        <v>0</v>
      </c>
      <c r="AS68" s="39">
        <v>10</v>
      </c>
      <c r="AT68" s="83"/>
      <c r="AU68" s="38">
        <v>2</v>
      </c>
      <c r="AV68" s="83">
        <v>11.220294117647059</v>
      </c>
      <c r="AW68" s="84">
        <v>30</v>
      </c>
      <c r="AX68" s="84">
        <v>9.5361764705882361</v>
      </c>
      <c r="AY68" s="84"/>
      <c r="AZ68" s="137" t="s">
        <v>538</v>
      </c>
      <c r="BA68" s="137" t="s">
        <v>541</v>
      </c>
      <c r="BB68" s="36">
        <v>9.48</v>
      </c>
      <c r="BC68" s="36"/>
      <c r="BD68" s="43" t="s">
        <v>124</v>
      </c>
      <c r="BE68" s="36"/>
      <c r="BF68" s="130"/>
      <c r="BG68" s="130"/>
      <c r="BH68" s="131"/>
      <c r="BI68" s="130">
        <v>11.220294117647059</v>
      </c>
      <c r="BJ68" s="130"/>
      <c r="BK68" s="130">
        <v>0</v>
      </c>
      <c r="BL68" s="130"/>
      <c r="BM68" s="131"/>
      <c r="BN68" s="133"/>
      <c r="BQ68" s="130"/>
      <c r="BU68" s="130"/>
    </row>
    <row r="69" spans="1:73" s="42" customFormat="1" hidden="1" x14ac:dyDescent="0.25">
      <c r="A69" s="84"/>
      <c r="B69" s="43" t="s">
        <v>284</v>
      </c>
      <c r="C69" s="36" t="s">
        <v>285</v>
      </c>
      <c r="D69" s="36" t="s">
        <v>121</v>
      </c>
      <c r="E69" s="84" t="s">
        <v>159</v>
      </c>
      <c r="F69" s="83">
        <v>12.5</v>
      </c>
      <c r="G69" s="83">
        <v>0</v>
      </c>
      <c r="H69" s="39"/>
      <c r="I69" s="83">
        <v>7.25</v>
      </c>
      <c r="J69" s="39">
        <v>12.13</v>
      </c>
      <c r="K69" s="39">
        <v>12.13</v>
      </c>
      <c r="L69" s="35"/>
      <c r="M69" s="39">
        <v>12.13</v>
      </c>
      <c r="N69" s="39">
        <v>12.13</v>
      </c>
      <c r="O69" s="83"/>
      <c r="P69" s="83"/>
      <c r="Q69" s="83"/>
      <c r="R69" s="83"/>
      <c r="S69" s="83">
        <v>7.5</v>
      </c>
      <c r="T69" s="83">
        <v>8.9600000000000009</v>
      </c>
      <c r="U69" s="38">
        <v>0</v>
      </c>
      <c r="V69" s="38">
        <v>6</v>
      </c>
      <c r="W69" s="38">
        <v>0</v>
      </c>
      <c r="X69" s="38">
        <v>6</v>
      </c>
      <c r="Y69" s="39">
        <v>13.2</v>
      </c>
      <c r="Z69" s="39">
        <v>12.75</v>
      </c>
      <c r="AA69" s="39"/>
      <c r="AB69" s="39"/>
      <c r="AC69" s="39"/>
      <c r="AD69" s="39">
        <v>5.25</v>
      </c>
      <c r="AE69" s="39">
        <v>14</v>
      </c>
      <c r="AF69" s="83">
        <v>14</v>
      </c>
      <c r="AG69" s="39">
        <v>10.09</v>
      </c>
      <c r="AH69" s="38">
        <v>2</v>
      </c>
      <c r="AI69" s="38">
        <v>2</v>
      </c>
      <c r="AJ69" s="38">
        <v>0</v>
      </c>
      <c r="AK69" s="38">
        <v>1</v>
      </c>
      <c r="AL69" s="38">
        <v>9</v>
      </c>
      <c r="AM69" s="39">
        <v>16</v>
      </c>
      <c r="AN69" s="83"/>
      <c r="AO69" s="38">
        <v>1</v>
      </c>
      <c r="AP69" s="39">
        <v>12.5</v>
      </c>
      <c r="AQ69" s="83"/>
      <c r="AR69" s="38">
        <v>2</v>
      </c>
      <c r="AS69" s="83"/>
      <c r="AT69" s="83"/>
      <c r="AU69" s="38">
        <v>0</v>
      </c>
      <c r="AV69" s="83">
        <v>10.12294117647059</v>
      </c>
      <c r="AW69" s="84">
        <v>30</v>
      </c>
      <c r="AX69" s="84">
        <v>7.7264705882352942</v>
      </c>
      <c r="AY69" s="84"/>
      <c r="AZ69" s="137" t="s">
        <v>538</v>
      </c>
      <c r="BA69" s="137" t="s">
        <v>539</v>
      </c>
      <c r="BB69" s="36">
        <v>10.119999999999999</v>
      </c>
      <c r="BC69" s="36"/>
      <c r="BD69" s="43" t="s">
        <v>1072</v>
      </c>
      <c r="BE69" s="36"/>
      <c r="BF69" s="130"/>
      <c r="BG69" s="130"/>
      <c r="BH69" s="131"/>
      <c r="BI69" s="130">
        <v>8.5052941176470593</v>
      </c>
      <c r="BJ69" s="130"/>
      <c r="BK69" s="130">
        <v>1.6176470588235308</v>
      </c>
      <c r="BL69" s="130"/>
      <c r="BM69" s="131"/>
      <c r="BN69" s="133"/>
      <c r="BQ69" s="130"/>
      <c r="BU69" s="130"/>
    </row>
    <row r="70" spans="1:73" s="42" customFormat="1" hidden="1" x14ac:dyDescent="0.25">
      <c r="A70" s="84"/>
      <c r="B70" s="43" t="s">
        <v>286</v>
      </c>
      <c r="C70" s="36" t="s">
        <v>101</v>
      </c>
      <c r="D70" s="36" t="s">
        <v>287</v>
      </c>
      <c r="E70" s="84" t="s">
        <v>159</v>
      </c>
      <c r="F70" s="83">
        <v>13</v>
      </c>
      <c r="G70" s="83">
        <v>3</v>
      </c>
      <c r="H70" s="83"/>
      <c r="I70" s="83">
        <v>8</v>
      </c>
      <c r="J70" s="39">
        <v>15</v>
      </c>
      <c r="K70" s="83">
        <v>0</v>
      </c>
      <c r="L70" s="35"/>
      <c r="M70" s="83"/>
      <c r="N70" s="83">
        <v>7.5</v>
      </c>
      <c r="O70" s="39">
        <v>10.5</v>
      </c>
      <c r="P70" s="83">
        <v>0</v>
      </c>
      <c r="Q70" s="83"/>
      <c r="R70" s="83"/>
      <c r="S70" s="83">
        <v>5.25</v>
      </c>
      <c r="T70" s="83">
        <v>6.916666666666667</v>
      </c>
      <c r="U70" s="38">
        <v>0</v>
      </c>
      <c r="V70" s="38">
        <v>0</v>
      </c>
      <c r="W70" s="38">
        <v>0</v>
      </c>
      <c r="X70" s="38">
        <v>0</v>
      </c>
      <c r="Y70" s="39">
        <v>9.35</v>
      </c>
      <c r="Z70" s="39">
        <v>14.5</v>
      </c>
      <c r="AA70" s="83"/>
      <c r="AB70" s="83"/>
      <c r="AC70" s="83"/>
      <c r="AD70" s="39">
        <v>11.5</v>
      </c>
      <c r="AE70" s="39">
        <v>4</v>
      </c>
      <c r="AF70" s="83"/>
      <c r="AG70" s="83">
        <v>10.17</v>
      </c>
      <c r="AH70" s="38">
        <v>0</v>
      </c>
      <c r="AI70" s="38">
        <v>2</v>
      </c>
      <c r="AJ70" s="38">
        <v>4</v>
      </c>
      <c r="AK70" s="38">
        <v>0</v>
      </c>
      <c r="AL70" s="38">
        <v>9</v>
      </c>
      <c r="AM70" s="39">
        <v>11</v>
      </c>
      <c r="AN70" s="83"/>
      <c r="AO70" s="38">
        <v>1</v>
      </c>
      <c r="AP70" s="83"/>
      <c r="AQ70" s="83"/>
      <c r="AR70" s="38">
        <v>0</v>
      </c>
      <c r="AS70" s="39">
        <v>15</v>
      </c>
      <c r="AT70" s="83"/>
      <c r="AU70" s="38">
        <v>2</v>
      </c>
      <c r="AV70" s="83">
        <v>9.0647058823529409</v>
      </c>
      <c r="AW70" s="84">
        <v>12</v>
      </c>
      <c r="AX70" s="84">
        <v>11.144705882352941</v>
      </c>
      <c r="AY70" s="84"/>
      <c r="AZ70" s="137" t="s">
        <v>540</v>
      </c>
      <c r="BA70" s="137" t="s">
        <v>539</v>
      </c>
      <c r="BB70" s="36" t="e">
        <v>#N/A</v>
      </c>
      <c r="BC70" s="36"/>
      <c r="BD70" s="43" t="s">
        <v>101</v>
      </c>
      <c r="BE70" s="36"/>
      <c r="BF70" s="130"/>
      <c r="BG70" s="130"/>
      <c r="BH70" s="131"/>
      <c r="BI70" s="130">
        <v>9.0647058823529409</v>
      </c>
      <c r="BJ70" s="130"/>
      <c r="BK70" s="130">
        <v>0</v>
      </c>
      <c r="BL70" s="130"/>
      <c r="BM70" s="131"/>
      <c r="BN70" s="133"/>
      <c r="BQ70" s="130"/>
      <c r="BU70" s="130"/>
    </row>
    <row r="71" spans="1:73" s="42" customFormat="1" hidden="1" x14ac:dyDescent="0.25">
      <c r="A71" s="84"/>
      <c r="B71" s="43"/>
      <c r="C71" s="36" t="s">
        <v>288</v>
      </c>
      <c r="D71" s="36" t="s">
        <v>116</v>
      </c>
      <c r="E71" s="84" t="s">
        <v>159</v>
      </c>
      <c r="F71" s="67"/>
      <c r="G71" s="83">
        <v>0</v>
      </c>
      <c r="H71" s="39"/>
      <c r="I71" s="83">
        <v>0</v>
      </c>
      <c r="J71" s="83"/>
      <c r="K71" s="83"/>
      <c r="L71" s="35"/>
      <c r="M71" s="83"/>
      <c r="N71" s="76">
        <v>0</v>
      </c>
      <c r="O71" s="83"/>
      <c r="P71" s="83"/>
      <c r="Q71" s="83"/>
      <c r="R71" s="83"/>
      <c r="S71" s="83">
        <v>0</v>
      </c>
      <c r="T71" s="83">
        <v>0</v>
      </c>
      <c r="U71" s="38">
        <v>0</v>
      </c>
      <c r="V71" s="38">
        <v>0</v>
      </c>
      <c r="W71" s="38">
        <v>0</v>
      </c>
      <c r="X71" s="38">
        <v>0</v>
      </c>
      <c r="Y71" s="83"/>
      <c r="Z71" s="83"/>
      <c r="AA71" s="83"/>
      <c r="AB71" s="83"/>
      <c r="AC71" s="83"/>
      <c r="AD71" s="83">
        <v>0</v>
      </c>
      <c r="AE71" s="83"/>
      <c r="AF71" s="83" t="e">
        <v>#N/A</v>
      </c>
      <c r="AG71" s="83">
        <v>0</v>
      </c>
      <c r="AH71" s="38">
        <v>0</v>
      </c>
      <c r="AI71" s="38">
        <v>0</v>
      </c>
      <c r="AJ71" s="38">
        <v>0</v>
      </c>
      <c r="AK71" s="38">
        <v>0</v>
      </c>
      <c r="AL71" s="38">
        <v>0</v>
      </c>
      <c r="AM71" s="83"/>
      <c r="AN71" s="83"/>
      <c r="AO71" s="38">
        <v>0</v>
      </c>
      <c r="AP71" s="83"/>
      <c r="AQ71" s="83"/>
      <c r="AR71" s="38">
        <v>0</v>
      </c>
      <c r="AS71" s="83"/>
      <c r="AT71" s="83"/>
      <c r="AU71" s="38">
        <v>0</v>
      </c>
      <c r="AV71" s="83">
        <v>0</v>
      </c>
      <c r="AW71" s="84">
        <v>0</v>
      </c>
      <c r="AX71" s="84" t="e">
        <v>#N/A</v>
      </c>
      <c r="AY71" s="84"/>
      <c r="AZ71" s="137" t="s">
        <v>540</v>
      </c>
      <c r="BA71" s="137" t="s">
        <v>539</v>
      </c>
      <c r="BB71" s="36" t="e">
        <v>#N/A</v>
      </c>
      <c r="BC71" s="36"/>
      <c r="BD71" s="43" t="e">
        <v>#N/A</v>
      </c>
      <c r="BE71" s="36"/>
      <c r="BF71" s="130"/>
      <c r="BG71" s="130"/>
      <c r="BH71" s="131"/>
      <c r="BI71" s="130" t="e">
        <v>#N/A</v>
      </c>
      <c r="BJ71" s="130" t="s">
        <v>542</v>
      </c>
      <c r="BK71" s="130" t="e">
        <v>#N/A</v>
      </c>
      <c r="BL71" s="130"/>
      <c r="BM71" s="131"/>
      <c r="BN71" s="133"/>
      <c r="BQ71" s="130"/>
      <c r="BU71" s="130"/>
    </row>
    <row r="72" spans="1:73" s="42" customFormat="1" hidden="1" x14ac:dyDescent="0.25">
      <c r="A72" s="84"/>
      <c r="B72" s="43" t="s">
        <v>289</v>
      </c>
      <c r="C72" s="36" t="s">
        <v>290</v>
      </c>
      <c r="D72" s="36" t="s">
        <v>88</v>
      </c>
      <c r="E72" s="84" t="s">
        <v>159</v>
      </c>
      <c r="F72" s="83">
        <v>18</v>
      </c>
      <c r="G72" s="83">
        <v>8</v>
      </c>
      <c r="H72" s="83"/>
      <c r="I72" s="83">
        <v>13</v>
      </c>
      <c r="J72" s="83"/>
      <c r="K72" s="83"/>
      <c r="L72" s="35"/>
      <c r="M72" s="83"/>
      <c r="N72" s="83">
        <v>0</v>
      </c>
      <c r="O72" s="83"/>
      <c r="P72" s="83"/>
      <c r="Q72" s="83"/>
      <c r="R72" s="83"/>
      <c r="S72" s="83">
        <v>0</v>
      </c>
      <c r="T72" s="83">
        <v>4.333333333333333</v>
      </c>
      <c r="U72" s="38">
        <v>6</v>
      </c>
      <c r="V72" s="38">
        <v>0</v>
      </c>
      <c r="W72" s="38">
        <v>0</v>
      </c>
      <c r="X72" s="38">
        <v>6</v>
      </c>
      <c r="Y72" s="39">
        <v>10</v>
      </c>
      <c r="Z72" s="39">
        <v>12.25</v>
      </c>
      <c r="AA72" s="39"/>
      <c r="AB72" s="39"/>
      <c r="AC72" s="39"/>
      <c r="AD72" s="39">
        <v>10</v>
      </c>
      <c r="AE72" s="39">
        <v>15</v>
      </c>
      <c r="AF72" s="83">
        <v>15</v>
      </c>
      <c r="AG72" s="39">
        <v>11.45</v>
      </c>
      <c r="AH72" s="38">
        <v>2</v>
      </c>
      <c r="AI72" s="38">
        <v>2</v>
      </c>
      <c r="AJ72" s="38">
        <v>4</v>
      </c>
      <c r="AK72" s="38">
        <v>1</v>
      </c>
      <c r="AL72" s="38">
        <v>9</v>
      </c>
      <c r="AM72" s="39">
        <v>15</v>
      </c>
      <c r="AN72" s="83"/>
      <c r="AO72" s="38">
        <v>1</v>
      </c>
      <c r="AP72" s="39">
        <v>10</v>
      </c>
      <c r="AQ72" s="83"/>
      <c r="AR72" s="38">
        <v>2</v>
      </c>
      <c r="AS72" s="83"/>
      <c r="AT72" s="83"/>
      <c r="AU72" s="38">
        <v>0</v>
      </c>
      <c r="AV72" s="83">
        <v>7.7205882352941178</v>
      </c>
      <c r="AW72" s="84">
        <v>18</v>
      </c>
      <c r="AX72" s="84">
        <v>10.210000000000001</v>
      </c>
      <c r="AY72" s="84"/>
      <c r="AZ72" s="137" t="s">
        <v>540</v>
      </c>
      <c r="BA72" s="137" t="s">
        <v>539</v>
      </c>
      <c r="BB72" s="36" t="e">
        <v>#N/A</v>
      </c>
      <c r="BC72" s="36"/>
      <c r="BD72" s="43" t="s">
        <v>290</v>
      </c>
      <c r="BE72" s="36"/>
      <c r="BF72" s="130"/>
      <c r="BG72" s="130"/>
      <c r="BH72" s="131"/>
      <c r="BI72" s="130">
        <v>7.7205882352941178</v>
      </c>
      <c r="BJ72" s="130"/>
      <c r="BK72" s="130">
        <v>0</v>
      </c>
      <c r="BL72" s="130"/>
      <c r="BM72" s="131"/>
      <c r="BN72" s="133"/>
      <c r="BQ72" s="130"/>
      <c r="BU72" s="130"/>
    </row>
    <row r="73" spans="1:73" s="42" customFormat="1" hidden="1" x14ac:dyDescent="0.25">
      <c r="A73" s="84"/>
      <c r="B73" s="65" t="s">
        <v>291</v>
      </c>
      <c r="C73" s="36" t="s">
        <v>145</v>
      </c>
      <c r="D73" s="36" t="s">
        <v>78</v>
      </c>
      <c r="E73" s="84" t="s">
        <v>159</v>
      </c>
      <c r="F73" s="83">
        <v>14</v>
      </c>
      <c r="G73" s="83">
        <v>10</v>
      </c>
      <c r="H73" s="83"/>
      <c r="I73" s="83">
        <v>12</v>
      </c>
      <c r="J73" s="39">
        <v>11.13</v>
      </c>
      <c r="K73" s="39">
        <v>11.13</v>
      </c>
      <c r="L73" s="35"/>
      <c r="M73" s="39">
        <v>11.13</v>
      </c>
      <c r="N73" s="39">
        <v>11.13</v>
      </c>
      <c r="O73" s="83"/>
      <c r="P73" s="83"/>
      <c r="Q73" s="83">
        <v>13</v>
      </c>
      <c r="R73" s="83"/>
      <c r="S73" s="83">
        <v>13</v>
      </c>
      <c r="T73" s="83">
        <v>12.043333333333335</v>
      </c>
      <c r="U73" s="38">
        <v>6</v>
      </c>
      <c r="V73" s="38">
        <v>6</v>
      </c>
      <c r="W73" s="38">
        <v>6</v>
      </c>
      <c r="X73" s="38">
        <v>18</v>
      </c>
      <c r="Y73" s="39">
        <v>10.5</v>
      </c>
      <c r="Z73" s="39">
        <v>11.25</v>
      </c>
      <c r="AA73" s="83"/>
      <c r="AB73" s="83"/>
      <c r="AC73" s="83"/>
      <c r="AD73" s="83">
        <v>0</v>
      </c>
      <c r="AE73" s="83">
        <v>11</v>
      </c>
      <c r="AF73" s="83">
        <v>11</v>
      </c>
      <c r="AG73" s="83">
        <v>6.55</v>
      </c>
      <c r="AH73" s="38">
        <v>2</v>
      </c>
      <c r="AI73" s="38">
        <v>2</v>
      </c>
      <c r="AJ73" s="38">
        <v>0</v>
      </c>
      <c r="AK73" s="38">
        <v>1</v>
      </c>
      <c r="AL73" s="38">
        <v>5</v>
      </c>
      <c r="AM73" s="39">
        <v>13</v>
      </c>
      <c r="AN73" s="83"/>
      <c r="AO73" s="38">
        <v>1</v>
      </c>
      <c r="AP73" s="83"/>
      <c r="AQ73" s="83"/>
      <c r="AR73" s="38">
        <v>0</v>
      </c>
      <c r="AS73" s="39">
        <v>13.5</v>
      </c>
      <c r="AT73" s="83"/>
      <c r="AU73" s="38">
        <v>2</v>
      </c>
      <c r="AV73" s="83">
        <v>10.65529411764706</v>
      </c>
      <c r="AW73" s="84">
        <v>30</v>
      </c>
      <c r="AX73" s="84">
        <v>10.011176470588236</v>
      </c>
      <c r="AY73" s="84"/>
      <c r="AZ73" s="137" t="s">
        <v>538</v>
      </c>
      <c r="BA73" s="137" t="s">
        <v>541</v>
      </c>
      <c r="BB73" s="36">
        <v>9.91</v>
      </c>
      <c r="BC73" s="36"/>
      <c r="BD73" s="43" t="s">
        <v>145</v>
      </c>
      <c r="BE73" s="36"/>
      <c r="BF73" s="130"/>
      <c r="BG73" s="130"/>
      <c r="BH73" s="131"/>
      <c r="BI73" s="130">
        <v>10.65529411764706</v>
      </c>
      <c r="BJ73" s="130"/>
      <c r="BK73" s="130">
        <v>0</v>
      </c>
      <c r="BL73" s="130"/>
      <c r="BM73" s="131"/>
      <c r="BN73" s="133"/>
      <c r="BQ73" s="130"/>
      <c r="BU73" s="130"/>
    </row>
    <row r="74" spans="1:73" s="42" customFormat="1" hidden="1" x14ac:dyDescent="0.25">
      <c r="A74" s="84"/>
      <c r="B74" s="65" t="s">
        <v>292</v>
      </c>
      <c r="C74" s="36" t="s">
        <v>129</v>
      </c>
      <c r="D74" s="36" t="s">
        <v>293</v>
      </c>
      <c r="E74" s="84" t="s">
        <v>159</v>
      </c>
      <c r="F74" s="83">
        <v>10</v>
      </c>
      <c r="G74" s="83">
        <v>0</v>
      </c>
      <c r="H74" s="83"/>
      <c r="I74" s="83">
        <v>5</v>
      </c>
      <c r="J74" s="83">
        <v>10</v>
      </c>
      <c r="K74" s="83">
        <v>5.5</v>
      </c>
      <c r="L74" s="35">
        <v>10</v>
      </c>
      <c r="M74" s="83"/>
      <c r="N74" s="83">
        <v>10</v>
      </c>
      <c r="O74" s="39">
        <v>11.13</v>
      </c>
      <c r="P74" s="39">
        <v>11.13</v>
      </c>
      <c r="Q74" s="83"/>
      <c r="R74" s="39">
        <v>11.13</v>
      </c>
      <c r="S74" s="83">
        <v>11.13</v>
      </c>
      <c r="T74" s="83">
        <v>8.7100000000000009</v>
      </c>
      <c r="U74" s="38">
        <v>0</v>
      </c>
      <c r="V74" s="38">
        <v>6</v>
      </c>
      <c r="W74" s="38">
        <v>6</v>
      </c>
      <c r="X74" s="38">
        <v>12</v>
      </c>
      <c r="Y74" s="39">
        <v>12.5</v>
      </c>
      <c r="Z74" s="39">
        <v>10</v>
      </c>
      <c r="AA74" s="39"/>
      <c r="AB74" s="39"/>
      <c r="AC74" s="39"/>
      <c r="AD74" s="39">
        <v>6</v>
      </c>
      <c r="AE74" s="39">
        <v>16</v>
      </c>
      <c r="AF74" s="83">
        <v>16</v>
      </c>
      <c r="AG74" s="39">
        <v>10.1</v>
      </c>
      <c r="AH74" s="38">
        <v>2</v>
      </c>
      <c r="AI74" s="38">
        <v>2</v>
      </c>
      <c r="AJ74" s="38">
        <v>0</v>
      </c>
      <c r="AK74" s="38">
        <v>1</v>
      </c>
      <c r="AL74" s="38">
        <v>9</v>
      </c>
      <c r="AM74" s="39">
        <v>18</v>
      </c>
      <c r="AN74" s="83"/>
      <c r="AO74" s="38">
        <v>1</v>
      </c>
      <c r="AP74" s="83"/>
      <c r="AQ74" s="83"/>
      <c r="AR74" s="38">
        <v>0</v>
      </c>
      <c r="AS74" s="39">
        <v>10</v>
      </c>
      <c r="AT74" s="83"/>
      <c r="AU74" s="38">
        <v>2</v>
      </c>
      <c r="AV74" s="83">
        <v>9.8170588235294129</v>
      </c>
      <c r="AW74" s="84">
        <v>24</v>
      </c>
      <c r="AX74" s="84">
        <v>9.9705882352941178</v>
      </c>
      <c r="AY74" s="84"/>
      <c r="AZ74" s="137" t="s">
        <v>540</v>
      </c>
      <c r="BA74" s="137" t="s">
        <v>541</v>
      </c>
      <c r="BB74" s="36">
        <v>9.81</v>
      </c>
      <c r="BC74" s="36"/>
      <c r="BD74" s="43" t="s">
        <v>129</v>
      </c>
      <c r="BE74" s="36"/>
      <c r="BF74" s="130"/>
      <c r="BG74" s="130"/>
      <c r="BH74" s="131"/>
      <c r="BI74" s="130">
        <v>9.8170588235294129</v>
      </c>
      <c r="BJ74" s="130"/>
      <c r="BK74" s="130">
        <v>0</v>
      </c>
      <c r="BL74" s="130"/>
      <c r="BM74" s="131"/>
      <c r="BN74" s="133"/>
      <c r="BQ74" s="130"/>
      <c r="BU74" s="130"/>
    </row>
    <row r="75" spans="1:73" s="42" customFormat="1" hidden="1" x14ac:dyDescent="0.25">
      <c r="A75" s="84"/>
      <c r="B75" s="43" t="s">
        <v>294</v>
      </c>
      <c r="C75" s="36" t="s">
        <v>295</v>
      </c>
      <c r="D75" s="36" t="s">
        <v>139</v>
      </c>
      <c r="E75" s="84" t="s">
        <v>159</v>
      </c>
      <c r="F75" s="67"/>
      <c r="G75" s="83">
        <v>0</v>
      </c>
      <c r="H75" s="83"/>
      <c r="I75" s="83">
        <v>0</v>
      </c>
      <c r="J75" s="39">
        <v>10.75</v>
      </c>
      <c r="K75" s="39">
        <v>10.75</v>
      </c>
      <c r="L75" s="35"/>
      <c r="M75" s="39">
        <v>10.75</v>
      </c>
      <c r="N75" s="39">
        <v>10.75</v>
      </c>
      <c r="O75" s="39"/>
      <c r="P75" s="83"/>
      <c r="Q75" s="83"/>
      <c r="R75" s="83"/>
      <c r="S75" s="83">
        <v>0</v>
      </c>
      <c r="T75" s="83">
        <v>3.5833333333333335</v>
      </c>
      <c r="U75" s="38">
        <v>0</v>
      </c>
      <c r="V75" s="38">
        <v>6</v>
      </c>
      <c r="W75" s="38">
        <v>0</v>
      </c>
      <c r="X75" s="38">
        <v>6</v>
      </c>
      <c r="Y75" s="39">
        <v>12.35</v>
      </c>
      <c r="Z75" s="39">
        <v>12.03</v>
      </c>
      <c r="AA75" s="39"/>
      <c r="AB75" s="39"/>
      <c r="AC75" s="39"/>
      <c r="AD75" s="39">
        <v>5.88</v>
      </c>
      <c r="AE75" s="39">
        <v>20</v>
      </c>
      <c r="AF75" s="83">
        <v>20</v>
      </c>
      <c r="AG75" s="39">
        <v>11.228</v>
      </c>
      <c r="AH75" s="38">
        <v>2</v>
      </c>
      <c r="AI75" s="38">
        <v>2</v>
      </c>
      <c r="AJ75" s="38">
        <v>0</v>
      </c>
      <c r="AK75" s="38">
        <v>1</v>
      </c>
      <c r="AL75" s="38">
        <v>9</v>
      </c>
      <c r="AM75" s="39">
        <v>20</v>
      </c>
      <c r="AN75" s="83"/>
      <c r="AO75" s="38">
        <v>1</v>
      </c>
      <c r="AP75" s="83"/>
      <c r="AQ75" s="83"/>
      <c r="AR75" s="38">
        <v>0</v>
      </c>
      <c r="AS75" s="39">
        <v>10</v>
      </c>
      <c r="AT75" s="83"/>
      <c r="AU75" s="38">
        <v>2</v>
      </c>
      <c r="AV75" s="83">
        <v>7.55235294117647</v>
      </c>
      <c r="AW75" s="84">
        <v>18</v>
      </c>
      <c r="AX75" s="84">
        <v>9.0682352941176472</v>
      </c>
      <c r="AY75" s="84"/>
      <c r="AZ75" s="137" t="s">
        <v>540</v>
      </c>
      <c r="BA75" s="137" t="s">
        <v>539</v>
      </c>
      <c r="BB75" s="36">
        <v>9.4700000000000006</v>
      </c>
      <c r="BC75" s="36"/>
      <c r="BD75" s="43" t="s">
        <v>295</v>
      </c>
      <c r="BE75" s="36"/>
      <c r="BF75" s="130"/>
      <c r="BG75" s="130"/>
      <c r="BH75" s="131"/>
      <c r="BI75" s="130">
        <v>7.55235294117647</v>
      </c>
      <c r="BJ75" s="130"/>
      <c r="BK75" s="130">
        <v>0</v>
      </c>
      <c r="BL75" s="130"/>
      <c r="BM75" s="131"/>
      <c r="BN75" s="133"/>
      <c r="BQ75" s="130"/>
      <c r="BU75" s="130"/>
    </row>
    <row r="76" spans="1:73" s="42" customFormat="1" hidden="1" x14ac:dyDescent="0.25">
      <c r="A76" s="84"/>
      <c r="B76" s="43" t="s">
        <v>296</v>
      </c>
      <c r="C76" s="36" t="s">
        <v>297</v>
      </c>
      <c r="D76" s="36" t="s">
        <v>83</v>
      </c>
      <c r="E76" s="84" t="s">
        <v>159</v>
      </c>
      <c r="F76" s="83">
        <v>16</v>
      </c>
      <c r="G76" s="83">
        <v>5.5</v>
      </c>
      <c r="H76" s="83"/>
      <c r="I76" s="83">
        <v>10.75</v>
      </c>
      <c r="J76" s="83"/>
      <c r="K76" s="83"/>
      <c r="L76" s="35"/>
      <c r="M76" s="83"/>
      <c r="N76" s="83">
        <v>0</v>
      </c>
      <c r="O76" s="83">
        <v>10</v>
      </c>
      <c r="P76" s="83"/>
      <c r="Q76" s="83"/>
      <c r="R76" s="83"/>
      <c r="S76" s="83">
        <v>5</v>
      </c>
      <c r="T76" s="83">
        <v>5.25</v>
      </c>
      <c r="U76" s="38">
        <v>6</v>
      </c>
      <c r="V76" s="38">
        <v>0</v>
      </c>
      <c r="W76" s="38">
        <v>0</v>
      </c>
      <c r="X76" s="38">
        <v>6</v>
      </c>
      <c r="Y76" s="39">
        <v>12</v>
      </c>
      <c r="Z76" s="39">
        <v>14</v>
      </c>
      <c r="AA76" s="39"/>
      <c r="AB76" s="39"/>
      <c r="AC76" s="39"/>
      <c r="AD76" s="39">
        <v>7.5</v>
      </c>
      <c r="AE76" s="39">
        <v>11</v>
      </c>
      <c r="AF76" s="83">
        <v>11</v>
      </c>
      <c r="AG76" s="39">
        <v>10.4</v>
      </c>
      <c r="AH76" s="38">
        <v>2</v>
      </c>
      <c r="AI76" s="38">
        <v>2</v>
      </c>
      <c r="AJ76" s="38">
        <v>0</v>
      </c>
      <c r="AK76" s="38">
        <v>1</v>
      </c>
      <c r="AL76" s="38">
        <v>9</v>
      </c>
      <c r="AM76" s="39">
        <v>11</v>
      </c>
      <c r="AN76" s="83"/>
      <c r="AO76" s="38">
        <v>1</v>
      </c>
      <c r="AP76" s="83"/>
      <c r="AQ76" s="83"/>
      <c r="AR76" s="38">
        <v>0</v>
      </c>
      <c r="AS76" s="39">
        <v>12</v>
      </c>
      <c r="AT76" s="83"/>
      <c r="AU76" s="38">
        <v>2</v>
      </c>
      <c r="AV76" s="83">
        <v>7.8970588235294121</v>
      </c>
      <c r="AW76" s="84">
        <v>18</v>
      </c>
      <c r="AX76" s="84">
        <v>8.1470588235294112</v>
      </c>
      <c r="AY76" s="84"/>
      <c r="AZ76" s="137" t="s">
        <v>540</v>
      </c>
      <c r="BA76" s="137" t="s">
        <v>539</v>
      </c>
      <c r="BB76" s="36">
        <v>8.69</v>
      </c>
      <c r="BC76" s="36"/>
      <c r="BD76" s="43" t="s">
        <v>297</v>
      </c>
      <c r="BE76" s="36"/>
      <c r="BF76" s="130"/>
      <c r="BG76" s="130"/>
      <c r="BH76" s="131"/>
      <c r="BI76" s="130">
        <v>7.0147058823529411</v>
      </c>
      <c r="BJ76" s="130" t="s">
        <v>542</v>
      </c>
      <c r="BK76" s="130">
        <v>0.88235294117647101</v>
      </c>
      <c r="BL76" s="130"/>
      <c r="BM76" s="131"/>
      <c r="BN76" s="133"/>
      <c r="BQ76" s="130"/>
      <c r="BU76" s="130"/>
    </row>
    <row r="77" spans="1:73" s="42" customFormat="1" hidden="1" x14ac:dyDescent="0.25">
      <c r="A77" s="84"/>
      <c r="B77" s="65" t="s">
        <v>298</v>
      </c>
      <c r="C77" s="36" t="s">
        <v>131</v>
      </c>
      <c r="D77" s="36" t="s">
        <v>103</v>
      </c>
      <c r="E77" s="84" t="s">
        <v>159</v>
      </c>
      <c r="F77" s="39">
        <v>11.5</v>
      </c>
      <c r="G77" s="83">
        <v>1</v>
      </c>
      <c r="H77" s="39"/>
      <c r="I77" s="83">
        <v>8</v>
      </c>
      <c r="J77" s="83">
        <v>12</v>
      </c>
      <c r="K77" s="83">
        <v>2.5</v>
      </c>
      <c r="L77" s="35"/>
      <c r="M77" s="83"/>
      <c r="N77" s="83">
        <v>7.95</v>
      </c>
      <c r="O77" s="83"/>
      <c r="P77" s="83"/>
      <c r="Q77" s="83"/>
      <c r="R77" s="83"/>
      <c r="S77" s="83">
        <v>10.38</v>
      </c>
      <c r="T77" s="83">
        <v>8.7766666666666655</v>
      </c>
      <c r="U77" s="38">
        <v>0</v>
      </c>
      <c r="V77" s="38">
        <v>0</v>
      </c>
      <c r="W77" s="38">
        <v>6</v>
      </c>
      <c r="X77" s="38">
        <v>6</v>
      </c>
      <c r="Y77" s="39">
        <v>6.38</v>
      </c>
      <c r="Z77" s="39">
        <v>11</v>
      </c>
      <c r="AA77" s="39"/>
      <c r="AB77" s="39"/>
      <c r="AC77" s="39"/>
      <c r="AD77" s="39">
        <v>10</v>
      </c>
      <c r="AE77" s="39">
        <v>13</v>
      </c>
      <c r="AF77" s="83" t="e">
        <v>#N/A</v>
      </c>
      <c r="AG77" s="39">
        <v>10.075999999999999</v>
      </c>
      <c r="AH77" s="38">
        <v>0</v>
      </c>
      <c r="AI77" s="38">
        <v>2</v>
      </c>
      <c r="AJ77" s="38">
        <v>4</v>
      </c>
      <c r="AK77" s="38">
        <v>1</v>
      </c>
      <c r="AL77" s="38">
        <v>9</v>
      </c>
      <c r="AM77" s="39">
        <v>10</v>
      </c>
      <c r="AN77" s="83"/>
      <c r="AO77" s="38">
        <v>1</v>
      </c>
      <c r="AP77" s="83"/>
      <c r="AQ77" s="83"/>
      <c r="AR77" s="38">
        <v>0</v>
      </c>
      <c r="AS77" s="83">
        <v>15</v>
      </c>
      <c r="AT77" s="83"/>
      <c r="AU77" s="38">
        <v>2</v>
      </c>
      <c r="AV77" s="83">
        <v>9.9629411764705882</v>
      </c>
      <c r="AW77" s="84">
        <v>18</v>
      </c>
      <c r="AX77" s="84">
        <v>10.044117647058824</v>
      </c>
      <c r="AY77" s="84"/>
      <c r="AZ77" s="137" t="s">
        <v>540</v>
      </c>
      <c r="BA77" s="137" t="s">
        <v>539</v>
      </c>
      <c r="BB77" s="36">
        <v>5.3176470588235301</v>
      </c>
      <c r="BC77" s="36"/>
      <c r="BD77" s="43" t="s">
        <v>131</v>
      </c>
      <c r="BE77" s="36"/>
      <c r="BF77" s="130"/>
      <c r="BG77" s="130"/>
      <c r="BH77" s="131"/>
      <c r="BI77" s="130">
        <v>7.6988235294117642</v>
      </c>
      <c r="BJ77" s="130"/>
      <c r="BK77" s="130">
        <v>2.264117647058824</v>
      </c>
      <c r="BL77" s="130"/>
      <c r="BM77" s="131"/>
      <c r="BN77" s="133"/>
      <c r="BQ77" s="130"/>
      <c r="BU77" s="130"/>
    </row>
    <row r="78" spans="1:73" s="42" customFormat="1" hidden="1" x14ac:dyDescent="0.25">
      <c r="A78" s="84"/>
      <c r="B78" s="65" t="s">
        <v>299</v>
      </c>
      <c r="C78" s="36" t="s">
        <v>150</v>
      </c>
      <c r="D78" s="36" t="s">
        <v>137</v>
      </c>
      <c r="E78" s="84" t="s">
        <v>159</v>
      </c>
      <c r="F78" s="83"/>
      <c r="G78" s="83">
        <v>7</v>
      </c>
      <c r="H78" s="83"/>
      <c r="I78" s="83">
        <v>3.5</v>
      </c>
      <c r="J78" s="83"/>
      <c r="K78" s="83"/>
      <c r="L78" s="35"/>
      <c r="M78" s="83"/>
      <c r="N78" s="83">
        <v>0</v>
      </c>
      <c r="O78" s="83"/>
      <c r="P78" s="83"/>
      <c r="Q78" s="83"/>
      <c r="R78" s="83"/>
      <c r="S78" s="83">
        <v>0</v>
      </c>
      <c r="T78" s="83">
        <v>1.1666666666666667</v>
      </c>
      <c r="U78" s="38">
        <v>0</v>
      </c>
      <c r="V78" s="38">
        <v>0</v>
      </c>
      <c r="W78" s="38">
        <v>0</v>
      </c>
      <c r="X78" s="38">
        <v>0</v>
      </c>
      <c r="Y78" s="39">
        <v>13.5</v>
      </c>
      <c r="Z78" s="39">
        <v>13</v>
      </c>
      <c r="AA78" s="39"/>
      <c r="AB78" s="39"/>
      <c r="AC78" s="39"/>
      <c r="AD78" s="39">
        <v>6.38</v>
      </c>
      <c r="AE78" s="39">
        <v>11</v>
      </c>
      <c r="AF78" s="83">
        <v>11</v>
      </c>
      <c r="AG78" s="39">
        <v>10.052</v>
      </c>
      <c r="AH78" s="38">
        <v>2</v>
      </c>
      <c r="AI78" s="38">
        <v>2</v>
      </c>
      <c r="AJ78" s="38">
        <v>0</v>
      </c>
      <c r="AK78" s="38">
        <v>1</v>
      </c>
      <c r="AL78" s="38">
        <v>9</v>
      </c>
      <c r="AM78" s="39">
        <v>15</v>
      </c>
      <c r="AN78" s="83"/>
      <c r="AO78" s="38">
        <v>1</v>
      </c>
      <c r="AP78" s="83"/>
      <c r="AQ78" s="83"/>
      <c r="AR78" s="38">
        <v>0</v>
      </c>
      <c r="AS78" s="39">
        <v>10.5</v>
      </c>
      <c r="AT78" s="83"/>
      <c r="AU78" s="38">
        <v>2</v>
      </c>
      <c r="AV78" s="83">
        <v>5.6917647058823526</v>
      </c>
      <c r="AW78" s="84">
        <v>12</v>
      </c>
      <c r="AX78" s="84">
        <v>10.039999999999999</v>
      </c>
      <c r="AY78" s="84"/>
      <c r="AZ78" s="137" t="s">
        <v>540</v>
      </c>
      <c r="BA78" s="137" t="s">
        <v>539</v>
      </c>
      <c r="BB78" s="36">
        <v>8.14</v>
      </c>
      <c r="BC78" s="36"/>
      <c r="BD78" s="43" t="s">
        <v>150</v>
      </c>
      <c r="BE78" s="36"/>
      <c r="BF78" s="130"/>
      <c r="BG78" s="130"/>
      <c r="BH78" s="131"/>
      <c r="BI78" s="130">
        <v>5.6917647058823526</v>
      </c>
      <c r="BJ78" s="130" t="s">
        <v>542</v>
      </c>
      <c r="BK78" s="130">
        <v>0</v>
      </c>
      <c r="BL78" s="130"/>
      <c r="BM78" s="131"/>
      <c r="BN78" s="133"/>
      <c r="BQ78" s="130"/>
      <c r="BU78" s="130"/>
    </row>
    <row r="79" spans="1:73" s="42" customFormat="1" hidden="1" x14ac:dyDescent="0.25">
      <c r="A79" s="84"/>
      <c r="B79" s="43" t="s">
        <v>300</v>
      </c>
      <c r="C79" s="36" t="s">
        <v>301</v>
      </c>
      <c r="D79" s="36" t="s">
        <v>81</v>
      </c>
      <c r="E79" s="84" t="s">
        <v>159</v>
      </c>
      <c r="F79" s="83">
        <v>8</v>
      </c>
      <c r="G79" s="83">
        <v>4</v>
      </c>
      <c r="H79" s="39"/>
      <c r="I79" s="83">
        <v>6</v>
      </c>
      <c r="J79" s="83"/>
      <c r="K79" s="83"/>
      <c r="L79" s="35"/>
      <c r="M79" s="83"/>
      <c r="N79" s="39">
        <v>10</v>
      </c>
      <c r="O79" s="83"/>
      <c r="P79" s="83"/>
      <c r="Q79" s="83"/>
      <c r="R79" s="83"/>
      <c r="S79" s="39">
        <v>11.5</v>
      </c>
      <c r="T79" s="83">
        <v>9.1666666666666661</v>
      </c>
      <c r="U79" s="38">
        <v>0</v>
      </c>
      <c r="V79" s="38">
        <v>6</v>
      </c>
      <c r="W79" s="38">
        <v>6</v>
      </c>
      <c r="X79" s="38">
        <v>12</v>
      </c>
      <c r="Y79" s="77">
        <v>11.5</v>
      </c>
      <c r="Z79" s="77">
        <v>7.5</v>
      </c>
      <c r="AA79" s="77">
        <v>16</v>
      </c>
      <c r="AB79" s="77">
        <v>4</v>
      </c>
      <c r="AC79" s="77"/>
      <c r="AD79" s="77">
        <v>10</v>
      </c>
      <c r="AE79" s="77">
        <v>16</v>
      </c>
      <c r="AF79" s="83" t="e">
        <v>#N/A</v>
      </c>
      <c r="AG79" s="39">
        <v>11</v>
      </c>
      <c r="AH79" s="38">
        <v>2</v>
      </c>
      <c r="AI79" s="38">
        <v>0</v>
      </c>
      <c r="AJ79" s="38">
        <v>4</v>
      </c>
      <c r="AK79" s="38">
        <v>1</v>
      </c>
      <c r="AL79" s="38">
        <v>9</v>
      </c>
      <c r="AM79" s="39">
        <v>15</v>
      </c>
      <c r="AN79" s="83"/>
      <c r="AO79" s="38">
        <v>1</v>
      </c>
      <c r="AP79" s="83"/>
      <c r="AQ79" s="83"/>
      <c r="AR79" s="38">
        <v>0</v>
      </c>
      <c r="AS79" s="39">
        <v>11.5</v>
      </c>
      <c r="AT79" s="83"/>
      <c r="AU79" s="38">
        <v>2</v>
      </c>
      <c r="AV79" s="83">
        <v>10.323529411764707</v>
      </c>
      <c r="AW79" s="84">
        <v>30</v>
      </c>
      <c r="AX79" s="84">
        <v>7.25</v>
      </c>
      <c r="AY79" s="84"/>
      <c r="AZ79" s="137" t="s">
        <v>538</v>
      </c>
      <c r="BA79" s="137" t="s">
        <v>539</v>
      </c>
      <c r="BB79" s="36" t="e">
        <v>#N/A</v>
      </c>
      <c r="BC79" s="36"/>
      <c r="BD79" s="43" t="s">
        <v>301</v>
      </c>
      <c r="BE79" s="36"/>
      <c r="BF79" s="130"/>
      <c r="BG79" s="130"/>
      <c r="BH79" s="131"/>
      <c r="BI79" s="130">
        <v>10.323529411764707</v>
      </c>
      <c r="BJ79" s="130"/>
      <c r="BK79" s="130">
        <v>0</v>
      </c>
      <c r="BL79" s="130"/>
      <c r="BM79" s="131"/>
      <c r="BN79" s="133"/>
      <c r="BQ79" s="130"/>
      <c r="BU79" s="130"/>
    </row>
    <row r="80" spans="1:73" s="42" customFormat="1" hidden="1" x14ac:dyDescent="0.25">
      <c r="A80" s="84"/>
      <c r="B80" s="65" t="s">
        <v>302</v>
      </c>
      <c r="C80" s="36" t="s">
        <v>303</v>
      </c>
      <c r="D80" s="36" t="s">
        <v>106</v>
      </c>
      <c r="E80" s="84" t="s">
        <v>159</v>
      </c>
      <c r="F80" s="83">
        <v>14.5</v>
      </c>
      <c r="G80" s="83">
        <v>9</v>
      </c>
      <c r="H80" s="83"/>
      <c r="I80" s="83">
        <v>11.75</v>
      </c>
      <c r="J80" s="83">
        <v>11</v>
      </c>
      <c r="K80" s="83">
        <v>0</v>
      </c>
      <c r="L80" s="35"/>
      <c r="M80" s="83"/>
      <c r="N80" s="83">
        <v>5.5</v>
      </c>
      <c r="O80" s="83"/>
      <c r="P80" s="83"/>
      <c r="Q80" s="83"/>
      <c r="R80" s="83"/>
      <c r="S80" s="83">
        <v>0</v>
      </c>
      <c r="T80" s="83">
        <v>5.75</v>
      </c>
      <c r="U80" s="38">
        <v>6</v>
      </c>
      <c r="V80" s="38">
        <v>0</v>
      </c>
      <c r="W80" s="38">
        <v>0</v>
      </c>
      <c r="X80" s="38">
        <v>6</v>
      </c>
      <c r="Y80" s="39">
        <v>11.5</v>
      </c>
      <c r="Z80" s="39">
        <v>13</v>
      </c>
      <c r="AA80" s="39"/>
      <c r="AB80" s="39"/>
      <c r="AC80" s="39"/>
      <c r="AD80" s="39">
        <v>8</v>
      </c>
      <c r="AE80" s="39">
        <v>11</v>
      </c>
      <c r="AF80" s="83">
        <v>11</v>
      </c>
      <c r="AG80" s="39">
        <v>10.3</v>
      </c>
      <c r="AH80" s="38">
        <v>2</v>
      </c>
      <c r="AI80" s="38">
        <v>2</v>
      </c>
      <c r="AJ80" s="38">
        <v>0</v>
      </c>
      <c r="AK80" s="38">
        <v>1</v>
      </c>
      <c r="AL80" s="38">
        <v>9</v>
      </c>
      <c r="AM80" s="39">
        <v>13</v>
      </c>
      <c r="AN80" s="83"/>
      <c r="AO80" s="38">
        <v>1</v>
      </c>
      <c r="AP80" s="83"/>
      <c r="AQ80" s="83"/>
      <c r="AR80" s="38">
        <v>0</v>
      </c>
      <c r="AS80" s="39">
        <v>13</v>
      </c>
      <c r="AT80" s="83"/>
      <c r="AU80" s="38">
        <v>2</v>
      </c>
      <c r="AV80" s="83">
        <v>8.367647058823529</v>
      </c>
      <c r="AW80" s="84">
        <v>18</v>
      </c>
      <c r="AX80" s="84">
        <v>5.5588235294117645</v>
      </c>
      <c r="AY80" s="84"/>
      <c r="AZ80" s="137" t="s">
        <v>540</v>
      </c>
      <c r="BA80" s="137" t="s">
        <v>539</v>
      </c>
      <c r="BB80" s="36">
        <v>9.51</v>
      </c>
      <c r="BC80" s="36"/>
      <c r="BD80" s="43" t="s">
        <v>303</v>
      </c>
      <c r="BE80" s="36"/>
      <c r="BF80" s="130"/>
      <c r="BG80" s="130"/>
      <c r="BH80" s="131"/>
      <c r="BI80" s="130">
        <v>8.367647058823529</v>
      </c>
      <c r="BJ80" s="130"/>
      <c r="BK80" s="130">
        <v>0</v>
      </c>
      <c r="BL80" s="130"/>
      <c r="BM80" s="131"/>
      <c r="BN80" s="133"/>
      <c r="BQ80" s="130"/>
      <c r="BU80" s="130"/>
    </row>
    <row r="81" spans="1:73" s="42" customFormat="1" hidden="1" x14ac:dyDescent="0.25">
      <c r="A81" s="84"/>
      <c r="B81" s="65" t="s">
        <v>304</v>
      </c>
      <c r="C81" s="36" t="s">
        <v>305</v>
      </c>
      <c r="D81" s="36" t="s">
        <v>306</v>
      </c>
      <c r="E81" s="84" t="s">
        <v>159</v>
      </c>
      <c r="F81" s="83">
        <v>10</v>
      </c>
      <c r="G81" s="83">
        <v>3</v>
      </c>
      <c r="H81" s="39"/>
      <c r="I81" s="83">
        <v>6.5</v>
      </c>
      <c r="J81" s="39">
        <v>12.25</v>
      </c>
      <c r="K81" s="39">
        <v>12.25</v>
      </c>
      <c r="L81" s="35"/>
      <c r="M81" s="39">
        <v>12.25</v>
      </c>
      <c r="N81" s="39">
        <v>12.25</v>
      </c>
      <c r="O81" s="83"/>
      <c r="P81" s="83"/>
      <c r="Q81" s="83"/>
      <c r="R81" s="83"/>
      <c r="S81" s="83">
        <v>0</v>
      </c>
      <c r="T81" s="83">
        <v>6.25</v>
      </c>
      <c r="U81" s="38">
        <v>0</v>
      </c>
      <c r="V81" s="38">
        <v>6</v>
      </c>
      <c r="W81" s="38">
        <v>0</v>
      </c>
      <c r="X81" s="38">
        <v>6</v>
      </c>
      <c r="Y81" s="39">
        <v>14</v>
      </c>
      <c r="Z81" s="39">
        <v>14</v>
      </c>
      <c r="AA81" s="83"/>
      <c r="AB81" s="83">
        <v>5</v>
      </c>
      <c r="AC81" s="83"/>
      <c r="AD81" s="83">
        <v>2.5</v>
      </c>
      <c r="AE81" s="83">
        <v>15</v>
      </c>
      <c r="AF81" s="83">
        <v>15</v>
      </c>
      <c r="AG81" s="83">
        <v>9.6</v>
      </c>
      <c r="AH81" s="38">
        <v>2</v>
      </c>
      <c r="AI81" s="38">
        <v>2</v>
      </c>
      <c r="AJ81" s="38">
        <v>0</v>
      </c>
      <c r="AK81" s="38">
        <v>1</v>
      </c>
      <c r="AL81" s="38">
        <v>5</v>
      </c>
      <c r="AM81" s="39">
        <v>10</v>
      </c>
      <c r="AN81" s="83"/>
      <c r="AO81" s="38">
        <v>1</v>
      </c>
      <c r="AP81" s="39">
        <v>12.5</v>
      </c>
      <c r="AQ81" s="83"/>
      <c r="AR81" s="38">
        <v>2</v>
      </c>
      <c r="AS81" s="83"/>
      <c r="AT81" s="83"/>
      <c r="AU81" s="38">
        <v>0</v>
      </c>
      <c r="AV81" s="83">
        <v>8.1911764705882355</v>
      </c>
      <c r="AW81" s="84">
        <v>14</v>
      </c>
      <c r="AX81" s="84">
        <v>8.4347058823529419</v>
      </c>
      <c r="AY81" s="84"/>
      <c r="AZ81" s="137" t="s">
        <v>540</v>
      </c>
      <c r="BA81" s="137" t="s">
        <v>539</v>
      </c>
      <c r="BB81" s="36">
        <v>9.8800000000000008</v>
      </c>
      <c r="BC81" s="36"/>
      <c r="BD81" s="43" t="s">
        <v>1073</v>
      </c>
      <c r="BE81" s="36"/>
      <c r="BF81" s="130"/>
      <c r="BG81" s="130"/>
      <c r="BH81" s="131"/>
      <c r="BI81" s="130">
        <v>8.1911764705882355</v>
      </c>
      <c r="BJ81" s="130"/>
      <c r="BK81" s="130">
        <v>0</v>
      </c>
      <c r="BL81" s="130"/>
      <c r="BM81" s="131"/>
      <c r="BN81" s="133"/>
      <c r="BP81" s="130"/>
      <c r="BQ81" s="130"/>
      <c r="BU81" s="130"/>
    </row>
    <row r="82" spans="1:73" s="42" customFormat="1" hidden="1" x14ac:dyDescent="0.25">
      <c r="A82" s="84"/>
      <c r="B82" s="65" t="s">
        <v>307</v>
      </c>
      <c r="C82" s="36" t="s">
        <v>308</v>
      </c>
      <c r="D82" s="36" t="s">
        <v>78</v>
      </c>
      <c r="E82" s="84" t="s">
        <v>159</v>
      </c>
      <c r="F82" s="83">
        <v>18</v>
      </c>
      <c r="G82" s="83">
        <v>6</v>
      </c>
      <c r="H82" s="83"/>
      <c r="I82" s="83">
        <v>12</v>
      </c>
      <c r="J82" s="83"/>
      <c r="K82" s="83"/>
      <c r="L82" s="35"/>
      <c r="M82" s="83"/>
      <c r="N82" s="83">
        <v>0</v>
      </c>
      <c r="O82" s="83"/>
      <c r="P82" s="83"/>
      <c r="Q82" s="83"/>
      <c r="R82" s="83"/>
      <c r="S82" s="83">
        <v>0</v>
      </c>
      <c r="T82" s="83">
        <v>4</v>
      </c>
      <c r="U82" s="38">
        <v>6</v>
      </c>
      <c r="V82" s="38">
        <v>0</v>
      </c>
      <c r="W82" s="38">
        <v>0</v>
      </c>
      <c r="X82" s="38">
        <v>6</v>
      </c>
      <c r="Y82" s="39">
        <v>10</v>
      </c>
      <c r="Z82" s="39">
        <v>12</v>
      </c>
      <c r="AA82" s="39"/>
      <c r="AB82" s="39"/>
      <c r="AC82" s="39"/>
      <c r="AD82" s="39">
        <v>10</v>
      </c>
      <c r="AE82" s="39">
        <v>17</v>
      </c>
      <c r="AF82" s="83" t="e">
        <v>#N/A</v>
      </c>
      <c r="AG82" s="39">
        <v>11.8</v>
      </c>
      <c r="AH82" s="38">
        <v>2</v>
      </c>
      <c r="AI82" s="38">
        <v>2</v>
      </c>
      <c r="AJ82" s="38">
        <v>4</v>
      </c>
      <c r="AK82" s="38">
        <v>1</v>
      </c>
      <c r="AL82" s="38">
        <v>9</v>
      </c>
      <c r="AM82" s="39">
        <v>11</v>
      </c>
      <c r="AN82" s="83"/>
      <c r="AO82" s="38">
        <v>1</v>
      </c>
      <c r="AP82" s="39">
        <v>14</v>
      </c>
      <c r="AQ82" s="83"/>
      <c r="AR82" s="38">
        <v>2</v>
      </c>
      <c r="AS82" s="83"/>
      <c r="AT82" s="83"/>
      <c r="AU82" s="38">
        <v>0</v>
      </c>
      <c r="AV82" s="83">
        <v>7.882352941176471</v>
      </c>
      <c r="AW82" s="84">
        <v>18</v>
      </c>
      <c r="AX82" s="84">
        <v>7.6029411764705879</v>
      </c>
      <c r="AY82" s="84"/>
      <c r="AZ82" s="137" t="s">
        <v>540</v>
      </c>
      <c r="BA82" s="137" t="s">
        <v>539</v>
      </c>
      <c r="BB82" s="36">
        <v>6.4264705882352944</v>
      </c>
      <c r="BC82" s="36"/>
      <c r="BD82" s="43" t="s">
        <v>1074</v>
      </c>
      <c r="BE82" s="36"/>
      <c r="BF82" s="130"/>
      <c r="BG82" s="130"/>
      <c r="BH82" s="131"/>
      <c r="BI82" s="130">
        <v>7.882352941176471</v>
      </c>
      <c r="BJ82" s="130"/>
      <c r="BK82" s="130">
        <v>0</v>
      </c>
      <c r="BL82" s="130"/>
      <c r="BM82" s="131"/>
      <c r="BN82" s="133"/>
      <c r="BQ82" s="130"/>
      <c r="BU82" s="130"/>
    </row>
    <row r="83" spans="1:73" s="42" customFormat="1" hidden="1" x14ac:dyDescent="0.25">
      <c r="A83" s="84"/>
      <c r="B83" s="78" t="s">
        <v>309</v>
      </c>
      <c r="C83" s="36" t="s">
        <v>310</v>
      </c>
      <c r="D83" s="36" t="s">
        <v>311</v>
      </c>
      <c r="E83" s="84" t="s">
        <v>159</v>
      </c>
      <c r="F83" s="83">
        <v>12</v>
      </c>
      <c r="G83" s="83"/>
      <c r="H83" s="83"/>
      <c r="I83" s="83">
        <v>6</v>
      </c>
      <c r="J83" s="83"/>
      <c r="K83" s="83"/>
      <c r="L83" s="35"/>
      <c r="M83" s="83"/>
      <c r="N83" s="39">
        <v>10</v>
      </c>
      <c r="O83" s="83"/>
      <c r="P83" s="83"/>
      <c r="Q83" s="83"/>
      <c r="R83" s="83"/>
      <c r="S83" s="83">
        <v>0</v>
      </c>
      <c r="T83" s="83">
        <v>5.333333333333333</v>
      </c>
      <c r="U83" s="38">
        <v>0</v>
      </c>
      <c r="V83" s="38">
        <v>6</v>
      </c>
      <c r="W83" s="38">
        <v>0</v>
      </c>
      <c r="X83" s="38">
        <v>6</v>
      </c>
      <c r="Y83" s="83"/>
      <c r="Z83" s="39">
        <v>16</v>
      </c>
      <c r="AA83" s="39">
        <v>14.5</v>
      </c>
      <c r="AB83" s="39"/>
      <c r="AC83" s="39"/>
      <c r="AD83" s="39">
        <v>10</v>
      </c>
      <c r="AE83" s="39">
        <v>15</v>
      </c>
      <c r="AF83" s="83" t="e">
        <v>#N/A</v>
      </c>
      <c r="AG83" s="83">
        <v>10.199999999999999</v>
      </c>
      <c r="AH83" s="38">
        <v>0</v>
      </c>
      <c r="AI83" s="38">
        <v>2</v>
      </c>
      <c r="AJ83" s="38">
        <v>4</v>
      </c>
      <c r="AK83" s="38">
        <v>1</v>
      </c>
      <c r="AL83" s="38">
        <v>9</v>
      </c>
      <c r="AM83" s="39">
        <v>15</v>
      </c>
      <c r="AN83" s="83"/>
      <c r="AO83" s="38">
        <v>1</v>
      </c>
      <c r="AP83" s="39"/>
      <c r="AQ83" s="83"/>
      <c r="AR83" s="38">
        <v>0</v>
      </c>
      <c r="AS83" s="39">
        <v>12</v>
      </c>
      <c r="AT83" s="83"/>
      <c r="AU83" s="38">
        <v>2</v>
      </c>
      <c r="AV83" s="83">
        <v>8.117647058823529</v>
      </c>
      <c r="AW83" s="84">
        <v>18</v>
      </c>
      <c r="AX83" s="84">
        <v>10.246470588235294</v>
      </c>
      <c r="AY83" s="84"/>
      <c r="AZ83" s="137" t="s">
        <v>540</v>
      </c>
      <c r="BA83" s="137" t="s">
        <v>539</v>
      </c>
      <c r="BB83" s="36">
        <v>5.2941176470588234</v>
      </c>
      <c r="BC83" s="36"/>
      <c r="BD83" s="43" t="s">
        <v>310</v>
      </c>
      <c r="BE83" s="36"/>
      <c r="BH83" s="133"/>
      <c r="BI83" s="130">
        <v>8.117647058823529</v>
      </c>
      <c r="BK83" s="130">
        <v>0</v>
      </c>
      <c r="BN83" s="133"/>
    </row>
    <row r="84" spans="1:73" s="42" customFormat="1" hidden="1" x14ac:dyDescent="0.25">
      <c r="A84" s="84"/>
      <c r="B84" s="78" t="s">
        <v>312</v>
      </c>
      <c r="C84" s="36" t="s">
        <v>149</v>
      </c>
      <c r="D84" s="36" t="s">
        <v>147</v>
      </c>
      <c r="E84" s="84" t="s">
        <v>159</v>
      </c>
      <c r="F84" s="83">
        <v>13.5</v>
      </c>
      <c r="G84" s="83"/>
      <c r="H84" s="83"/>
      <c r="I84" s="83">
        <v>6.75</v>
      </c>
      <c r="J84" s="83"/>
      <c r="K84" s="83"/>
      <c r="L84" s="35"/>
      <c r="M84" s="83"/>
      <c r="N84" s="39">
        <v>10</v>
      </c>
      <c r="O84" s="83"/>
      <c r="P84" s="83"/>
      <c r="Q84" s="83">
        <v>10</v>
      </c>
      <c r="R84" s="83"/>
      <c r="S84" s="83">
        <v>10</v>
      </c>
      <c r="T84" s="83">
        <v>8.9166666666666661</v>
      </c>
      <c r="U84" s="38">
        <v>0</v>
      </c>
      <c r="V84" s="38">
        <v>6</v>
      </c>
      <c r="W84" s="38">
        <v>6</v>
      </c>
      <c r="X84" s="38">
        <v>12</v>
      </c>
      <c r="Y84" s="77">
        <v>10.5</v>
      </c>
      <c r="Z84" s="77">
        <v>11.35</v>
      </c>
      <c r="AA84" s="77">
        <v>12</v>
      </c>
      <c r="AB84" s="77"/>
      <c r="AC84" s="77"/>
      <c r="AD84" s="77">
        <v>10</v>
      </c>
      <c r="AE84" s="77">
        <v>12</v>
      </c>
      <c r="AF84" s="83" t="e">
        <v>#N/A</v>
      </c>
      <c r="AG84" s="83">
        <v>10.77</v>
      </c>
      <c r="AH84" s="38">
        <v>2</v>
      </c>
      <c r="AI84" s="38">
        <v>2</v>
      </c>
      <c r="AJ84" s="38">
        <v>4</v>
      </c>
      <c r="AK84" s="38">
        <v>1</v>
      </c>
      <c r="AL84" s="38">
        <v>9</v>
      </c>
      <c r="AM84" s="39">
        <v>13</v>
      </c>
      <c r="AN84" s="83"/>
      <c r="AO84" s="38">
        <v>1</v>
      </c>
      <c r="AP84" s="83"/>
      <c r="AQ84" s="83"/>
      <c r="AR84" s="38">
        <v>0</v>
      </c>
      <c r="AS84" s="39">
        <v>13</v>
      </c>
      <c r="AT84" s="83"/>
      <c r="AU84" s="38">
        <v>2</v>
      </c>
      <c r="AV84" s="83">
        <v>10.18235294117647</v>
      </c>
      <c r="AW84" s="84">
        <v>30</v>
      </c>
      <c r="AX84" s="84">
        <v>7.6929411764705886</v>
      </c>
      <c r="AY84" s="84"/>
      <c r="AZ84" s="137" t="s">
        <v>538</v>
      </c>
      <c r="BA84" s="137" t="s">
        <v>541</v>
      </c>
      <c r="BB84" s="36" t="e">
        <v>#N/A</v>
      </c>
      <c r="BC84" s="36"/>
      <c r="BD84" s="43" t="s">
        <v>149</v>
      </c>
      <c r="BE84" s="36"/>
      <c r="BH84" s="133"/>
      <c r="BI84" s="130">
        <v>10.18235294117647</v>
      </c>
      <c r="BK84" s="130">
        <v>0</v>
      </c>
      <c r="BN84" s="133"/>
    </row>
    <row r="85" spans="1:73" s="42" customFormat="1" hidden="1" x14ac:dyDescent="0.25">
      <c r="A85" s="79">
        <v>1</v>
      </c>
      <c r="B85" s="62" t="s">
        <v>313</v>
      </c>
      <c r="C85" s="80" t="s">
        <v>314</v>
      </c>
      <c r="D85" s="80" t="s">
        <v>315</v>
      </c>
      <c r="E85" s="84" t="s">
        <v>159</v>
      </c>
      <c r="F85" s="83">
        <v>12</v>
      </c>
      <c r="G85" s="83"/>
      <c r="H85" s="39"/>
      <c r="I85" s="83">
        <v>6</v>
      </c>
      <c r="J85" s="83">
        <v>14</v>
      </c>
      <c r="K85" s="83">
        <v>6</v>
      </c>
      <c r="L85" s="35"/>
      <c r="M85" s="83"/>
      <c r="N85" s="83">
        <v>10</v>
      </c>
      <c r="O85" s="83"/>
      <c r="P85" s="83"/>
      <c r="Q85" s="83"/>
      <c r="R85" s="83"/>
      <c r="S85" s="83">
        <v>0</v>
      </c>
      <c r="T85" s="83">
        <v>5.333333333333333</v>
      </c>
      <c r="U85" s="38">
        <v>0</v>
      </c>
      <c r="V85" s="38">
        <v>6</v>
      </c>
      <c r="W85" s="38">
        <v>0</v>
      </c>
      <c r="X85" s="38">
        <v>6</v>
      </c>
      <c r="Y85" s="39">
        <v>13</v>
      </c>
      <c r="Z85" s="39">
        <v>10</v>
      </c>
      <c r="AA85" s="39"/>
      <c r="AB85" s="39"/>
      <c r="AC85" s="39"/>
      <c r="AD85" s="39">
        <v>7.88</v>
      </c>
      <c r="AE85" s="39">
        <v>16</v>
      </c>
      <c r="AF85" s="83">
        <v>16</v>
      </c>
      <c r="AG85" s="39">
        <v>10.952</v>
      </c>
      <c r="AH85" s="38">
        <v>2</v>
      </c>
      <c r="AI85" s="38">
        <v>2</v>
      </c>
      <c r="AJ85" s="38">
        <v>0</v>
      </c>
      <c r="AK85" s="38">
        <v>1</v>
      </c>
      <c r="AL85" s="38">
        <v>9</v>
      </c>
      <c r="AM85" s="39">
        <v>11</v>
      </c>
      <c r="AN85" s="83"/>
      <c r="AO85" s="83"/>
      <c r="AP85" s="83"/>
      <c r="AQ85" s="83"/>
      <c r="AR85" s="83"/>
      <c r="AS85" s="39">
        <v>10</v>
      </c>
      <c r="AT85" s="83"/>
      <c r="AU85" s="83"/>
      <c r="AV85" s="83">
        <v>7.8682352941176461</v>
      </c>
      <c r="AW85" s="84">
        <v>15</v>
      </c>
      <c r="AX85" s="84">
        <v>10.27</v>
      </c>
      <c r="AY85" s="84"/>
      <c r="AZ85" s="84"/>
      <c r="BA85" s="137" t="s">
        <v>539</v>
      </c>
      <c r="BB85" s="36">
        <v>9.6300000000000008</v>
      </c>
      <c r="BC85" s="36"/>
      <c r="BD85" s="43" t="s">
        <v>1075</v>
      </c>
      <c r="BE85" s="36"/>
      <c r="BH85" s="133"/>
      <c r="BI85" s="130">
        <v>7.8682352941176461</v>
      </c>
      <c r="BK85" s="130">
        <v>0</v>
      </c>
      <c r="BN85" s="133"/>
    </row>
    <row r="86" spans="1:73" s="42" customFormat="1" hidden="1" x14ac:dyDescent="0.25">
      <c r="A86" s="79">
        <v>18</v>
      </c>
      <c r="B86" s="81" t="s">
        <v>316</v>
      </c>
      <c r="C86" s="46" t="s">
        <v>317</v>
      </c>
      <c r="D86" s="46" t="s">
        <v>318</v>
      </c>
      <c r="E86" s="84" t="s">
        <v>159</v>
      </c>
      <c r="F86" s="39">
        <v>10</v>
      </c>
      <c r="G86" s="39">
        <v>10</v>
      </c>
      <c r="H86" s="39">
        <v>10</v>
      </c>
      <c r="I86" s="83">
        <v>10</v>
      </c>
      <c r="J86" s="83">
        <v>10</v>
      </c>
      <c r="K86" s="83">
        <v>5</v>
      </c>
      <c r="L86" s="35">
        <v>11</v>
      </c>
      <c r="M86" s="83"/>
      <c r="N86" s="83">
        <v>10.5</v>
      </c>
      <c r="O86" s="83"/>
      <c r="P86" s="83"/>
      <c r="Q86" s="83">
        <v>14</v>
      </c>
      <c r="R86" s="83"/>
      <c r="S86" s="83">
        <v>14</v>
      </c>
      <c r="T86" s="83">
        <v>11.5</v>
      </c>
      <c r="U86" s="38">
        <v>6</v>
      </c>
      <c r="V86" s="38">
        <v>6</v>
      </c>
      <c r="W86" s="38">
        <v>6</v>
      </c>
      <c r="X86" s="38">
        <v>18</v>
      </c>
      <c r="Y86" s="39">
        <v>13</v>
      </c>
      <c r="Z86" s="39">
        <v>14.25</v>
      </c>
      <c r="AA86" s="39"/>
      <c r="AB86" s="39"/>
      <c r="AC86" s="39"/>
      <c r="AD86" s="39">
        <v>5.88</v>
      </c>
      <c r="AE86" s="39">
        <v>17</v>
      </c>
      <c r="AF86" s="83">
        <v>17</v>
      </c>
      <c r="AG86" s="39">
        <v>11.202</v>
      </c>
      <c r="AH86" s="38">
        <v>2</v>
      </c>
      <c r="AI86" s="38">
        <v>2</v>
      </c>
      <c r="AJ86" s="38">
        <v>0</v>
      </c>
      <c r="AK86" s="38">
        <v>1</v>
      </c>
      <c r="AL86" s="38">
        <v>9</v>
      </c>
      <c r="AM86" s="39">
        <v>12</v>
      </c>
      <c r="AN86" s="83"/>
      <c r="AO86" s="83"/>
      <c r="AP86" s="83"/>
      <c r="AQ86" s="83"/>
      <c r="AR86" s="83"/>
      <c r="AS86" s="39">
        <v>10.5</v>
      </c>
      <c r="AT86" s="83"/>
      <c r="AU86" s="83"/>
      <c r="AV86" s="83">
        <v>11.324117647058824</v>
      </c>
      <c r="AW86" s="84">
        <v>30</v>
      </c>
      <c r="AX86" s="84">
        <v>10.210000000000001</v>
      </c>
      <c r="AY86" s="84"/>
      <c r="AZ86" s="84"/>
      <c r="BA86" s="137" t="s">
        <v>541</v>
      </c>
      <c r="BB86" s="36">
        <v>9.15</v>
      </c>
      <c r="BC86" s="36"/>
      <c r="BD86" s="43" t="s">
        <v>1076</v>
      </c>
      <c r="BE86" s="36"/>
      <c r="BH86" s="133"/>
      <c r="BI86" s="130">
        <v>11.324117647058824</v>
      </c>
      <c r="BK86" s="130">
        <v>0</v>
      </c>
      <c r="BN86" s="133"/>
    </row>
    <row r="87" spans="1:73" s="42" customFormat="1" hidden="1" x14ac:dyDescent="0.25">
      <c r="A87" s="45">
        <v>40</v>
      </c>
      <c r="B87" s="66" t="s">
        <v>319</v>
      </c>
      <c r="C87" s="47" t="s">
        <v>320</v>
      </c>
      <c r="D87" s="47" t="s">
        <v>321</v>
      </c>
      <c r="E87" s="84" t="s">
        <v>159</v>
      </c>
      <c r="F87" s="39">
        <v>10</v>
      </c>
      <c r="G87" s="39">
        <v>10</v>
      </c>
      <c r="H87" s="83"/>
      <c r="I87" s="39">
        <v>10</v>
      </c>
      <c r="J87" s="83">
        <v>14</v>
      </c>
      <c r="K87" s="83">
        <v>0.5</v>
      </c>
      <c r="L87" s="35"/>
      <c r="M87" s="83"/>
      <c r="N87" s="83">
        <v>7.25</v>
      </c>
      <c r="O87" s="83"/>
      <c r="P87" s="83"/>
      <c r="Q87" s="83"/>
      <c r="R87" s="83"/>
      <c r="S87" s="83">
        <v>8</v>
      </c>
      <c r="T87" s="83">
        <v>8.4166666666666661</v>
      </c>
      <c r="U87" s="38">
        <v>6</v>
      </c>
      <c r="V87" s="38">
        <v>0</v>
      </c>
      <c r="W87" s="38">
        <v>0</v>
      </c>
      <c r="X87" s="38">
        <v>6</v>
      </c>
      <c r="Y87" s="83">
        <v>10</v>
      </c>
      <c r="Z87" s="83">
        <v>14</v>
      </c>
      <c r="AA87" s="83"/>
      <c r="AB87" s="83"/>
      <c r="AC87" s="83"/>
      <c r="AD87" s="83">
        <v>10</v>
      </c>
      <c r="AE87" s="83">
        <v>11</v>
      </c>
      <c r="AF87" s="83" t="e">
        <v>#N/A</v>
      </c>
      <c r="AG87" s="83">
        <v>11</v>
      </c>
      <c r="AH87" s="38">
        <v>2</v>
      </c>
      <c r="AI87" s="38">
        <v>2</v>
      </c>
      <c r="AJ87" s="38">
        <v>4</v>
      </c>
      <c r="AK87" s="38">
        <v>1</v>
      </c>
      <c r="AL87" s="38">
        <v>9</v>
      </c>
      <c r="AM87" s="83">
        <v>17</v>
      </c>
      <c r="AN87" s="83"/>
      <c r="AO87" s="38">
        <v>1</v>
      </c>
      <c r="AP87" s="83"/>
      <c r="AQ87" s="83"/>
      <c r="AR87" s="38">
        <v>0</v>
      </c>
      <c r="AS87" s="83">
        <v>15</v>
      </c>
      <c r="AT87" s="83"/>
      <c r="AU87" s="38">
        <v>2</v>
      </c>
      <c r="AV87" s="83">
        <v>10.455882352941176</v>
      </c>
      <c r="AW87" s="84">
        <v>30</v>
      </c>
      <c r="AX87" s="84">
        <v>8.2911764705882351</v>
      </c>
      <c r="AY87" s="84"/>
      <c r="AZ87" s="84"/>
      <c r="BA87" s="137" t="s">
        <v>539</v>
      </c>
      <c r="BB87" s="36" t="e">
        <v>#N/A</v>
      </c>
      <c r="BC87" s="36"/>
      <c r="BD87" s="43" t="s">
        <v>1077</v>
      </c>
      <c r="BE87" s="36"/>
      <c r="BH87" s="133"/>
      <c r="BI87" s="130">
        <v>10.455882352941176</v>
      </c>
      <c r="BK87" s="130">
        <v>0</v>
      </c>
      <c r="BN87" s="133"/>
    </row>
    <row r="88" spans="1:73" s="42" customFormat="1" hidden="1" x14ac:dyDescent="0.25">
      <c r="A88" s="45">
        <v>42</v>
      </c>
      <c r="B88" s="66" t="s">
        <v>322</v>
      </c>
      <c r="C88" s="47" t="s">
        <v>323</v>
      </c>
      <c r="D88" s="47" t="s">
        <v>324</v>
      </c>
      <c r="E88" s="84" t="s">
        <v>159</v>
      </c>
      <c r="F88" s="39">
        <v>10</v>
      </c>
      <c r="G88" s="83"/>
      <c r="H88" s="83"/>
      <c r="I88" s="83">
        <v>5</v>
      </c>
      <c r="J88" s="39">
        <v>11.25</v>
      </c>
      <c r="K88" s="83">
        <v>4</v>
      </c>
      <c r="L88" s="35">
        <v>10</v>
      </c>
      <c r="M88" s="83"/>
      <c r="N88" s="83">
        <v>10.625</v>
      </c>
      <c r="O88" s="83"/>
      <c r="P88" s="83"/>
      <c r="Q88" s="83">
        <v>12</v>
      </c>
      <c r="R88" s="83"/>
      <c r="S88" s="83">
        <v>12</v>
      </c>
      <c r="T88" s="83">
        <v>9.2083333333333339</v>
      </c>
      <c r="U88" s="38">
        <v>0</v>
      </c>
      <c r="V88" s="38">
        <v>6</v>
      </c>
      <c r="W88" s="38">
        <v>6</v>
      </c>
      <c r="X88" s="38">
        <v>12</v>
      </c>
      <c r="Y88" s="39">
        <v>10.5</v>
      </c>
      <c r="Z88" s="39">
        <v>10.5</v>
      </c>
      <c r="AA88" s="39"/>
      <c r="AB88" s="39"/>
      <c r="AC88" s="39"/>
      <c r="AD88" s="39">
        <v>8.75</v>
      </c>
      <c r="AE88" s="39">
        <v>20</v>
      </c>
      <c r="AF88" s="83">
        <v>20</v>
      </c>
      <c r="AG88" s="39">
        <v>11.7</v>
      </c>
      <c r="AH88" s="38">
        <v>2</v>
      </c>
      <c r="AI88" s="38">
        <v>2</v>
      </c>
      <c r="AJ88" s="38">
        <v>0</v>
      </c>
      <c r="AK88" s="38">
        <v>1</v>
      </c>
      <c r="AL88" s="38">
        <v>9</v>
      </c>
      <c r="AM88" s="39">
        <v>13</v>
      </c>
      <c r="AN88" s="83"/>
      <c r="AO88" s="38">
        <v>1</v>
      </c>
      <c r="AP88" s="83"/>
      <c r="AQ88" s="83"/>
      <c r="AR88" s="38">
        <v>0</v>
      </c>
      <c r="AS88" s="39">
        <v>15</v>
      </c>
      <c r="AT88" s="83"/>
      <c r="AU88" s="38">
        <v>2</v>
      </c>
      <c r="AV88" s="83">
        <v>10.845588235294118</v>
      </c>
      <c r="AW88" s="84">
        <v>30</v>
      </c>
      <c r="AX88" s="70">
        <v>10.01</v>
      </c>
      <c r="AY88" s="70"/>
      <c r="AZ88" s="138" t="s">
        <v>538</v>
      </c>
      <c r="BA88" s="137" t="s">
        <v>541</v>
      </c>
      <c r="BB88" s="36">
        <v>8.9499999999999993</v>
      </c>
      <c r="BC88" s="36"/>
      <c r="BD88" s="43" t="s">
        <v>443</v>
      </c>
      <c r="BE88" s="36"/>
      <c r="BH88" s="133"/>
      <c r="BI88" s="130">
        <v>10.845588235294118</v>
      </c>
      <c r="BK88" s="130">
        <v>0</v>
      </c>
      <c r="BN88" s="133"/>
    </row>
    <row r="89" spans="1:73" s="42" customFormat="1" hidden="1" x14ac:dyDescent="0.25">
      <c r="A89" s="45">
        <v>45</v>
      </c>
      <c r="B89" s="44" t="s">
        <v>325</v>
      </c>
      <c r="C89" s="47" t="s">
        <v>326</v>
      </c>
      <c r="D89" s="47" t="s">
        <v>327</v>
      </c>
      <c r="E89" s="84" t="s">
        <v>159</v>
      </c>
      <c r="F89" s="67"/>
      <c r="G89" s="83"/>
      <c r="H89" s="39"/>
      <c r="I89" s="83">
        <v>0</v>
      </c>
      <c r="J89" s="83"/>
      <c r="K89" s="83">
        <v>2.5</v>
      </c>
      <c r="L89" s="35"/>
      <c r="M89" s="83"/>
      <c r="N89" s="83">
        <v>2.5</v>
      </c>
      <c r="O89" s="83"/>
      <c r="P89" s="83"/>
      <c r="Q89" s="83"/>
      <c r="R89" s="83"/>
      <c r="S89" s="83">
        <v>0</v>
      </c>
      <c r="T89" s="83">
        <v>0.83333333333333337</v>
      </c>
      <c r="U89" s="38">
        <v>0</v>
      </c>
      <c r="V89" s="38">
        <v>0</v>
      </c>
      <c r="W89" s="38">
        <v>0</v>
      </c>
      <c r="X89" s="38">
        <v>0</v>
      </c>
      <c r="Y89" s="39">
        <v>10.5</v>
      </c>
      <c r="Z89" s="39">
        <v>10.5</v>
      </c>
      <c r="AA89" s="83"/>
      <c r="AB89" s="83"/>
      <c r="AC89" s="83"/>
      <c r="AD89" s="39">
        <v>10.08</v>
      </c>
      <c r="AE89" s="83"/>
      <c r="AF89" s="83" t="e">
        <v>#N/A</v>
      </c>
      <c r="AG89" s="83">
        <v>8.2319999999999993</v>
      </c>
      <c r="AH89" s="38">
        <v>2</v>
      </c>
      <c r="AI89" s="38">
        <v>2</v>
      </c>
      <c r="AJ89" s="38">
        <v>4</v>
      </c>
      <c r="AK89" s="38">
        <v>0</v>
      </c>
      <c r="AL89" s="38">
        <v>8</v>
      </c>
      <c r="AM89" s="83"/>
      <c r="AN89" s="83"/>
      <c r="AO89" s="38">
        <v>0</v>
      </c>
      <c r="AP89" s="39">
        <v>13</v>
      </c>
      <c r="AQ89" s="83"/>
      <c r="AR89" s="38">
        <v>2</v>
      </c>
      <c r="AS89" s="83"/>
      <c r="AT89" s="83"/>
      <c r="AU89" s="38">
        <v>0</v>
      </c>
      <c r="AV89" s="83">
        <v>4.3917647058823528</v>
      </c>
      <c r="AW89" s="84">
        <v>10</v>
      </c>
      <c r="AX89" s="84">
        <v>0</v>
      </c>
      <c r="AY89" s="84"/>
      <c r="AZ89" s="137" t="s">
        <v>540</v>
      </c>
      <c r="BA89" s="137" t="s">
        <v>539</v>
      </c>
      <c r="BB89" s="36" t="e">
        <v>#N/A</v>
      </c>
      <c r="BC89" s="36"/>
      <c r="BD89" s="43" t="s">
        <v>326</v>
      </c>
      <c r="BE89" s="36"/>
      <c r="BH89" s="133"/>
      <c r="BI89" s="130">
        <v>4.171176470588235</v>
      </c>
      <c r="BK89" s="130">
        <v>0.22058823529411775</v>
      </c>
      <c r="BN89" s="133"/>
    </row>
    <row r="90" spans="1:73" s="30" customFormat="1" hidden="1" x14ac:dyDescent="0.25">
      <c r="A90" s="30">
        <v>423</v>
      </c>
      <c r="B90" s="30" t="s">
        <v>543</v>
      </c>
      <c r="C90" s="30" t="s">
        <v>544</v>
      </c>
      <c r="D90" s="30" t="s">
        <v>335</v>
      </c>
      <c r="I90" s="139">
        <v>10</v>
      </c>
      <c r="J90" s="83"/>
      <c r="L90" s="35"/>
      <c r="N90" s="73">
        <v>0</v>
      </c>
      <c r="Q90" s="42">
        <v>12</v>
      </c>
      <c r="S90" s="73">
        <v>12</v>
      </c>
      <c r="T90" s="83">
        <v>7.333333333333333</v>
      </c>
      <c r="U90" s="38">
        <v>6</v>
      </c>
      <c r="V90" s="38">
        <v>0</v>
      </c>
      <c r="W90" s="38">
        <v>6</v>
      </c>
      <c r="X90" s="38">
        <v>12</v>
      </c>
      <c r="Y90" s="30">
        <v>17</v>
      </c>
      <c r="Z90" s="30">
        <v>0</v>
      </c>
      <c r="AD90" s="139">
        <v>10</v>
      </c>
      <c r="AE90" s="139">
        <v>20</v>
      </c>
      <c r="AF90" s="73">
        <v>20</v>
      </c>
      <c r="AG90" s="73">
        <v>11.4</v>
      </c>
      <c r="AH90" s="38">
        <v>2</v>
      </c>
      <c r="AI90" s="38">
        <v>0</v>
      </c>
      <c r="AJ90" s="38">
        <v>4</v>
      </c>
      <c r="AK90" s="75">
        <v>1</v>
      </c>
      <c r="AL90" s="75">
        <v>9</v>
      </c>
      <c r="AM90" s="139">
        <v>17</v>
      </c>
      <c r="AO90" s="75">
        <v>1</v>
      </c>
      <c r="AP90" s="139">
        <v>12</v>
      </c>
      <c r="AR90" s="75">
        <v>2</v>
      </c>
      <c r="AS90" s="73"/>
      <c r="AU90" s="75">
        <v>0</v>
      </c>
      <c r="AV90" s="73">
        <v>9.6470588235294112</v>
      </c>
      <c r="AW90" s="70">
        <v>24</v>
      </c>
      <c r="AX90" s="30" t="s">
        <v>545</v>
      </c>
      <c r="AY90" s="30">
        <v>0</v>
      </c>
      <c r="BA90" s="137" t="s">
        <v>541</v>
      </c>
      <c r="BB90" s="36">
        <v>5.38</v>
      </c>
      <c r="BD90" s="43" t="s">
        <v>587</v>
      </c>
      <c r="BI90" s="130">
        <v>9.6470588235294112</v>
      </c>
      <c r="BK90" s="130">
        <v>0</v>
      </c>
    </row>
    <row r="91" spans="1:73" s="42" customFormat="1" hidden="1" x14ac:dyDescent="0.25">
      <c r="A91" s="140">
        <v>1</v>
      </c>
      <c r="B91" s="141" t="s">
        <v>546</v>
      </c>
      <c r="C91" s="47" t="s">
        <v>547</v>
      </c>
      <c r="D91" s="47" t="s">
        <v>548</v>
      </c>
      <c r="E91" s="84" t="s">
        <v>159</v>
      </c>
      <c r="F91" s="83"/>
      <c r="G91" s="83"/>
      <c r="H91" s="83"/>
      <c r="I91" s="83">
        <v>0</v>
      </c>
      <c r="J91" s="83"/>
      <c r="K91" s="83"/>
      <c r="L91" s="83">
        <v>9</v>
      </c>
      <c r="M91" s="83"/>
      <c r="N91" s="83">
        <v>9</v>
      </c>
      <c r="O91" s="39">
        <v>12</v>
      </c>
      <c r="P91" s="83"/>
      <c r="Q91" s="83"/>
      <c r="R91" s="83"/>
      <c r="S91" s="83">
        <v>6</v>
      </c>
      <c r="T91" s="83">
        <v>5</v>
      </c>
      <c r="U91" s="38">
        <v>0</v>
      </c>
      <c r="V91" s="38">
        <v>0</v>
      </c>
      <c r="W91" s="38">
        <v>0</v>
      </c>
      <c r="X91" s="38">
        <v>0</v>
      </c>
      <c r="Y91" s="39">
        <v>11.85</v>
      </c>
      <c r="Z91" s="39">
        <v>3.5</v>
      </c>
      <c r="AA91" s="39"/>
      <c r="AB91" s="39"/>
      <c r="AC91" s="39"/>
      <c r="AD91" s="39">
        <v>10</v>
      </c>
      <c r="AE91" s="39">
        <v>17</v>
      </c>
      <c r="AF91" s="83"/>
      <c r="AG91" s="74">
        <v>10.47</v>
      </c>
      <c r="AH91" s="38">
        <v>2</v>
      </c>
      <c r="AI91" s="38">
        <v>0</v>
      </c>
      <c r="AJ91" s="38">
        <v>4</v>
      </c>
      <c r="AK91" s="75">
        <v>1</v>
      </c>
      <c r="AL91" s="75">
        <v>9</v>
      </c>
      <c r="AM91" s="39">
        <v>17</v>
      </c>
      <c r="AN91" s="83"/>
      <c r="AO91" s="75">
        <v>1</v>
      </c>
      <c r="AP91" s="83"/>
      <c r="AQ91" s="83"/>
      <c r="AR91" s="75">
        <v>0</v>
      </c>
      <c r="AS91" s="39">
        <v>11</v>
      </c>
      <c r="AT91" s="83"/>
      <c r="AU91" s="75">
        <v>2</v>
      </c>
      <c r="AV91" s="73">
        <v>8.0205882352941167</v>
      </c>
      <c r="AW91" s="70">
        <v>12</v>
      </c>
      <c r="AX91" s="84"/>
      <c r="AY91" s="84"/>
      <c r="AZ91" s="84"/>
      <c r="BA91" s="137" t="s">
        <v>541</v>
      </c>
      <c r="BB91" s="36">
        <v>5.3735294117647054</v>
      </c>
      <c r="BC91" s="36"/>
      <c r="BD91" s="43" t="s">
        <v>547</v>
      </c>
      <c r="BE91" s="36"/>
      <c r="BH91" s="133"/>
      <c r="BI91" s="130">
        <v>1.588235294117647</v>
      </c>
      <c r="BJ91" s="130" t="s">
        <v>549</v>
      </c>
      <c r="BK91" s="130">
        <v>6.4323529411764699</v>
      </c>
      <c r="BN91" s="133"/>
    </row>
    <row r="92" spans="1:73" s="42" customFormat="1" hidden="1" x14ac:dyDescent="0.25">
      <c r="A92" s="140">
        <v>4</v>
      </c>
      <c r="B92" s="142" t="s">
        <v>550</v>
      </c>
      <c r="C92" s="47" t="s">
        <v>551</v>
      </c>
      <c r="D92" s="47" t="s">
        <v>521</v>
      </c>
      <c r="E92" s="84" t="s">
        <v>159</v>
      </c>
      <c r="F92" s="39">
        <v>10.25</v>
      </c>
      <c r="G92" s="83"/>
      <c r="H92" s="83"/>
      <c r="I92" s="83">
        <v>5.125</v>
      </c>
      <c r="J92" s="39">
        <v>13.5</v>
      </c>
      <c r="K92" s="83"/>
      <c r="L92" s="83">
        <v>10</v>
      </c>
      <c r="M92" s="83"/>
      <c r="N92" s="83">
        <v>11.75</v>
      </c>
      <c r="O92" s="83"/>
      <c r="P92" s="83"/>
      <c r="Q92" s="83"/>
      <c r="R92" s="83"/>
      <c r="S92" s="83"/>
      <c r="T92" s="83">
        <v>5.625</v>
      </c>
      <c r="U92" s="38">
        <v>0</v>
      </c>
      <c r="V92" s="38">
        <v>6</v>
      </c>
      <c r="W92" s="38">
        <v>0</v>
      </c>
      <c r="X92" s="38">
        <v>6</v>
      </c>
      <c r="Y92" s="39">
        <v>12.12</v>
      </c>
      <c r="Z92" s="39">
        <v>12.6</v>
      </c>
      <c r="AA92" s="83"/>
      <c r="AB92" s="83"/>
      <c r="AC92" s="83"/>
      <c r="AD92" s="39">
        <v>8.3800000000000008</v>
      </c>
      <c r="AE92" s="39">
        <v>11</v>
      </c>
      <c r="AF92" s="83"/>
      <c r="AG92" s="73">
        <v>10.496</v>
      </c>
      <c r="AH92" s="38">
        <v>2</v>
      </c>
      <c r="AI92" s="38">
        <v>2</v>
      </c>
      <c r="AJ92" s="38">
        <v>0</v>
      </c>
      <c r="AK92" s="75">
        <v>1</v>
      </c>
      <c r="AL92" s="75">
        <v>9</v>
      </c>
      <c r="AM92" s="39">
        <v>16</v>
      </c>
      <c r="AN92" s="83"/>
      <c r="AO92" s="75">
        <v>1</v>
      </c>
      <c r="AP92" s="83"/>
      <c r="AQ92" s="83"/>
      <c r="AR92" s="75">
        <v>0</v>
      </c>
      <c r="AS92" s="39">
        <v>12</v>
      </c>
      <c r="AT92" s="83"/>
      <c r="AU92" s="75">
        <v>2</v>
      </c>
      <c r="AV92" s="73">
        <v>8.41794117647059</v>
      </c>
      <c r="AW92" s="70">
        <v>18</v>
      </c>
      <c r="AX92" s="84"/>
      <c r="AY92" s="84"/>
      <c r="AZ92" s="84"/>
      <c r="BA92" s="137" t="s">
        <v>541</v>
      </c>
      <c r="BB92" s="36">
        <v>9.1</v>
      </c>
      <c r="BC92" s="36"/>
      <c r="BD92" s="43" t="s">
        <v>377</v>
      </c>
      <c r="BE92" s="36"/>
      <c r="BH92" s="133"/>
      <c r="BI92" s="130">
        <v>2.0735294117647061</v>
      </c>
      <c r="BJ92" s="42" t="s">
        <v>542</v>
      </c>
      <c r="BK92" s="130">
        <v>6.3444117647058835</v>
      </c>
      <c r="BN92" s="133"/>
    </row>
    <row r="93" spans="1:73" s="42" customFormat="1" hidden="1" x14ac:dyDescent="0.25">
      <c r="A93" s="140">
        <v>5</v>
      </c>
      <c r="B93" s="142" t="s">
        <v>552</v>
      </c>
      <c r="C93" s="47" t="s">
        <v>553</v>
      </c>
      <c r="D93" s="47" t="s">
        <v>386</v>
      </c>
      <c r="E93" s="84" t="s">
        <v>159</v>
      </c>
      <c r="F93" s="83"/>
      <c r="G93" s="83"/>
      <c r="H93" s="83"/>
      <c r="I93" s="83">
        <v>4.88</v>
      </c>
      <c r="J93" s="39">
        <v>10</v>
      </c>
      <c r="K93" s="83"/>
      <c r="L93" s="83"/>
      <c r="M93" s="83"/>
      <c r="N93" s="83">
        <v>9.75</v>
      </c>
      <c r="O93" s="83"/>
      <c r="P93" s="83"/>
      <c r="Q93" s="83"/>
      <c r="R93" s="83"/>
      <c r="S93" s="39">
        <v>10</v>
      </c>
      <c r="T93" s="83">
        <v>8.2099999999999991</v>
      </c>
      <c r="U93" s="38">
        <v>0</v>
      </c>
      <c r="V93" s="38">
        <v>0</v>
      </c>
      <c r="W93" s="38">
        <v>6</v>
      </c>
      <c r="X93" s="38">
        <v>6</v>
      </c>
      <c r="Y93" s="139">
        <v>15.5</v>
      </c>
      <c r="Z93" s="139">
        <v>13</v>
      </c>
      <c r="AA93" s="139">
        <v>15</v>
      </c>
      <c r="AB93" s="139">
        <v>1</v>
      </c>
      <c r="AC93" s="139">
        <v>5</v>
      </c>
      <c r="AD93" s="139">
        <v>10</v>
      </c>
      <c r="AE93" s="139">
        <v>11</v>
      </c>
      <c r="AF93" s="139"/>
      <c r="AG93" s="73">
        <v>11.9</v>
      </c>
      <c r="AH93" s="38">
        <v>2</v>
      </c>
      <c r="AI93" s="38">
        <v>2</v>
      </c>
      <c r="AJ93" s="38">
        <v>4</v>
      </c>
      <c r="AK93" s="75">
        <v>1</v>
      </c>
      <c r="AL93" s="75">
        <v>9</v>
      </c>
      <c r="AM93" s="39">
        <v>17</v>
      </c>
      <c r="AN93" s="83"/>
      <c r="AO93" s="75">
        <v>1</v>
      </c>
      <c r="AP93" s="83"/>
      <c r="AQ93" s="83"/>
      <c r="AR93" s="75">
        <v>0</v>
      </c>
      <c r="AS93" s="39">
        <v>10</v>
      </c>
      <c r="AT93" s="83"/>
      <c r="AU93" s="75">
        <v>2</v>
      </c>
      <c r="AV93" s="73">
        <v>10.022941176470587</v>
      </c>
      <c r="AW93" s="70">
        <v>30</v>
      </c>
      <c r="AX93" s="84"/>
      <c r="AY93" s="84"/>
      <c r="AZ93" s="84"/>
      <c r="BA93" s="137" t="s">
        <v>539</v>
      </c>
      <c r="BB93" s="36">
        <v>9.7899999999999991</v>
      </c>
      <c r="BC93" s="36"/>
      <c r="BD93" s="43" t="s">
        <v>553</v>
      </c>
      <c r="BE93" s="36"/>
      <c r="BH93" s="133"/>
      <c r="BI93" s="130" t="e">
        <v>#N/A</v>
      </c>
      <c r="BJ93" s="42" t="s">
        <v>542</v>
      </c>
      <c r="BK93" s="130" t="e">
        <v>#N/A</v>
      </c>
      <c r="BN93" s="133"/>
    </row>
    <row r="94" spans="1:73" s="42" customFormat="1" hidden="1" x14ac:dyDescent="0.25">
      <c r="A94" s="140">
        <v>6</v>
      </c>
      <c r="B94" s="30" t="s">
        <v>554</v>
      </c>
      <c r="C94" s="47" t="s">
        <v>555</v>
      </c>
      <c r="D94" s="47" t="s">
        <v>438</v>
      </c>
      <c r="E94" s="84" t="s">
        <v>159</v>
      </c>
      <c r="F94" s="39">
        <v>10</v>
      </c>
      <c r="G94" s="39">
        <v>10</v>
      </c>
      <c r="H94" s="83"/>
      <c r="I94" s="39">
        <v>10</v>
      </c>
      <c r="J94" s="83"/>
      <c r="K94" s="83"/>
      <c r="L94" s="83">
        <v>10</v>
      </c>
      <c r="M94" s="83"/>
      <c r="N94" s="83">
        <v>10</v>
      </c>
      <c r="O94" s="83"/>
      <c r="P94" s="83"/>
      <c r="Q94" s="83">
        <v>11</v>
      </c>
      <c r="R94" s="83"/>
      <c r="S94" s="83">
        <v>11</v>
      </c>
      <c r="T94" s="83">
        <v>10.333333333333334</v>
      </c>
      <c r="U94" s="38">
        <v>6</v>
      </c>
      <c r="V94" s="38">
        <v>6</v>
      </c>
      <c r="W94" s="38">
        <v>6</v>
      </c>
      <c r="X94" s="38">
        <v>18</v>
      </c>
      <c r="Y94" s="39">
        <v>7.13</v>
      </c>
      <c r="Z94" s="39">
        <v>13.5</v>
      </c>
      <c r="AA94" s="39"/>
      <c r="AB94" s="39"/>
      <c r="AC94" s="39"/>
      <c r="AD94" s="39">
        <v>7.75</v>
      </c>
      <c r="AE94" s="39">
        <v>17</v>
      </c>
      <c r="AF94" s="39"/>
      <c r="AG94" s="74">
        <v>10.625999999999999</v>
      </c>
      <c r="AH94" s="38">
        <v>0</v>
      </c>
      <c r="AI94" s="38">
        <v>2</v>
      </c>
      <c r="AJ94" s="38">
        <v>0</v>
      </c>
      <c r="AK94" s="75">
        <v>1</v>
      </c>
      <c r="AL94" s="75">
        <v>9</v>
      </c>
      <c r="AM94" s="39">
        <v>13</v>
      </c>
      <c r="AN94" s="83"/>
      <c r="AO94" s="75">
        <v>1</v>
      </c>
      <c r="AP94" s="83"/>
      <c r="AQ94" s="83"/>
      <c r="AR94" s="75">
        <v>0</v>
      </c>
      <c r="AS94" s="39">
        <v>12</v>
      </c>
      <c r="AT94" s="83"/>
      <c r="AU94" s="75">
        <v>2</v>
      </c>
      <c r="AV94" s="143">
        <v>10.77235294117647</v>
      </c>
      <c r="AW94" s="70">
        <v>30</v>
      </c>
      <c r="AX94" s="84"/>
      <c r="AY94" s="84"/>
      <c r="AZ94" s="84"/>
      <c r="BA94" s="137" t="s">
        <v>541</v>
      </c>
      <c r="BB94" s="36" t="e">
        <v>#N/A</v>
      </c>
      <c r="BC94" s="36"/>
      <c r="BD94" s="43" t="s">
        <v>555</v>
      </c>
      <c r="BE94" s="36"/>
      <c r="BH94" s="133"/>
      <c r="BI94" s="130">
        <v>3.7058823529411766</v>
      </c>
      <c r="BJ94" s="42" t="s">
        <v>542</v>
      </c>
      <c r="BK94" s="130">
        <v>7.0664705882352932</v>
      </c>
      <c r="BN94" s="133"/>
    </row>
    <row r="95" spans="1:73" s="42" customFormat="1" hidden="1" x14ac:dyDescent="0.25">
      <c r="A95" s="140">
        <v>6</v>
      </c>
      <c r="B95" s="141">
        <v>36025410</v>
      </c>
      <c r="C95" s="47" t="s">
        <v>272</v>
      </c>
      <c r="D95" s="47" t="s">
        <v>273</v>
      </c>
      <c r="E95" s="84" t="s">
        <v>159</v>
      </c>
      <c r="F95" s="39">
        <v>10.5</v>
      </c>
      <c r="G95" s="83"/>
      <c r="H95" s="83"/>
      <c r="I95" s="83">
        <v>5.25</v>
      </c>
      <c r="J95" s="83"/>
      <c r="K95" s="83"/>
      <c r="L95" s="83">
        <v>9</v>
      </c>
      <c r="M95" s="83"/>
      <c r="N95" s="83">
        <v>9</v>
      </c>
      <c r="O95" s="39">
        <v>10</v>
      </c>
      <c r="P95" s="83"/>
      <c r="Q95" s="83"/>
      <c r="R95" s="83"/>
      <c r="S95" s="83">
        <v>5</v>
      </c>
      <c r="T95" s="83">
        <v>6.416666666666667</v>
      </c>
      <c r="U95" s="38">
        <v>0</v>
      </c>
      <c r="V95" s="38">
        <v>0</v>
      </c>
      <c r="W95" s="38">
        <v>0</v>
      </c>
      <c r="X95" s="38">
        <v>0</v>
      </c>
      <c r="Y95" s="83"/>
      <c r="Z95" s="39">
        <v>10</v>
      </c>
      <c r="AA95" s="39">
        <v>10</v>
      </c>
      <c r="AB95" s="83"/>
      <c r="AC95" s="83"/>
      <c r="AD95" s="83">
        <v>5</v>
      </c>
      <c r="AE95" s="39">
        <v>16</v>
      </c>
      <c r="AF95" s="83"/>
      <c r="AG95" s="73">
        <v>7.2</v>
      </c>
      <c r="AH95" s="38">
        <v>0</v>
      </c>
      <c r="AI95" s="38">
        <v>2</v>
      </c>
      <c r="AJ95" s="38">
        <v>0</v>
      </c>
      <c r="AK95" s="75">
        <v>1</v>
      </c>
      <c r="AL95" s="75">
        <v>3</v>
      </c>
      <c r="AM95" s="39">
        <v>15</v>
      </c>
      <c r="AN95" s="83"/>
      <c r="AO95" s="75">
        <v>1</v>
      </c>
      <c r="AP95" s="83"/>
      <c r="AQ95" s="83"/>
      <c r="AR95" s="75">
        <v>0</v>
      </c>
      <c r="AS95" s="39">
        <v>10</v>
      </c>
      <c r="AT95" s="83"/>
      <c r="AU95" s="75">
        <v>2</v>
      </c>
      <c r="AV95" s="143">
        <v>7.5735294117647056</v>
      </c>
      <c r="AW95" s="70">
        <v>6</v>
      </c>
      <c r="AX95" s="84"/>
      <c r="AY95" s="84"/>
      <c r="AZ95" s="84"/>
      <c r="BA95" s="137" t="s">
        <v>541</v>
      </c>
      <c r="BB95" s="36" t="e">
        <v>#N/A</v>
      </c>
      <c r="BC95" s="36"/>
      <c r="BD95" s="43" t="e">
        <v>#N/A</v>
      </c>
      <c r="BE95" s="36"/>
      <c r="BH95" s="133"/>
      <c r="BI95" s="130">
        <v>1.588235294117647</v>
      </c>
      <c r="BJ95" s="42" t="s">
        <v>549</v>
      </c>
      <c r="BK95" s="130">
        <v>5.9852941176470589</v>
      </c>
      <c r="BN95" s="133"/>
    </row>
    <row r="96" spans="1:73" s="42" customFormat="1" hidden="1" x14ac:dyDescent="0.25">
      <c r="A96" s="140">
        <v>6</v>
      </c>
      <c r="B96" s="141" t="s">
        <v>556</v>
      </c>
      <c r="C96" s="47" t="s">
        <v>557</v>
      </c>
      <c r="D96" s="47" t="s">
        <v>558</v>
      </c>
      <c r="E96" s="84" t="s">
        <v>159</v>
      </c>
      <c r="F96" s="83"/>
      <c r="G96" s="83"/>
      <c r="H96" s="83"/>
      <c r="I96" s="83">
        <v>0</v>
      </c>
      <c r="J96" s="39">
        <v>14</v>
      </c>
      <c r="K96" s="83"/>
      <c r="L96" s="83">
        <v>8</v>
      </c>
      <c r="M96" s="83"/>
      <c r="N96" s="83">
        <v>7</v>
      </c>
      <c r="O96" s="39">
        <v>13</v>
      </c>
      <c r="P96" s="83"/>
      <c r="Q96" s="83">
        <v>10</v>
      </c>
      <c r="R96" s="83"/>
      <c r="S96" s="83">
        <v>11.5</v>
      </c>
      <c r="T96" s="83">
        <v>6.166666666666667</v>
      </c>
      <c r="U96" s="38">
        <v>0</v>
      </c>
      <c r="V96" s="38">
        <v>0</v>
      </c>
      <c r="W96" s="38">
        <v>6</v>
      </c>
      <c r="X96" s="38">
        <v>6</v>
      </c>
      <c r="Y96" s="39">
        <v>11</v>
      </c>
      <c r="Z96" s="83"/>
      <c r="AA96" s="83"/>
      <c r="AB96" s="83"/>
      <c r="AC96" s="83"/>
      <c r="AD96" s="39">
        <v>10</v>
      </c>
      <c r="AE96" s="39">
        <v>11</v>
      </c>
      <c r="AF96" s="83"/>
      <c r="AG96" s="73">
        <v>8.4</v>
      </c>
      <c r="AH96" s="38">
        <v>2</v>
      </c>
      <c r="AI96" s="38">
        <v>0</v>
      </c>
      <c r="AJ96" s="38">
        <v>4</v>
      </c>
      <c r="AK96" s="75">
        <v>1</v>
      </c>
      <c r="AL96" s="75">
        <v>7</v>
      </c>
      <c r="AM96" s="39">
        <v>11</v>
      </c>
      <c r="AN96" s="83"/>
      <c r="AO96" s="75">
        <v>1</v>
      </c>
      <c r="AP96" s="83"/>
      <c r="AQ96" s="83"/>
      <c r="AR96" s="75">
        <v>0</v>
      </c>
      <c r="AS96" s="39">
        <v>16</v>
      </c>
      <c r="AT96" s="83"/>
      <c r="AU96" s="75">
        <v>2</v>
      </c>
      <c r="AV96" s="73">
        <v>8.264705882352942</v>
      </c>
      <c r="AW96" s="70">
        <v>16</v>
      </c>
      <c r="AX96" s="84"/>
      <c r="AY96" s="84"/>
      <c r="AZ96" s="84"/>
      <c r="BA96" s="137" t="s">
        <v>541</v>
      </c>
      <c r="BB96" s="36">
        <v>5.4852941176470589</v>
      </c>
      <c r="BC96" s="36"/>
      <c r="BD96" s="43" t="s">
        <v>557</v>
      </c>
      <c r="BE96" s="36"/>
      <c r="BH96" s="133"/>
      <c r="BI96" s="130">
        <v>1.411764705882353</v>
      </c>
      <c r="BJ96" s="42" t="s">
        <v>542</v>
      </c>
      <c r="BK96" s="130">
        <v>6.8529411764705888</v>
      </c>
      <c r="BN96" s="133"/>
    </row>
    <row r="97" spans="1:16357" s="42" customFormat="1" hidden="1" x14ac:dyDescent="0.25">
      <c r="A97" s="140">
        <v>6</v>
      </c>
      <c r="B97" s="144" t="s">
        <v>277</v>
      </c>
      <c r="C97" s="47" t="s">
        <v>113</v>
      </c>
      <c r="D97" s="47" t="s">
        <v>93</v>
      </c>
      <c r="E97" s="84" t="s">
        <v>159</v>
      </c>
      <c r="F97" s="39">
        <v>10</v>
      </c>
      <c r="G97" s="83">
        <v>3</v>
      </c>
      <c r="H97" s="83"/>
      <c r="I97" s="83">
        <v>6.5</v>
      </c>
      <c r="J97" s="83">
        <v>13</v>
      </c>
      <c r="K97" s="83">
        <v>3.5</v>
      </c>
      <c r="L97" s="83">
        <v>8</v>
      </c>
      <c r="M97" s="83"/>
      <c r="N97" s="83">
        <v>10.5</v>
      </c>
      <c r="O97" s="83"/>
      <c r="P97" s="83">
        <v>10</v>
      </c>
      <c r="Q97" s="83"/>
      <c r="R97" s="83"/>
      <c r="S97" s="83">
        <v>10</v>
      </c>
      <c r="T97" s="83">
        <v>9</v>
      </c>
      <c r="U97" s="38">
        <v>0</v>
      </c>
      <c r="V97" s="38">
        <v>6</v>
      </c>
      <c r="W97" s="38">
        <v>6</v>
      </c>
      <c r="X97" s="38">
        <v>12</v>
      </c>
      <c r="Y97" s="39">
        <v>8.5</v>
      </c>
      <c r="Z97" s="39">
        <v>12</v>
      </c>
      <c r="AA97" s="39"/>
      <c r="AB97" s="39"/>
      <c r="AC97" s="39"/>
      <c r="AD97" s="39">
        <v>6.25</v>
      </c>
      <c r="AE97" s="39">
        <v>17</v>
      </c>
      <c r="AF97" s="83"/>
      <c r="AG97" s="73">
        <v>10</v>
      </c>
      <c r="AH97" s="38">
        <v>0</v>
      </c>
      <c r="AI97" s="38">
        <v>2</v>
      </c>
      <c r="AJ97" s="38">
        <v>0</v>
      </c>
      <c r="AK97" s="75">
        <v>1</v>
      </c>
      <c r="AL97" s="75">
        <v>9</v>
      </c>
      <c r="AM97" s="39">
        <v>17</v>
      </c>
      <c r="AN97" s="83"/>
      <c r="AO97" s="75">
        <v>1</v>
      </c>
      <c r="AP97" s="83"/>
      <c r="AQ97" s="83"/>
      <c r="AR97" s="75">
        <v>0</v>
      </c>
      <c r="AS97" s="39">
        <v>11.75</v>
      </c>
      <c r="AT97" s="83"/>
      <c r="AU97" s="75">
        <v>2</v>
      </c>
      <c r="AV97" s="143">
        <v>10.088235294117647</v>
      </c>
      <c r="AW97" s="70">
        <v>30</v>
      </c>
      <c r="AX97" s="84"/>
      <c r="AY97" s="84"/>
      <c r="AZ97" s="84"/>
      <c r="BA97" s="137" t="s">
        <v>541</v>
      </c>
      <c r="BB97" s="36">
        <v>8.5</v>
      </c>
      <c r="BC97" s="36"/>
      <c r="BD97" s="43" t="s">
        <v>113</v>
      </c>
      <c r="BE97" s="36"/>
      <c r="BH97" s="133"/>
      <c r="BI97" s="130">
        <v>9.6911764705882355</v>
      </c>
      <c r="BJ97" s="42" t="s">
        <v>542</v>
      </c>
      <c r="BK97" s="130">
        <v>0.39705882352941124</v>
      </c>
      <c r="BN97" s="133"/>
    </row>
    <row r="98" spans="1:16357" s="42" customFormat="1" hidden="1" x14ac:dyDescent="0.25">
      <c r="A98" s="140">
        <v>6</v>
      </c>
      <c r="B98" s="142" t="s">
        <v>559</v>
      </c>
      <c r="C98" s="47" t="s">
        <v>560</v>
      </c>
      <c r="D98" s="47" t="s">
        <v>561</v>
      </c>
      <c r="E98" s="84" t="s">
        <v>159</v>
      </c>
      <c r="F98" s="83"/>
      <c r="G98" s="83"/>
      <c r="H98" s="83"/>
      <c r="I98" s="39">
        <v>11.25</v>
      </c>
      <c r="J98" s="83"/>
      <c r="K98" s="83"/>
      <c r="L98" s="83">
        <v>10.5</v>
      </c>
      <c r="M98" s="83"/>
      <c r="N98" s="83">
        <v>10.5</v>
      </c>
      <c r="O98" s="83"/>
      <c r="P98" s="83"/>
      <c r="Q98" s="83">
        <v>10</v>
      </c>
      <c r="R98" s="83"/>
      <c r="S98" s="83">
        <v>10</v>
      </c>
      <c r="T98" s="83">
        <v>10.583333333333334</v>
      </c>
      <c r="U98" s="38">
        <v>6</v>
      </c>
      <c r="V98" s="38">
        <v>6</v>
      </c>
      <c r="W98" s="38">
        <v>6</v>
      </c>
      <c r="X98" s="38">
        <v>18</v>
      </c>
      <c r="Y98" s="39">
        <v>10.5</v>
      </c>
      <c r="Z98" s="39">
        <v>10.15</v>
      </c>
      <c r="AA98" s="83"/>
      <c r="AB98" s="83"/>
      <c r="AC98" s="83"/>
      <c r="AD98" s="39">
        <v>12.25</v>
      </c>
      <c r="AE98" s="39">
        <v>18</v>
      </c>
      <c r="AF98" s="83"/>
      <c r="AG98" s="73">
        <v>12.629999999999999</v>
      </c>
      <c r="AH98" s="38">
        <v>2</v>
      </c>
      <c r="AI98" s="38">
        <v>2</v>
      </c>
      <c r="AJ98" s="38">
        <v>4</v>
      </c>
      <c r="AK98" s="75">
        <v>1</v>
      </c>
      <c r="AL98" s="75">
        <v>9</v>
      </c>
      <c r="AM98" s="39">
        <v>13</v>
      </c>
      <c r="AN98" s="83"/>
      <c r="AO98" s="75">
        <v>1</v>
      </c>
      <c r="AP98" s="83"/>
      <c r="AQ98" s="83"/>
      <c r="AR98" s="75">
        <v>0</v>
      </c>
      <c r="AS98" s="39">
        <v>10</v>
      </c>
      <c r="AT98" s="83"/>
      <c r="AU98" s="75">
        <v>2</v>
      </c>
      <c r="AV98" s="143">
        <v>11.258823529411764</v>
      </c>
      <c r="AW98" s="70">
        <v>30</v>
      </c>
      <c r="AX98" s="84"/>
      <c r="AY98" s="84"/>
      <c r="AZ98" s="84"/>
      <c r="BA98" s="137" t="s">
        <v>541</v>
      </c>
      <c r="BB98" s="36" t="e">
        <v>#N/A</v>
      </c>
      <c r="BC98" s="36"/>
      <c r="BD98" s="43" t="s">
        <v>560</v>
      </c>
      <c r="BE98" s="36"/>
      <c r="BH98" s="133"/>
      <c r="BI98" s="130">
        <v>3.6176470588235294</v>
      </c>
      <c r="BK98" s="130">
        <v>7.6411764705882348</v>
      </c>
      <c r="BN98" s="133"/>
    </row>
    <row r="99" spans="1:16357" s="42" customFormat="1" hidden="1" x14ac:dyDescent="0.25">
      <c r="A99" s="140">
        <v>6</v>
      </c>
      <c r="B99" s="142" t="s">
        <v>562</v>
      </c>
      <c r="C99" s="47" t="s">
        <v>563</v>
      </c>
      <c r="D99" s="47" t="s">
        <v>403</v>
      </c>
      <c r="E99" s="84" t="s">
        <v>159</v>
      </c>
      <c r="F99" s="83"/>
      <c r="G99" s="83"/>
      <c r="H99" s="83"/>
      <c r="I99" s="83">
        <v>10</v>
      </c>
      <c r="J99" s="83"/>
      <c r="K99" s="83"/>
      <c r="L99" s="83">
        <v>10</v>
      </c>
      <c r="M99" s="83"/>
      <c r="N99" s="83">
        <v>10</v>
      </c>
      <c r="O99" s="83"/>
      <c r="P99" s="83"/>
      <c r="Q99" s="83">
        <v>10</v>
      </c>
      <c r="R99" s="83"/>
      <c r="S99" s="83">
        <v>10</v>
      </c>
      <c r="T99" s="83">
        <v>10</v>
      </c>
      <c r="U99" s="38">
        <v>6</v>
      </c>
      <c r="V99" s="38">
        <v>6</v>
      </c>
      <c r="W99" s="38">
        <v>6</v>
      </c>
      <c r="X99" s="38">
        <v>18</v>
      </c>
      <c r="Y99" s="83">
        <v>12.4</v>
      </c>
      <c r="Z99" s="83">
        <v>10.25</v>
      </c>
      <c r="AA99" s="83"/>
      <c r="AB99" s="83"/>
      <c r="AC99" s="83"/>
      <c r="AD99" s="83">
        <v>10</v>
      </c>
      <c r="AE99" s="83">
        <v>11</v>
      </c>
      <c r="AF99" s="83"/>
      <c r="AG99" s="73">
        <v>10.73</v>
      </c>
      <c r="AH99" s="38">
        <v>2</v>
      </c>
      <c r="AI99" s="38">
        <v>2</v>
      </c>
      <c r="AJ99" s="38">
        <v>4</v>
      </c>
      <c r="AK99" s="75">
        <v>1</v>
      </c>
      <c r="AL99" s="75">
        <v>9</v>
      </c>
      <c r="AM99" s="83">
        <v>12</v>
      </c>
      <c r="AN99" s="83"/>
      <c r="AO99" s="75">
        <v>1</v>
      </c>
      <c r="AP99" s="83"/>
      <c r="AQ99" s="83"/>
      <c r="AR99" s="75">
        <v>0</v>
      </c>
      <c r="AS99" s="83">
        <v>10.5</v>
      </c>
      <c r="AT99" s="83"/>
      <c r="AU99" s="75">
        <v>2</v>
      </c>
      <c r="AV99" s="73">
        <v>10.391176470588235</v>
      </c>
      <c r="AW99" s="70">
        <v>30</v>
      </c>
      <c r="AX99" s="84"/>
      <c r="AY99" s="84"/>
      <c r="AZ99" s="84"/>
      <c r="BA99" s="137" t="s">
        <v>541</v>
      </c>
      <c r="BB99" s="36" t="e">
        <v>#N/A</v>
      </c>
      <c r="BC99" s="36"/>
      <c r="BD99" s="43" t="e">
        <v>#N/A</v>
      </c>
      <c r="BE99" s="36"/>
      <c r="BH99" s="133"/>
      <c r="BI99" s="130">
        <v>10.391176470588235</v>
      </c>
      <c r="BK99" s="130">
        <v>0</v>
      </c>
      <c r="BN99" s="133"/>
    </row>
    <row r="100" spans="1:16357" s="30" customFormat="1" hidden="1" x14ac:dyDescent="0.25">
      <c r="A100" s="30">
        <v>916</v>
      </c>
      <c r="B100" s="30" t="s">
        <v>564</v>
      </c>
      <c r="C100" s="30" t="s">
        <v>565</v>
      </c>
      <c r="D100" s="30" t="s">
        <v>566</v>
      </c>
      <c r="E100" s="84" t="s">
        <v>159</v>
      </c>
      <c r="F100" s="139">
        <v>12</v>
      </c>
      <c r="G100" s="139">
        <v>3.75</v>
      </c>
      <c r="H100" s="139"/>
      <c r="I100" s="139">
        <v>7.88</v>
      </c>
      <c r="J100" s="139">
        <v>10</v>
      </c>
      <c r="K100" s="139">
        <v>3</v>
      </c>
      <c r="L100" s="139"/>
      <c r="M100" s="145"/>
      <c r="N100" s="139">
        <v>9</v>
      </c>
      <c r="O100" s="139">
        <v>11</v>
      </c>
      <c r="P100" s="139">
        <v>5</v>
      </c>
      <c r="Q100" s="139"/>
      <c r="R100" s="145"/>
      <c r="S100" s="139">
        <v>8</v>
      </c>
      <c r="T100" s="83">
        <v>8.293333333333333</v>
      </c>
      <c r="U100" s="38">
        <v>0</v>
      </c>
      <c r="V100" s="38">
        <v>0</v>
      </c>
      <c r="W100" s="38">
        <v>0</v>
      </c>
      <c r="X100" s="38">
        <v>0</v>
      </c>
      <c r="Y100" s="139">
        <v>15.1</v>
      </c>
      <c r="Z100" s="139">
        <v>12.5</v>
      </c>
      <c r="AA100" s="139">
        <v>8.5</v>
      </c>
      <c r="AB100" s="139">
        <v>6</v>
      </c>
      <c r="AC100" s="139"/>
      <c r="AD100" s="139">
        <v>7.25</v>
      </c>
      <c r="AE100" s="139">
        <v>20</v>
      </c>
      <c r="AF100" s="139">
        <v>20</v>
      </c>
      <c r="AG100" s="73">
        <v>12.42</v>
      </c>
      <c r="AH100" s="38">
        <v>2</v>
      </c>
      <c r="AI100" s="38">
        <v>2</v>
      </c>
      <c r="AJ100" s="38">
        <v>0</v>
      </c>
      <c r="AK100" s="75">
        <v>1</v>
      </c>
      <c r="AL100" s="75">
        <v>9</v>
      </c>
      <c r="AM100" s="139">
        <v>18.5</v>
      </c>
      <c r="AN100" s="145"/>
      <c r="AO100" s="75">
        <v>1</v>
      </c>
      <c r="AP100" s="139">
        <v>0</v>
      </c>
      <c r="AQ100" s="139"/>
      <c r="AR100" s="75">
        <v>0</v>
      </c>
      <c r="AS100" s="139">
        <v>13.25</v>
      </c>
      <c r="AT100" s="139"/>
      <c r="AU100" s="75">
        <v>2</v>
      </c>
      <c r="AV100" s="74">
        <v>10.690588235294118</v>
      </c>
      <c r="AW100" s="70">
        <v>30</v>
      </c>
      <c r="BA100" s="137" t="s">
        <v>539</v>
      </c>
      <c r="BB100" s="36">
        <v>10.69</v>
      </c>
      <c r="BD100" s="43" t="s">
        <v>565</v>
      </c>
      <c r="BI100" s="130" t="e">
        <v>#N/A</v>
      </c>
      <c r="BK100" s="130" t="e">
        <v>#N/A</v>
      </c>
    </row>
    <row r="101" spans="1:16357" s="30" customFormat="1" hidden="1" x14ac:dyDescent="0.25">
      <c r="A101" s="84">
        <v>84</v>
      </c>
      <c r="B101" s="146">
        <v>36050166</v>
      </c>
      <c r="C101" s="147" t="s">
        <v>567</v>
      </c>
      <c r="D101" s="147" t="s">
        <v>365</v>
      </c>
      <c r="E101" s="148"/>
      <c r="F101" s="148"/>
      <c r="G101" s="148">
        <v>8.25</v>
      </c>
      <c r="H101" s="148"/>
      <c r="I101" s="83">
        <v>8.25</v>
      </c>
      <c r="J101" s="131"/>
      <c r="K101" s="149">
        <v>5.38</v>
      </c>
      <c r="L101" s="148"/>
      <c r="M101" s="131"/>
      <c r="N101" s="148">
        <v>5.38</v>
      </c>
      <c r="O101" s="150"/>
      <c r="P101" s="148"/>
      <c r="Q101" s="148"/>
      <c r="R101" s="131"/>
      <c r="S101" s="148">
        <v>8.1300000000000008</v>
      </c>
      <c r="T101" s="83">
        <v>7.253333333333333</v>
      </c>
      <c r="U101" s="38">
        <v>0</v>
      </c>
      <c r="V101" s="38">
        <v>0</v>
      </c>
      <c r="W101" s="38">
        <v>0</v>
      </c>
      <c r="X101" s="38">
        <v>0</v>
      </c>
      <c r="Y101" s="151">
        <v>10</v>
      </c>
      <c r="Z101" s="151">
        <v>13.16</v>
      </c>
      <c r="AA101" s="151">
        <v>14</v>
      </c>
      <c r="AB101" s="151"/>
      <c r="AC101" s="151"/>
      <c r="AD101" s="151">
        <v>10.63</v>
      </c>
      <c r="AE101" s="151">
        <v>11</v>
      </c>
      <c r="AF101" s="151"/>
      <c r="AG101" s="73">
        <v>11.084</v>
      </c>
      <c r="AH101" s="38">
        <v>2</v>
      </c>
      <c r="AI101" s="38">
        <v>2</v>
      </c>
      <c r="AJ101" s="38">
        <v>4</v>
      </c>
      <c r="AK101" s="75">
        <v>1</v>
      </c>
      <c r="AL101" s="75">
        <v>9</v>
      </c>
      <c r="AM101" s="151">
        <v>16</v>
      </c>
      <c r="AN101" s="151"/>
      <c r="AO101" s="75">
        <v>1</v>
      </c>
      <c r="AP101" s="151">
        <v>0</v>
      </c>
      <c r="AQ101" s="151"/>
      <c r="AR101" s="75">
        <v>0</v>
      </c>
      <c r="AS101" s="151">
        <v>17</v>
      </c>
      <c r="AT101" s="151"/>
      <c r="AU101" s="75">
        <v>2</v>
      </c>
      <c r="AV101" s="74">
        <v>10.041176470588235</v>
      </c>
      <c r="AW101" s="70">
        <v>30</v>
      </c>
      <c r="AX101" s="36">
        <v>10.039999999999999</v>
      </c>
      <c r="AY101" s="36">
        <v>30</v>
      </c>
      <c r="AZ101" s="61" t="s">
        <v>539</v>
      </c>
      <c r="BA101" s="137" t="s">
        <v>539</v>
      </c>
      <c r="BB101" s="36">
        <v>10.039999999999999</v>
      </c>
      <c r="BD101" s="43" t="s">
        <v>567</v>
      </c>
      <c r="BI101" s="130" t="e">
        <v>#N/A</v>
      </c>
      <c r="BK101" s="130" t="e">
        <v>#N/A</v>
      </c>
    </row>
    <row r="102" spans="1:16357" s="30" customFormat="1" hidden="1" x14ac:dyDescent="0.25">
      <c r="A102" s="30">
        <v>858</v>
      </c>
      <c r="B102" s="30" t="s">
        <v>568</v>
      </c>
      <c r="C102" s="30" t="s">
        <v>569</v>
      </c>
      <c r="D102" s="30" t="s">
        <v>570</v>
      </c>
      <c r="E102" s="133"/>
      <c r="I102" s="83">
        <v>0</v>
      </c>
      <c r="J102" s="139">
        <v>13.5</v>
      </c>
      <c r="N102" s="83">
        <v>6.75</v>
      </c>
      <c r="O102" s="131"/>
      <c r="P102" s="139">
        <v>15.75</v>
      </c>
      <c r="Q102" s="139">
        <v>5.5</v>
      </c>
      <c r="R102" s="139"/>
      <c r="S102" s="139">
        <v>10.63</v>
      </c>
      <c r="T102" s="83">
        <v>5.7933333333333339</v>
      </c>
      <c r="U102" s="38">
        <v>0</v>
      </c>
      <c r="V102" s="38">
        <v>0</v>
      </c>
      <c r="W102" s="38">
        <v>6</v>
      </c>
      <c r="X102" s="38">
        <v>6</v>
      </c>
      <c r="Y102" s="44">
        <v>11.5</v>
      </c>
      <c r="Z102" s="44">
        <v>11</v>
      </c>
      <c r="AA102" s="44">
        <v>7.25</v>
      </c>
      <c r="AB102" s="44">
        <v>0</v>
      </c>
      <c r="AC102" s="44"/>
      <c r="AD102" s="44">
        <v>3.63</v>
      </c>
      <c r="AE102" s="44">
        <v>20</v>
      </c>
      <c r="AF102" s="44">
        <v>20</v>
      </c>
      <c r="AG102" s="73">
        <v>9.952</v>
      </c>
      <c r="AH102" s="38">
        <v>2</v>
      </c>
      <c r="AI102" s="38">
        <v>2</v>
      </c>
      <c r="AJ102" s="38">
        <v>0</v>
      </c>
      <c r="AK102" s="75">
        <v>1</v>
      </c>
      <c r="AL102" s="75">
        <v>5</v>
      </c>
      <c r="AM102" s="44">
        <v>16</v>
      </c>
      <c r="AN102" s="44">
        <v>16</v>
      </c>
      <c r="AO102" s="75">
        <v>1</v>
      </c>
      <c r="AP102" s="44">
        <v>0</v>
      </c>
      <c r="AQ102" s="44"/>
      <c r="AR102" s="75">
        <v>0</v>
      </c>
      <c r="AS102" s="44">
        <v>10</v>
      </c>
      <c r="AT102" s="44">
        <v>10</v>
      </c>
      <c r="AU102" s="75">
        <v>2</v>
      </c>
      <c r="AV102" s="74">
        <v>8.1117647058823525</v>
      </c>
      <c r="AW102" s="70">
        <v>14</v>
      </c>
      <c r="BA102" s="137" t="s">
        <v>539</v>
      </c>
      <c r="BB102" s="36">
        <v>9.65</v>
      </c>
      <c r="BD102" s="43" t="s">
        <v>569</v>
      </c>
      <c r="BI102" s="130" t="e">
        <v>#N/A</v>
      </c>
      <c r="BK102" s="130" t="e">
        <v>#N/A</v>
      </c>
    </row>
    <row r="103" spans="1:16357" s="30" customFormat="1" hidden="1" x14ac:dyDescent="0.25">
      <c r="A103" s="84">
        <v>31</v>
      </c>
      <c r="B103" s="146" t="s">
        <v>571</v>
      </c>
      <c r="C103" s="147" t="s">
        <v>572</v>
      </c>
      <c r="D103" s="147" t="s">
        <v>343</v>
      </c>
      <c r="E103" s="148"/>
      <c r="F103" s="148"/>
      <c r="G103" s="131"/>
      <c r="H103" s="131"/>
      <c r="I103" s="148">
        <v>6.75</v>
      </c>
      <c r="J103" s="148"/>
      <c r="K103" s="131"/>
      <c r="L103" s="150"/>
      <c r="M103" s="148"/>
      <c r="N103" s="149">
        <v>8</v>
      </c>
      <c r="O103" s="131"/>
      <c r="P103" s="149"/>
      <c r="Q103" s="38"/>
      <c r="R103" s="38"/>
      <c r="S103" s="148">
        <v>10.88</v>
      </c>
      <c r="T103" s="83">
        <v>8.5433333333333348</v>
      </c>
      <c r="U103" s="38">
        <v>0</v>
      </c>
      <c r="V103" s="38">
        <v>0</v>
      </c>
      <c r="W103" s="38">
        <v>6</v>
      </c>
      <c r="X103" s="38">
        <v>6</v>
      </c>
      <c r="Y103" s="148">
        <v>15</v>
      </c>
      <c r="Z103" s="148">
        <v>11.9</v>
      </c>
      <c r="AA103" s="148">
        <v>0</v>
      </c>
      <c r="AB103" s="148"/>
      <c r="AC103" s="148"/>
      <c r="AD103" s="148">
        <v>8.5</v>
      </c>
      <c r="AE103" s="148">
        <v>16</v>
      </c>
      <c r="AF103" s="148"/>
      <c r="AG103" s="73">
        <v>11.98</v>
      </c>
      <c r="AH103" s="38">
        <v>2</v>
      </c>
      <c r="AI103" s="38">
        <v>2</v>
      </c>
      <c r="AJ103" s="38">
        <v>0</v>
      </c>
      <c r="AK103" s="75">
        <v>1</v>
      </c>
      <c r="AL103" s="75">
        <v>9</v>
      </c>
      <c r="AM103" s="148">
        <v>14</v>
      </c>
      <c r="AN103" s="148"/>
      <c r="AO103" s="75">
        <v>1</v>
      </c>
      <c r="AP103" s="148">
        <v>0</v>
      </c>
      <c r="AQ103" s="148"/>
      <c r="AR103" s="75">
        <v>0</v>
      </c>
      <c r="AS103" s="148">
        <v>10</v>
      </c>
      <c r="AT103" s="148"/>
      <c r="AU103" s="75">
        <v>2</v>
      </c>
      <c r="AV103" s="74">
        <v>10.046470588235294</v>
      </c>
      <c r="AW103" s="70">
        <v>30</v>
      </c>
      <c r="AX103" s="36">
        <v>10.050000000000001</v>
      </c>
      <c r="AY103" s="36">
        <v>30</v>
      </c>
      <c r="AZ103" s="61" t="s">
        <v>539</v>
      </c>
      <c r="BA103" s="137" t="s">
        <v>539</v>
      </c>
      <c r="BB103" s="36" t="e">
        <v>#N/A</v>
      </c>
      <c r="BD103" s="43" t="s">
        <v>572</v>
      </c>
      <c r="BI103" s="130" t="e">
        <v>#N/A</v>
      </c>
      <c r="BK103" s="130" t="e">
        <v>#N/A</v>
      </c>
    </row>
    <row r="104" spans="1:16357" s="42" customFormat="1" hidden="1" x14ac:dyDescent="0.25">
      <c r="A104" s="133"/>
      <c r="B104" s="137" t="s">
        <v>573</v>
      </c>
      <c r="C104" s="36" t="s">
        <v>395</v>
      </c>
      <c r="D104" s="152" t="s">
        <v>574</v>
      </c>
      <c r="E104" s="133"/>
      <c r="F104" s="131"/>
      <c r="G104" s="131"/>
      <c r="H104" s="131"/>
      <c r="I104" s="39">
        <v>10</v>
      </c>
      <c r="J104" s="131"/>
      <c r="K104" s="131"/>
      <c r="L104" s="131"/>
      <c r="M104" s="131"/>
      <c r="N104" s="83">
        <v>0</v>
      </c>
      <c r="O104" s="153">
        <v>11</v>
      </c>
      <c r="P104" s="77">
        <v>0.5</v>
      </c>
      <c r="Q104" s="77">
        <v>9</v>
      </c>
      <c r="R104" s="145"/>
      <c r="S104" s="154">
        <v>10</v>
      </c>
      <c r="T104" s="83">
        <v>6.666666666666667</v>
      </c>
      <c r="U104" s="38">
        <v>6</v>
      </c>
      <c r="V104" s="38">
        <v>0</v>
      </c>
      <c r="W104" s="38">
        <v>6</v>
      </c>
      <c r="X104" s="38">
        <v>12</v>
      </c>
      <c r="Y104" s="77">
        <v>11.56</v>
      </c>
      <c r="Z104" s="77">
        <v>11.5</v>
      </c>
      <c r="AA104" s="131"/>
      <c r="AB104" s="131"/>
      <c r="AC104" s="131"/>
      <c r="AD104" s="131"/>
      <c r="AE104" s="145">
        <v>16</v>
      </c>
      <c r="AF104" s="131"/>
      <c r="AG104" s="73">
        <v>7.8120000000000003</v>
      </c>
      <c r="AH104" s="38">
        <v>2</v>
      </c>
      <c r="AI104" s="38">
        <v>2</v>
      </c>
      <c r="AJ104" s="38">
        <v>0</v>
      </c>
      <c r="AK104" s="75">
        <v>1</v>
      </c>
      <c r="AL104" s="75">
        <v>5</v>
      </c>
      <c r="AM104" s="145">
        <v>14</v>
      </c>
      <c r="AN104" s="131"/>
      <c r="AO104" s="75">
        <v>1</v>
      </c>
      <c r="AP104" s="131"/>
      <c r="AQ104" s="131"/>
      <c r="AR104" s="75">
        <v>0</v>
      </c>
      <c r="AS104" s="145">
        <v>11</v>
      </c>
      <c r="AT104" s="131"/>
      <c r="AU104" s="75">
        <v>2</v>
      </c>
      <c r="AV104" s="74">
        <v>7.9447058823529417</v>
      </c>
      <c r="AW104" s="70">
        <v>20</v>
      </c>
      <c r="AX104" s="133"/>
      <c r="AY104" s="133"/>
      <c r="AZ104" s="133"/>
      <c r="BA104" s="137" t="s">
        <v>539</v>
      </c>
      <c r="BB104" s="36">
        <v>7.0402941176470586</v>
      </c>
      <c r="BD104" s="43" t="s">
        <v>395</v>
      </c>
      <c r="BH104" s="133"/>
      <c r="BI104" s="130" t="e">
        <v>#N/A</v>
      </c>
      <c r="BJ104" s="42" t="s">
        <v>542</v>
      </c>
      <c r="BK104" s="130" t="e">
        <v>#N/A</v>
      </c>
      <c r="BN104" s="133"/>
    </row>
    <row r="105" spans="1:16357" s="42" customFormat="1" hidden="1" x14ac:dyDescent="0.25">
      <c r="A105" s="155" t="e">
        <v>#REF!</v>
      </c>
      <c r="B105" s="156" t="s">
        <v>575</v>
      </c>
      <c r="C105" s="152" t="s">
        <v>576</v>
      </c>
      <c r="D105" s="152" t="s">
        <v>142</v>
      </c>
      <c r="E105" s="157"/>
      <c r="F105" s="158"/>
      <c r="G105" s="159"/>
      <c r="I105" s="48">
        <v>10.75</v>
      </c>
      <c r="J105" s="160">
        <v>15</v>
      </c>
      <c r="K105" s="160">
        <v>4.5</v>
      </c>
      <c r="L105" s="160"/>
      <c r="M105" s="161"/>
      <c r="N105" s="83">
        <v>9.75</v>
      </c>
      <c r="O105" s="162">
        <v>11.25</v>
      </c>
      <c r="P105" s="160">
        <v>1.5</v>
      </c>
      <c r="S105" s="161">
        <v>6.375</v>
      </c>
      <c r="T105" s="83">
        <v>8.9583333333333339</v>
      </c>
      <c r="U105" s="38">
        <v>6</v>
      </c>
      <c r="V105" s="38">
        <v>0</v>
      </c>
      <c r="W105" s="38">
        <v>0</v>
      </c>
      <c r="X105" s="38">
        <v>6</v>
      </c>
      <c r="Y105" s="48">
        <v>8.1999999999999993</v>
      </c>
      <c r="Z105" s="48">
        <v>14</v>
      </c>
      <c r="AA105" s="48"/>
      <c r="AB105" s="48"/>
      <c r="AC105" s="48"/>
      <c r="AD105" s="48">
        <v>11.125</v>
      </c>
      <c r="AE105" s="48">
        <v>12</v>
      </c>
      <c r="AF105" s="48"/>
      <c r="AG105" s="73">
        <v>11.290000000000001</v>
      </c>
      <c r="AH105" s="38">
        <v>0</v>
      </c>
      <c r="AI105" s="38">
        <v>2</v>
      </c>
      <c r="AJ105" s="38">
        <v>4</v>
      </c>
      <c r="AK105" s="75">
        <v>1</v>
      </c>
      <c r="AL105" s="75">
        <v>9</v>
      </c>
      <c r="AM105" s="160">
        <v>10</v>
      </c>
      <c r="AN105" s="160"/>
      <c r="AO105" s="75">
        <v>1</v>
      </c>
      <c r="AP105" s="48">
        <v>14</v>
      </c>
      <c r="AQ105" s="48"/>
      <c r="AR105" s="75">
        <v>2</v>
      </c>
      <c r="AS105" s="163">
        <v>0</v>
      </c>
      <c r="AT105" s="163"/>
      <c r="AU105" s="75">
        <v>0</v>
      </c>
      <c r="AV105" s="74">
        <v>10.298529411764704</v>
      </c>
      <c r="AW105" s="70">
        <v>30</v>
      </c>
      <c r="AX105" s="164">
        <v>10.298529411764704</v>
      </c>
      <c r="AY105" s="165" t="s">
        <v>577</v>
      </c>
      <c r="AZ105" s="166" t="s">
        <v>539</v>
      </c>
      <c r="BA105" s="137" t="s">
        <v>539</v>
      </c>
      <c r="BB105" s="36" t="e">
        <v>#N/A</v>
      </c>
      <c r="BD105" s="43" t="s">
        <v>576</v>
      </c>
      <c r="BI105" s="130" t="e">
        <v>#N/A</v>
      </c>
      <c r="BK105" s="130" t="e">
        <v>#N/A</v>
      </c>
    </row>
    <row r="106" spans="1:16357" s="42" customFormat="1" hidden="1" x14ac:dyDescent="0.25">
      <c r="A106" s="84"/>
      <c r="B106" s="43"/>
      <c r="C106" s="36" t="s">
        <v>110</v>
      </c>
      <c r="D106" s="36" t="s">
        <v>86</v>
      </c>
      <c r="E106" s="84" t="s">
        <v>159</v>
      </c>
      <c r="F106" s="67"/>
      <c r="G106" s="83"/>
      <c r="H106" s="39"/>
      <c r="I106" s="83">
        <v>0</v>
      </c>
      <c r="J106" s="83"/>
      <c r="K106" s="83"/>
      <c r="L106" s="35"/>
      <c r="M106" s="83"/>
      <c r="N106" s="76">
        <v>0</v>
      </c>
      <c r="O106" s="83"/>
      <c r="P106" s="83"/>
      <c r="Q106" s="83"/>
      <c r="R106" s="83"/>
      <c r="S106" s="83">
        <v>0</v>
      </c>
      <c r="T106" s="83">
        <v>0</v>
      </c>
      <c r="U106" s="38">
        <v>0</v>
      </c>
      <c r="V106" s="38">
        <v>0</v>
      </c>
      <c r="W106" s="38">
        <v>0</v>
      </c>
      <c r="X106" s="38">
        <v>0</v>
      </c>
      <c r="Y106" s="83"/>
      <c r="Z106" s="83"/>
      <c r="AA106" s="83"/>
      <c r="AB106" s="83"/>
      <c r="AC106" s="83"/>
      <c r="AD106" s="83">
        <v>0</v>
      </c>
      <c r="AE106" s="83"/>
      <c r="AF106" s="83" t="e">
        <v>#N/A</v>
      </c>
      <c r="AG106" s="83">
        <v>0</v>
      </c>
      <c r="AH106" s="38">
        <v>0</v>
      </c>
      <c r="AI106" s="38">
        <v>0</v>
      </c>
      <c r="AJ106" s="38">
        <v>0</v>
      </c>
      <c r="AK106" s="75">
        <v>0</v>
      </c>
      <c r="AL106" s="75">
        <v>0</v>
      </c>
      <c r="AM106" s="83"/>
      <c r="AN106" s="83"/>
      <c r="AO106" s="75">
        <v>0</v>
      </c>
      <c r="AP106" s="83"/>
      <c r="AQ106" s="83"/>
      <c r="AR106" s="75">
        <v>0</v>
      </c>
      <c r="AS106" s="83"/>
      <c r="AT106" s="83"/>
      <c r="AU106" s="75">
        <v>0</v>
      </c>
      <c r="AV106" s="83">
        <v>0</v>
      </c>
      <c r="AW106" s="84">
        <v>0</v>
      </c>
      <c r="AX106" s="149" t="e">
        <v>#N/A</v>
      </c>
      <c r="AY106" s="36"/>
      <c r="AZ106" s="36"/>
      <c r="BA106" s="137" t="s">
        <v>539</v>
      </c>
      <c r="BB106" s="36" t="e">
        <v>#N/A</v>
      </c>
      <c r="BD106" s="43" t="e">
        <v>#N/A</v>
      </c>
      <c r="BK106" s="130">
        <v>0</v>
      </c>
    </row>
    <row r="107" spans="1:16357" s="42" customFormat="1" hidden="1" x14ac:dyDescent="0.25">
      <c r="A107" s="84"/>
      <c r="B107" s="43"/>
      <c r="C107" s="36" t="s">
        <v>288</v>
      </c>
      <c r="D107" s="36" t="s">
        <v>116</v>
      </c>
      <c r="E107" s="84" t="s">
        <v>159</v>
      </c>
      <c r="F107" s="67"/>
      <c r="G107" s="83">
        <v>0</v>
      </c>
      <c r="H107" s="39"/>
      <c r="I107" s="83">
        <v>0</v>
      </c>
      <c r="J107" s="83"/>
      <c r="K107" s="83"/>
      <c r="L107" s="35"/>
      <c r="M107" s="83"/>
      <c r="N107" s="76">
        <v>0</v>
      </c>
      <c r="O107" s="83"/>
      <c r="P107" s="83"/>
      <c r="Q107" s="83"/>
      <c r="R107" s="83"/>
      <c r="S107" s="83">
        <v>0</v>
      </c>
      <c r="T107" s="83">
        <v>0</v>
      </c>
      <c r="U107" s="38">
        <v>0</v>
      </c>
      <c r="V107" s="38">
        <v>0</v>
      </c>
      <c r="W107" s="38">
        <v>0</v>
      </c>
      <c r="X107" s="38">
        <v>0</v>
      </c>
      <c r="Y107" s="83"/>
      <c r="Z107" s="83"/>
      <c r="AA107" s="83"/>
      <c r="AB107" s="83"/>
      <c r="AC107" s="83"/>
      <c r="AD107" s="83">
        <v>0</v>
      </c>
      <c r="AE107" s="83"/>
      <c r="AF107" s="83" t="e">
        <v>#N/A</v>
      </c>
      <c r="AG107" s="83">
        <v>0</v>
      </c>
      <c r="AH107" s="38">
        <v>0</v>
      </c>
      <c r="AI107" s="38">
        <v>0</v>
      </c>
      <c r="AJ107" s="38">
        <v>0</v>
      </c>
      <c r="AK107" s="75">
        <v>0</v>
      </c>
      <c r="AL107" s="75">
        <v>0</v>
      </c>
      <c r="AM107" s="83"/>
      <c r="AN107" s="83"/>
      <c r="AO107" s="75">
        <v>0</v>
      </c>
      <c r="AP107" s="83"/>
      <c r="AQ107" s="83"/>
      <c r="AR107" s="75">
        <v>0</v>
      </c>
      <c r="AS107" s="83"/>
      <c r="AT107" s="83"/>
      <c r="AU107" s="75">
        <v>0</v>
      </c>
      <c r="AV107" s="83">
        <v>0</v>
      </c>
      <c r="AW107" s="84">
        <v>0</v>
      </c>
      <c r="AX107" s="149" t="e">
        <v>#N/A</v>
      </c>
      <c r="AY107" s="36"/>
      <c r="AZ107" s="36"/>
      <c r="BA107" s="137" t="s">
        <v>539</v>
      </c>
      <c r="BB107" s="36" t="e">
        <v>#N/A</v>
      </c>
      <c r="BD107" s="43" t="e">
        <v>#N/A</v>
      </c>
      <c r="BK107" s="130">
        <v>0</v>
      </c>
    </row>
    <row r="108" spans="1:16357" s="42" customFormat="1" hidden="1" x14ac:dyDescent="0.25">
      <c r="A108" s="84">
        <v>1221</v>
      </c>
      <c r="B108" s="137" t="s">
        <v>578</v>
      </c>
      <c r="C108" s="36" t="s">
        <v>579</v>
      </c>
      <c r="D108" s="36" t="s">
        <v>424</v>
      </c>
      <c r="E108" s="84" t="s">
        <v>159</v>
      </c>
      <c r="F108" s="167">
        <v>12</v>
      </c>
      <c r="G108" s="149">
        <v>5.5</v>
      </c>
      <c r="H108" s="149"/>
      <c r="I108" s="149">
        <v>8.75</v>
      </c>
      <c r="J108" s="149">
        <v>12.75</v>
      </c>
      <c r="K108" s="149">
        <v>4.5</v>
      </c>
      <c r="L108" s="149"/>
      <c r="N108" s="149">
        <v>9.3800000000000008</v>
      </c>
      <c r="O108" s="167">
        <v>8</v>
      </c>
      <c r="P108" s="149">
        <v>0.75</v>
      </c>
      <c r="Q108" s="149"/>
      <c r="S108" s="149">
        <v>4.38</v>
      </c>
      <c r="T108" s="83">
        <v>7.5033333333333339</v>
      </c>
      <c r="U108" s="38">
        <v>0</v>
      </c>
      <c r="V108" s="38">
        <v>0</v>
      </c>
      <c r="W108" s="38">
        <v>0</v>
      </c>
      <c r="X108" s="38">
        <v>0</v>
      </c>
      <c r="Y108" s="149">
        <v>13.08</v>
      </c>
      <c r="Z108" s="149">
        <v>12</v>
      </c>
      <c r="AA108" s="149">
        <v>13.5</v>
      </c>
      <c r="AB108" s="149">
        <v>9.75</v>
      </c>
      <c r="AC108" s="149"/>
      <c r="AD108" s="149">
        <v>11.63</v>
      </c>
      <c r="AE108" s="149">
        <v>12</v>
      </c>
      <c r="AF108" s="149"/>
      <c r="AG108" s="73">
        <v>12.068000000000001</v>
      </c>
      <c r="AH108" s="38">
        <v>2</v>
      </c>
      <c r="AI108" s="38">
        <v>2</v>
      </c>
      <c r="AJ108" s="38">
        <v>4</v>
      </c>
      <c r="AK108" s="75">
        <v>1</v>
      </c>
      <c r="AL108" s="75">
        <v>9</v>
      </c>
      <c r="AM108" s="149">
        <v>13</v>
      </c>
      <c r="AN108" s="149"/>
      <c r="AO108" s="75">
        <v>1</v>
      </c>
      <c r="AP108" s="149"/>
      <c r="AQ108" s="149"/>
      <c r="AR108" s="75">
        <v>0</v>
      </c>
      <c r="AS108" s="149">
        <v>18</v>
      </c>
      <c r="AT108" s="149"/>
      <c r="AU108" s="75">
        <v>2</v>
      </c>
      <c r="AV108" s="73">
        <v>10.404117647058824</v>
      </c>
      <c r="AW108" s="70">
        <v>30</v>
      </c>
      <c r="AX108" s="130" t="e">
        <v>#N/A</v>
      </c>
      <c r="BA108" s="137" t="s">
        <v>539</v>
      </c>
      <c r="BB108" s="36" t="e">
        <v>#N/A</v>
      </c>
      <c r="BD108" s="43" t="s">
        <v>579</v>
      </c>
      <c r="BK108" s="130">
        <v>10.404117647058824</v>
      </c>
    </row>
    <row r="109" spans="1:16357" s="42" customFormat="1" hidden="1" x14ac:dyDescent="0.25">
      <c r="A109" s="155">
        <v>1222</v>
      </c>
      <c r="B109" s="156" t="s">
        <v>580</v>
      </c>
      <c r="C109" s="152" t="s">
        <v>350</v>
      </c>
      <c r="D109" s="152" t="s">
        <v>581</v>
      </c>
      <c r="E109" s="168" t="s">
        <v>515</v>
      </c>
      <c r="F109" s="169">
        <v>14.25</v>
      </c>
      <c r="G109" s="158">
        <v>2</v>
      </c>
      <c r="H109" s="159">
        <v>3.75</v>
      </c>
      <c r="I109" s="154">
        <v>10</v>
      </c>
      <c r="J109" s="160">
        <v>11</v>
      </c>
      <c r="K109" s="160">
        <v>0.75</v>
      </c>
      <c r="L109" s="160">
        <v>0.5</v>
      </c>
      <c r="M109" s="131"/>
      <c r="N109" s="154">
        <v>5.875</v>
      </c>
      <c r="O109" s="162">
        <v>10</v>
      </c>
      <c r="P109" s="160">
        <v>4.25</v>
      </c>
      <c r="Q109" s="160">
        <v>1.5</v>
      </c>
      <c r="R109" s="131"/>
      <c r="S109" s="154">
        <v>7.125</v>
      </c>
      <c r="T109" s="83">
        <v>7.666666666666667</v>
      </c>
      <c r="U109" s="38">
        <v>6</v>
      </c>
      <c r="V109" s="38">
        <v>0</v>
      </c>
      <c r="W109" s="38">
        <v>0</v>
      </c>
      <c r="X109" s="38">
        <v>6</v>
      </c>
      <c r="Y109" s="170">
        <v>10.5</v>
      </c>
      <c r="Z109" s="39">
        <v>10.83</v>
      </c>
      <c r="AA109" s="154">
        <v>13</v>
      </c>
      <c r="AB109" s="154">
        <v>1.5</v>
      </c>
      <c r="AC109" s="154">
        <v>5.5</v>
      </c>
      <c r="AD109" s="154">
        <v>10</v>
      </c>
      <c r="AE109" s="154">
        <v>12</v>
      </c>
      <c r="AF109" s="160"/>
      <c r="AG109" s="161">
        <v>10.666</v>
      </c>
      <c r="AH109" s="38">
        <v>2</v>
      </c>
      <c r="AI109" s="38">
        <v>2</v>
      </c>
      <c r="AJ109" s="38">
        <v>4</v>
      </c>
      <c r="AK109" s="75">
        <v>1</v>
      </c>
      <c r="AL109" s="75">
        <v>9</v>
      </c>
      <c r="AM109" s="154">
        <v>11</v>
      </c>
      <c r="AN109" s="160"/>
      <c r="AO109" s="75">
        <v>1</v>
      </c>
      <c r="AP109" s="161">
        <v>0</v>
      </c>
      <c r="AQ109" s="161"/>
      <c r="AR109" s="75">
        <v>0</v>
      </c>
      <c r="AS109" s="170">
        <v>19</v>
      </c>
      <c r="AT109" s="171"/>
      <c r="AU109" s="75">
        <v>2</v>
      </c>
      <c r="AV109" s="73">
        <v>10.078235294117647</v>
      </c>
      <c r="AW109" s="70">
        <v>30</v>
      </c>
      <c r="AX109" s="130" t="e">
        <v>#N/A</v>
      </c>
      <c r="AY109" s="30"/>
      <c r="AZ109" s="30"/>
      <c r="BA109" s="137" t="s">
        <v>541</v>
      </c>
      <c r="BB109" s="36" t="e">
        <v>#N/A</v>
      </c>
      <c r="BC109" s="30"/>
      <c r="BD109" s="43" t="s">
        <v>1078</v>
      </c>
      <c r="BE109" s="30"/>
      <c r="BF109" s="30"/>
      <c r="BG109" s="30"/>
      <c r="BH109" s="30"/>
      <c r="BI109" s="30"/>
      <c r="BJ109" s="30"/>
      <c r="BK109" s="130">
        <v>10.078235294117647</v>
      </c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  <c r="IR109" s="30"/>
      <c r="IS109" s="30"/>
      <c r="IT109" s="30"/>
      <c r="IU109" s="30"/>
      <c r="IV109" s="30"/>
      <c r="IW109" s="30"/>
      <c r="IX109" s="30"/>
      <c r="IY109" s="30"/>
      <c r="IZ109" s="30"/>
      <c r="JA109" s="30"/>
      <c r="JB109" s="30"/>
      <c r="JC109" s="30"/>
      <c r="JD109" s="30"/>
      <c r="JE109" s="30"/>
      <c r="JF109" s="30"/>
      <c r="JG109" s="30"/>
      <c r="JH109" s="30"/>
      <c r="JI109" s="30"/>
      <c r="JJ109" s="30"/>
      <c r="JK109" s="30"/>
      <c r="JL109" s="30"/>
      <c r="JM109" s="30"/>
      <c r="JN109" s="30"/>
      <c r="JO109" s="30"/>
      <c r="JP109" s="30"/>
      <c r="JQ109" s="30"/>
      <c r="JR109" s="30"/>
      <c r="JS109" s="30"/>
      <c r="JT109" s="30"/>
      <c r="JU109" s="30"/>
      <c r="JV109" s="30"/>
      <c r="JW109" s="30"/>
      <c r="JX109" s="30"/>
      <c r="JY109" s="30"/>
      <c r="JZ109" s="30"/>
      <c r="KA109" s="30"/>
      <c r="KB109" s="30"/>
      <c r="KC109" s="30"/>
      <c r="KD109" s="30"/>
      <c r="KE109" s="30"/>
      <c r="KF109" s="30"/>
      <c r="KG109" s="30"/>
      <c r="KH109" s="30"/>
      <c r="KI109" s="30"/>
      <c r="KJ109" s="30"/>
      <c r="KK109" s="30"/>
      <c r="KL109" s="30"/>
      <c r="KM109" s="30"/>
      <c r="KN109" s="30"/>
      <c r="KO109" s="30"/>
      <c r="KP109" s="30"/>
      <c r="KQ109" s="30"/>
      <c r="KR109" s="30"/>
      <c r="KS109" s="30"/>
      <c r="KT109" s="30"/>
      <c r="KU109" s="30"/>
      <c r="KV109" s="30"/>
      <c r="KW109" s="30"/>
      <c r="KX109" s="30"/>
      <c r="KY109" s="30"/>
      <c r="KZ109" s="30"/>
      <c r="LA109" s="30"/>
      <c r="LB109" s="30"/>
      <c r="LC109" s="30"/>
      <c r="LD109" s="30"/>
      <c r="LE109" s="30"/>
      <c r="LF109" s="30"/>
      <c r="LG109" s="30"/>
      <c r="LH109" s="30"/>
      <c r="LI109" s="30"/>
      <c r="LJ109" s="30"/>
      <c r="LK109" s="30"/>
      <c r="LL109" s="30"/>
      <c r="LM109" s="30"/>
      <c r="LN109" s="30"/>
      <c r="LO109" s="30"/>
      <c r="LP109" s="30"/>
      <c r="LQ109" s="30"/>
      <c r="LR109" s="30"/>
      <c r="LS109" s="30"/>
      <c r="LT109" s="30"/>
      <c r="LU109" s="30"/>
      <c r="LV109" s="30"/>
      <c r="LW109" s="30"/>
      <c r="LX109" s="30"/>
      <c r="LY109" s="30"/>
      <c r="LZ109" s="30"/>
      <c r="MA109" s="30"/>
      <c r="MB109" s="30"/>
      <c r="MC109" s="30"/>
      <c r="MD109" s="30"/>
      <c r="ME109" s="30"/>
      <c r="MF109" s="30"/>
      <c r="MG109" s="30"/>
      <c r="MH109" s="30"/>
      <c r="MI109" s="30"/>
      <c r="MJ109" s="30"/>
      <c r="MK109" s="30"/>
      <c r="ML109" s="30"/>
      <c r="MM109" s="30"/>
      <c r="MN109" s="30"/>
      <c r="MO109" s="30"/>
      <c r="MP109" s="30"/>
      <c r="MQ109" s="30"/>
      <c r="MR109" s="30"/>
      <c r="MS109" s="30"/>
      <c r="MT109" s="30"/>
      <c r="MU109" s="30"/>
      <c r="MV109" s="30"/>
      <c r="MW109" s="30"/>
      <c r="MX109" s="30"/>
      <c r="MY109" s="30"/>
      <c r="MZ109" s="30"/>
      <c r="NA109" s="30"/>
      <c r="NB109" s="30"/>
      <c r="NC109" s="30"/>
      <c r="ND109" s="30"/>
      <c r="NE109" s="30"/>
      <c r="NF109" s="30"/>
      <c r="NG109" s="30"/>
      <c r="NH109" s="30"/>
      <c r="NI109" s="30"/>
      <c r="NJ109" s="30"/>
      <c r="NK109" s="30"/>
      <c r="NL109" s="30"/>
      <c r="NM109" s="30"/>
      <c r="NN109" s="30"/>
      <c r="NO109" s="30"/>
      <c r="NP109" s="30"/>
      <c r="NQ109" s="30"/>
      <c r="NR109" s="30"/>
      <c r="NS109" s="30"/>
      <c r="NT109" s="30"/>
      <c r="NU109" s="30"/>
      <c r="NV109" s="30"/>
      <c r="NW109" s="30"/>
      <c r="NX109" s="30"/>
      <c r="NY109" s="30"/>
      <c r="NZ109" s="30"/>
      <c r="OA109" s="30"/>
      <c r="OB109" s="30"/>
      <c r="OC109" s="30"/>
      <c r="OD109" s="30"/>
      <c r="OE109" s="30"/>
      <c r="OF109" s="30"/>
      <c r="OG109" s="30"/>
      <c r="OH109" s="30"/>
      <c r="OI109" s="30"/>
      <c r="OJ109" s="30"/>
      <c r="OK109" s="30"/>
      <c r="OL109" s="30"/>
      <c r="OM109" s="30"/>
      <c r="ON109" s="30"/>
      <c r="OO109" s="30"/>
      <c r="OP109" s="30"/>
      <c r="OQ109" s="30"/>
      <c r="OR109" s="30"/>
      <c r="OS109" s="30"/>
      <c r="OT109" s="30"/>
      <c r="OU109" s="30"/>
      <c r="OV109" s="30"/>
      <c r="OW109" s="30"/>
      <c r="OX109" s="30"/>
      <c r="OY109" s="30"/>
      <c r="OZ109" s="30"/>
      <c r="PA109" s="30"/>
      <c r="PB109" s="30"/>
      <c r="PC109" s="30"/>
      <c r="PD109" s="30"/>
      <c r="PE109" s="30"/>
      <c r="PF109" s="30"/>
      <c r="PG109" s="30"/>
      <c r="PH109" s="30"/>
      <c r="PI109" s="30"/>
      <c r="PJ109" s="30"/>
      <c r="PK109" s="30"/>
      <c r="PL109" s="30"/>
      <c r="PM109" s="30"/>
      <c r="PN109" s="30"/>
      <c r="PO109" s="30"/>
      <c r="PP109" s="30"/>
      <c r="PQ109" s="30"/>
      <c r="PR109" s="30"/>
      <c r="PS109" s="30"/>
      <c r="PT109" s="30"/>
      <c r="PU109" s="30"/>
      <c r="PV109" s="30"/>
      <c r="PW109" s="30"/>
      <c r="PX109" s="30"/>
      <c r="PY109" s="30"/>
      <c r="PZ109" s="30"/>
      <c r="QA109" s="30"/>
      <c r="QB109" s="30"/>
      <c r="QC109" s="30"/>
      <c r="QD109" s="30"/>
      <c r="QE109" s="30"/>
      <c r="QF109" s="30"/>
      <c r="QG109" s="30"/>
      <c r="QH109" s="30"/>
      <c r="QI109" s="30"/>
      <c r="QJ109" s="30"/>
      <c r="QK109" s="30"/>
      <c r="QL109" s="30"/>
      <c r="QM109" s="30"/>
      <c r="QN109" s="30"/>
      <c r="QO109" s="30"/>
      <c r="QP109" s="30"/>
      <c r="QQ109" s="30"/>
      <c r="QR109" s="30"/>
      <c r="QS109" s="30"/>
      <c r="QT109" s="30"/>
      <c r="QU109" s="30"/>
      <c r="QV109" s="30"/>
      <c r="QW109" s="30"/>
      <c r="QX109" s="30"/>
      <c r="QY109" s="30"/>
      <c r="QZ109" s="30"/>
      <c r="RA109" s="30"/>
      <c r="RB109" s="30"/>
      <c r="RC109" s="30"/>
      <c r="RD109" s="30"/>
      <c r="RE109" s="30"/>
      <c r="RF109" s="30"/>
      <c r="RG109" s="30"/>
      <c r="RH109" s="30"/>
      <c r="RI109" s="30"/>
      <c r="RJ109" s="30"/>
      <c r="RK109" s="30"/>
      <c r="RL109" s="30"/>
      <c r="RM109" s="30"/>
      <c r="RN109" s="30"/>
      <c r="RO109" s="30"/>
      <c r="RP109" s="30"/>
      <c r="RQ109" s="30"/>
      <c r="RR109" s="30"/>
      <c r="RS109" s="30"/>
      <c r="RT109" s="30"/>
      <c r="RU109" s="30"/>
      <c r="RV109" s="30"/>
      <c r="RW109" s="30"/>
      <c r="RX109" s="30"/>
      <c r="RY109" s="30"/>
      <c r="RZ109" s="30"/>
      <c r="SA109" s="30"/>
      <c r="SB109" s="30"/>
      <c r="SC109" s="30"/>
      <c r="SD109" s="30"/>
      <c r="SE109" s="30"/>
      <c r="SF109" s="30"/>
      <c r="SG109" s="30"/>
      <c r="SH109" s="30"/>
      <c r="SI109" s="30"/>
      <c r="SJ109" s="30"/>
      <c r="SK109" s="30"/>
      <c r="SL109" s="30"/>
      <c r="SM109" s="30"/>
      <c r="SN109" s="30"/>
      <c r="SO109" s="30"/>
      <c r="SP109" s="30"/>
      <c r="SQ109" s="30"/>
      <c r="SR109" s="30"/>
      <c r="SS109" s="30"/>
      <c r="ST109" s="30"/>
      <c r="SU109" s="30"/>
      <c r="SV109" s="30"/>
      <c r="SW109" s="30"/>
      <c r="SX109" s="30"/>
      <c r="SY109" s="30"/>
      <c r="SZ109" s="30"/>
      <c r="TA109" s="30"/>
      <c r="TB109" s="30"/>
      <c r="TC109" s="30"/>
      <c r="TD109" s="30"/>
      <c r="TE109" s="30"/>
      <c r="TF109" s="30"/>
      <c r="TG109" s="30"/>
      <c r="TH109" s="30"/>
      <c r="TI109" s="30"/>
      <c r="TJ109" s="30"/>
      <c r="TK109" s="30"/>
      <c r="TL109" s="30"/>
      <c r="TM109" s="30"/>
      <c r="TN109" s="30"/>
      <c r="TO109" s="30"/>
      <c r="TP109" s="30"/>
      <c r="TQ109" s="30"/>
      <c r="TR109" s="30"/>
      <c r="TS109" s="30"/>
      <c r="TT109" s="30"/>
      <c r="TU109" s="30"/>
      <c r="TV109" s="30"/>
      <c r="TW109" s="30"/>
      <c r="TX109" s="30"/>
      <c r="TY109" s="30"/>
      <c r="TZ109" s="30"/>
      <c r="UA109" s="30"/>
      <c r="UB109" s="30"/>
      <c r="UC109" s="30"/>
      <c r="UD109" s="30"/>
      <c r="UE109" s="30"/>
      <c r="UF109" s="30"/>
      <c r="UG109" s="30"/>
      <c r="UH109" s="30"/>
      <c r="UI109" s="30"/>
      <c r="UJ109" s="30"/>
      <c r="UK109" s="30"/>
      <c r="UL109" s="30"/>
      <c r="UM109" s="30"/>
      <c r="UN109" s="30"/>
      <c r="UO109" s="30"/>
      <c r="UP109" s="30"/>
      <c r="UQ109" s="30"/>
      <c r="UR109" s="30"/>
      <c r="US109" s="30"/>
      <c r="UT109" s="30"/>
      <c r="UU109" s="30"/>
      <c r="UV109" s="30"/>
      <c r="UW109" s="30"/>
      <c r="UX109" s="30"/>
      <c r="UY109" s="30"/>
      <c r="UZ109" s="30"/>
      <c r="VA109" s="30"/>
      <c r="VB109" s="30"/>
      <c r="VC109" s="30"/>
      <c r="VD109" s="30"/>
      <c r="VE109" s="30"/>
      <c r="VF109" s="30"/>
      <c r="VG109" s="30"/>
      <c r="VH109" s="30"/>
      <c r="VI109" s="30"/>
      <c r="VJ109" s="30"/>
      <c r="VK109" s="30"/>
      <c r="VL109" s="30"/>
      <c r="VM109" s="30"/>
      <c r="VN109" s="30"/>
      <c r="VO109" s="30"/>
      <c r="VP109" s="30"/>
      <c r="VQ109" s="30"/>
      <c r="VR109" s="30"/>
      <c r="VS109" s="30"/>
      <c r="VT109" s="30"/>
      <c r="VU109" s="30"/>
      <c r="VV109" s="30"/>
      <c r="VW109" s="30"/>
      <c r="VX109" s="30"/>
      <c r="VY109" s="30"/>
      <c r="VZ109" s="30"/>
      <c r="WA109" s="30"/>
      <c r="WB109" s="30"/>
      <c r="WC109" s="30"/>
      <c r="WD109" s="30"/>
      <c r="WE109" s="30"/>
      <c r="WF109" s="30"/>
      <c r="WG109" s="30"/>
      <c r="WH109" s="30"/>
      <c r="WI109" s="30"/>
      <c r="WJ109" s="30"/>
      <c r="WK109" s="30"/>
      <c r="WL109" s="30"/>
      <c r="WM109" s="30"/>
      <c r="WN109" s="30"/>
      <c r="WO109" s="30"/>
      <c r="WP109" s="30"/>
      <c r="WQ109" s="30"/>
      <c r="WR109" s="30"/>
      <c r="WS109" s="30"/>
      <c r="WT109" s="30"/>
      <c r="WU109" s="30"/>
      <c r="WV109" s="30"/>
      <c r="WW109" s="30"/>
      <c r="WX109" s="30"/>
      <c r="WY109" s="30"/>
      <c r="WZ109" s="30"/>
      <c r="XA109" s="30"/>
      <c r="XB109" s="30"/>
      <c r="XC109" s="30"/>
      <c r="XD109" s="30"/>
      <c r="XE109" s="30"/>
      <c r="XF109" s="30"/>
      <c r="XG109" s="30"/>
      <c r="XH109" s="30"/>
      <c r="XI109" s="30"/>
      <c r="XJ109" s="30"/>
      <c r="XK109" s="30"/>
      <c r="XL109" s="30"/>
      <c r="XM109" s="30"/>
      <c r="XN109" s="30"/>
      <c r="XO109" s="30"/>
      <c r="XP109" s="30"/>
      <c r="XQ109" s="30"/>
      <c r="XR109" s="30"/>
      <c r="XS109" s="30"/>
      <c r="XT109" s="30"/>
      <c r="XU109" s="30"/>
      <c r="XV109" s="30"/>
      <c r="XW109" s="30"/>
      <c r="XX109" s="30"/>
      <c r="XY109" s="30"/>
      <c r="XZ109" s="30"/>
      <c r="YA109" s="30"/>
      <c r="YB109" s="30"/>
      <c r="YC109" s="30"/>
      <c r="YD109" s="30"/>
      <c r="YE109" s="30"/>
      <c r="YF109" s="30"/>
      <c r="YG109" s="30"/>
      <c r="YH109" s="30"/>
      <c r="YI109" s="30"/>
      <c r="YJ109" s="30"/>
      <c r="YK109" s="30"/>
      <c r="YL109" s="30"/>
      <c r="YM109" s="30"/>
      <c r="YN109" s="30"/>
      <c r="YO109" s="30"/>
      <c r="YP109" s="30"/>
      <c r="YQ109" s="30"/>
      <c r="YR109" s="30"/>
      <c r="YS109" s="30"/>
      <c r="YT109" s="30"/>
      <c r="YU109" s="30"/>
      <c r="YV109" s="30"/>
      <c r="YW109" s="30"/>
      <c r="YX109" s="30"/>
      <c r="YY109" s="30"/>
      <c r="YZ109" s="30"/>
      <c r="ZA109" s="30"/>
      <c r="ZB109" s="30"/>
      <c r="ZC109" s="30"/>
      <c r="ZD109" s="30"/>
      <c r="ZE109" s="30"/>
      <c r="ZF109" s="30"/>
      <c r="ZG109" s="30"/>
      <c r="ZH109" s="30"/>
      <c r="ZI109" s="30"/>
      <c r="ZJ109" s="30"/>
      <c r="ZK109" s="30"/>
      <c r="ZL109" s="30"/>
      <c r="ZM109" s="30"/>
      <c r="ZN109" s="30"/>
      <c r="ZO109" s="30"/>
      <c r="ZP109" s="30"/>
      <c r="ZQ109" s="30"/>
      <c r="ZR109" s="30"/>
      <c r="ZS109" s="30"/>
      <c r="ZT109" s="30"/>
      <c r="ZU109" s="30"/>
      <c r="ZV109" s="30"/>
      <c r="ZW109" s="30"/>
      <c r="ZX109" s="30"/>
      <c r="ZY109" s="30"/>
      <c r="ZZ109" s="30"/>
      <c r="AAA109" s="30"/>
      <c r="AAB109" s="30"/>
      <c r="AAC109" s="30"/>
      <c r="AAD109" s="30"/>
      <c r="AAE109" s="30"/>
      <c r="AAF109" s="30"/>
      <c r="AAG109" s="30"/>
      <c r="AAH109" s="30"/>
      <c r="AAI109" s="30"/>
      <c r="AAJ109" s="30"/>
      <c r="AAK109" s="30"/>
      <c r="AAL109" s="30"/>
      <c r="AAM109" s="30"/>
      <c r="AAN109" s="30"/>
      <c r="AAO109" s="30"/>
      <c r="AAP109" s="30"/>
      <c r="AAQ109" s="30"/>
      <c r="AAR109" s="30"/>
      <c r="AAS109" s="30"/>
      <c r="AAT109" s="30"/>
      <c r="AAU109" s="30"/>
      <c r="AAV109" s="30"/>
      <c r="AAW109" s="30"/>
      <c r="AAX109" s="30"/>
      <c r="AAY109" s="30"/>
      <c r="AAZ109" s="30"/>
      <c r="ABA109" s="30"/>
      <c r="ABB109" s="30"/>
      <c r="ABC109" s="30"/>
      <c r="ABD109" s="30"/>
      <c r="ABE109" s="30"/>
      <c r="ABF109" s="30"/>
      <c r="ABG109" s="30"/>
      <c r="ABH109" s="30"/>
      <c r="ABI109" s="30"/>
      <c r="ABJ109" s="30"/>
      <c r="ABK109" s="30"/>
      <c r="ABL109" s="30"/>
      <c r="ABM109" s="30"/>
      <c r="ABN109" s="30"/>
      <c r="ABO109" s="30"/>
      <c r="ABP109" s="30"/>
      <c r="ABQ109" s="30"/>
      <c r="ABR109" s="30"/>
      <c r="ABS109" s="30"/>
      <c r="ABT109" s="30"/>
      <c r="ABU109" s="30"/>
      <c r="ABV109" s="30"/>
      <c r="ABW109" s="30"/>
      <c r="ABX109" s="30"/>
      <c r="ABY109" s="30"/>
      <c r="ABZ109" s="30"/>
      <c r="ACA109" s="30"/>
      <c r="ACB109" s="30"/>
      <c r="ACC109" s="30"/>
      <c r="ACD109" s="30"/>
      <c r="ACE109" s="30"/>
      <c r="ACF109" s="30"/>
      <c r="ACG109" s="30"/>
      <c r="ACH109" s="30"/>
      <c r="ACI109" s="30"/>
      <c r="ACJ109" s="30"/>
      <c r="ACK109" s="30"/>
      <c r="ACL109" s="30"/>
      <c r="ACM109" s="30"/>
      <c r="ACN109" s="30"/>
      <c r="ACO109" s="30"/>
      <c r="ACP109" s="30"/>
      <c r="ACQ109" s="30"/>
      <c r="ACR109" s="30"/>
      <c r="ACS109" s="30"/>
      <c r="ACT109" s="30"/>
      <c r="ACU109" s="30"/>
      <c r="ACV109" s="30"/>
      <c r="ACW109" s="30"/>
      <c r="ACX109" s="30"/>
      <c r="ACY109" s="30"/>
      <c r="ACZ109" s="30"/>
      <c r="ADA109" s="30"/>
      <c r="ADB109" s="30"/>
      <c r="ADC109" s="30"/>
      <c r="ADD109" s="30"/>
      <c r="ADE109" s="30"/>
      <c r="ADF109" s="30"/>
      <c r="ADG109" s="30"/>
      <c r="ADH109" s="30"/>
      <c r="ADI109" s="30"/>
      <c r="ADJ109" s="30"/>
      <c r="ADK109" s="30"/>
      <c r="ADL109" s="30"/>
      <c r="ADM109" s="30"/>
      <c r="ADN109" s="30"/>
      <c r="ADO109" s="30"/>
      <c r="ADP109" s="30"/>
      <c r="ADQ109" s="30"/>
      <c r="ADR109" s="30"/>
      <c r="ADS109" s="30"/>
      <c r="ADT109" s="30"/>
      <c r="ADU109" s="30"/>
      <c r="ADV109" s="30"/>
      <c r="ADW109" s="30"/>
      <c r="ADX109" s="30"/>
      <c r="ADY109" s="30"/>
      <c r="ADZ109" s="30"/>
      <c r="AEA109" s="30"/>
      <c r="AEB109" s="30"/>
      <c r="AEC109" s="30"/>
      <c r="AED109" s="30"/>
      <c r="AEE109" s="30"/>
      <c r="AEF109" s="30"/>
      <c r="AEG109" s="30"/>
      <c r="AEH109" s="30"/>
      <c r="AEI109" s="30"/>
      <c r="AEJ109" s="30"/>
      <c r="AEK109" s="30"/>
      <c r="AEL109" s="30"/>
      <c r="AEM109" s="30"/>
      <c r="AEN109" s="30"/>
      <c r="AEO109" s="30"/>
      <c r="AEP109" s="30"/>
      <c r="AEQ109" s="30"/>
      <c r="AER109" s="30"/>
      <c r="AES109" s="30"/>
      <c r="AET109" s="30"/>
      <c r="AEU109" s="30"/>
      <c r="AEV109" s="30"/>
      <c r="AEW109" s="30"/>
      <c r="AEX109" s="30"/>
      <c r="AEY109" s="30"/>
      <c r="AEZ109" s="30"/>
      <c r="AFA109" s="30"/>
      <c r="AFB109" s="30"/>
      <c r="AFC109" s="30"/>
      <c r="AFD109" s="30"/>
      <c r="AFE109" s="30"/>
      <c r="AFF109" s="30"/>
      <c r="AFG109" s="30"/>
      <c r="AFH109" s="30"/>
      <c r="AFI109" s="30"/>
      <c r="AFJ109" s="30"/>
      <c r="AFK109" s="30"/>
      <c r="AFL109" s="30"/>
      <c r="AFM109" s="30"/>
      <c r="AFN109" s="30"/>
      <c r="AFO109" s="30"/>
      <c r="AFP109" s="30"/>
      <c r="AFQ109" s="30"/>
      <c r="AFR109" s="30"/>
      <c r="AFS109" s="30"/>
      <c r="AFT109" s="30"/>
      <c r="AFU109" s="30"/>
      <c r="AFV109" s="30"/>
      <c r="AFW109" s="30"/>
      <c r="AFX109" s="30"/>
      <c r="AFY109" s="30"/>
      <c r="AFZ109" s="30"/>
      <c r="AGA109" s="30"/>
      <c r="AGB109" s="30"/>
      <c r="AGC109" s="30"/>
      <c r="AGD109" s="30"/>
      <c r="AGE109" s="30"/>
      <c r="AGF109" s="30"/>
      <c r="AGG109" s="30"/>
      <c r="AGH109" s="30"/>
      <c r="AGI109" s="30"/>
      <c r="AGJ109" s="30"/>
      <c r="AGK109" s="30"/>
      <c r="AGL109" s="30"/>
      <c r="AGM109" s="30"/>
      <c r="AGN109" s="30"/>
      <c r="AGO109" s="30"/>
      <c r="AGP109" s="30"/>
      <c r="AGQ109" s="30"/>
      <c r="AGR109" s="30"/>
      <c r="AGS109" s="30"/>
      <c r="AGT109" s="30"/>
      <c r="AGU109" s="30"/>
      <c r="AGV109" s="30"/>
      <c r="AGW109" s="30"/>
      <c r="AGX109" s="30"/>
      <c r="AGY109" s="30"/>
      <c r="AGZ109" s="30"/>
      <c r="AHA109" s="30"/>
      <c r="AHB109" s="30"/>
      <c r="AHC109" s="30"/>
      <c r="AHD109" s="30"/>
      <c r="AHE109" s="30"/>
      <c r="AHF109" s="30"/>
      <c r="AHG109" s="30"/>
      <c r="AHH109" s="30"/>
      <c r="AHI109" s="30"/>
      <c r="AHJ109" s="30"/>
      <c r="AHK109" s="30"/>
      <c r="AHL109" s="30"/>
      <c r="AHM109" s="30"/>
      <c r="AHN109" s="30"/>
      <c r="AHO109" s="30"/>
      <c r="AHP109" s="30"/>
      <c r="AHQ109" s="30"/>
      <c r="AHR109" s="30"/>
      <c r="AHS109" s="30"/>
      <c r="AHT109" s="30"/>
      <c r="AHU109" s="30"/>
      <c r="AHV109" s="30"/>
      <c r="AHW109" s="30"/>
      <c r="AHX109" s="30"/>
      <c r="AHY109" s="30"/>
      <c r="AHZ109" s="30"/>
      <c r="AIA109" s="30"/>
      <c r="AIB109" s="30"/>
      <c r="AIC109" s="30"/>
      <c r="AID109" s="30"/>
      <c r="AIE109" s="30"/>
      <c r="AIF109" s="30"/>
      <c r="AIG109" s="30"/>
      <c r="AIH109" s="30"/>
      <c r="AII109" s="30"/>
      <c r="AIJ109" s="30"/>
      <c r="AIK109" s="30"/>
      <c r="AIL109" s="30"/>
      <c r="AIM109" s="30"/>
      <c r="AIN109" s="30"/>
      <c r="AIO109" s="30"/>
      <c r="AIP109" s="30"/>
      <c r="AIQ109" s="30"/>
      <c r="AIR109" s="30"/>
      <c r="AIS109" s="30"/>
      <c r="AIT109" s="30"/>
      <c r="AIU109" s="30"/>
      <c r="AIV109" s="30"/>
      <c r="AIW109" s="30"/>
      <c r="AIX109" s="30"/>
      <c r="AIY109" s="30"/>
      <c r="AIZ109" s="30"/>
      <c r="AJA109" s="30"/>
      <c r="AJB109" s="30"/>
      <c r="AJC109" s="30"/>
      <c r="AJD109" s="30"/>
      <c r="AJE109" s="30"/>
      <c r="AJF109" s="30"/>
      <c r="AJG109" s="30"/>
      <c r="AJH109" s="30"/>
      <c r="AJI109" s="30"/>
      <c r="AJJ109" s="30"/>
      <c r="AJK109" s="30"/>
      <c r="AJL109" s="30"/>
      <c r="AJM109" s="30"/>
      <c r="AJN109" s="30"/>
      <c r="AJO109" s="30"/>
      <c r="AJP109" s="30"/>
      <c r="AJQ109" s="30"/>
      <c r="AJR109" s="30"/>
      <c r="AJS109" s="30"/>
      <c r="AJT109" s="30"/>
      <c r="AJU109" s="30"/>
      <c r="AJV109" s="30"/>
      <c r="AJW109" s="30"/>
      <c r="AJX109" s="30"/>
      <c r="AJY109" s="30"/>
      <c r="AJZ109" s="30"/>
      <c r="AKA109" s="30"/>
      <c r="AKB109" s="30"/>
      <c r="AKC109" s="30"/>
      <c r="AKD109" s="30"/>
      <c r="AKE109" s="30"/>
      <c r="AKF109" s="30"/>
      <c r="AKG109" s="30"/>
      <c r="AKH109" s="30"/>
      <c r="AKI109" s="30"/>
      <c r="AKJ109" s="30"/>
      <c r="AKK109" s="30"/>
      <c r="AKL109" s="30"/>
      <c r="AKM109" s="30"/>
      <c r="AKN109" s="30"/>
      <c r="AKO109" s="30"/>
      <c r="AKP109" s="30"/>
      <c r="AKQ109" s="30"/>
      <c r="AKR109" s="30"/>
      <c r="AKS109" s="30"/>
      <c r="AKT109" s="30"/>
      <c r="AKU109" s="30"/>
      <c r="AKV109" s="30"/>
      <c r="AKW109" s="30"/>
      <c r="AKX109" s="30"/>
      <c r="AKY109" s="30"/>
      <c r="AKZ109" s="30"/>
      <c r="ALA109" s="30"/>
      <c r="ALB109" s="30"/>
      <c r="ALC109" s="30"/>
      <c r="ALD109" s="30"/>
      <c r="ALE109" s="30"/>
      <c r="ALF109" s="30"/>
      <c r="ALG109" s="30"/>
      <c r="ALH109" s="30"/>
      <c r="ALI109" s="30"/>
      <c r="ALJ109" s="30"/>
      <c r="ALK109" s="30"/>
      <c r="ALL109" s="30"/>
      <c r="ALM109" s="30"/>
      <c r="ALN109" s="30"/>
      <c r="ALO109" s="30"/>
      <c r="ALP109" s="30"/>
      <c r="ALQ109" s="30"/>
      <c r="ALR109" s="30"/>
      <c r="ALS109" s="30"/>
      <c r="ALT109" s="30"/>
      <c r="ALU109" s="30"/>
      <c r="ALV109" s="30"/>
      <c r="ALW109" s="30"/>
      <c r="ALX109" s="30"/>
      <c r="ALY109" s="30"/>
      <c r="ALZ109" s="30"/>
      <c r="AMA109" s="30"/>
      <c r="AMB109" s="30"/>
      <c r="AMC109" s="30"/>
      <c r="AMD109" s="30"/>
      <c r="AME109" s="30"/>
      <c r="AMF109" s="30"/>
      <c r="AMG109" s="30"/>
      <c r="AMH109" s="30"/>
      <c r="AMI109" s="30"/>
      <c r="AMJ109" s="30"/>
      <c r="AMK109" s="30"/>
      <c r="AML109" s="30"/>
      <c r="AMM109" s="30"/>
      <c r="AMN109" s="30"/>
      <c r="AMO109" s="30"/>
      <c r="AMP109" s="30"/>
      <c r="AMQ109" s="30"/>
      <c r="AMR109" s="30"/>
      <c r="AMS109" s="30"/>
      <c r="AMT109" s="30"/>
      <c r="AMU109" s="30"/>
      <c r="AMV109" s="30"/>
      <c r="AMW109" s="30"/>
      <c r="AMX109" s="30"/>
      <c r="AMY109" s="30"/>
      <c r="AMZ109" s="30"/>
      <c r="ANA109" s="30"/>
      <c r="ANB109" s="30"/>
      <c r="ANC109" s="30"/>
      <c r="AND109" s="30"/>
      <c r="ANE109" s="30"/>
      <c r="ANF109" s="30"/>
      <c r="ANG109" s="30"/>
      <c r="ANH109" s="30"/>
      <c r="ANI109" s="30"/>
      <c r="ANJ109" s="30"/>
      <c r="ANK109" s="30"/>
      <c r="ANL109" s="30"/>
      <c r="ANM109" s="30"/>
      <c r="ANN109" s="30"/>
      <c r="ANO109" s="30"/>
      <c r="ANP109" s="30"/>
      <c r="ANQ109" s="30"/>
      <c r="ANR109" s="30"/>
      <c r="ANS109" s="30"/>
      <c r="ANT109" s="30"/>
      <c r="ANU109" s="30"/>
      <c r="ANV109" s="30"/>
      <c r="ANW109" s="30"/>
      <c r="ANX109" s="30"/>
      <c r="ANY109" s="30"/>
      <c r="ANZ109" s="30"/>
      <c r="AOA109" s="30"/>
      <c r="AOB109" s="30"/>
      <c r="AOC109" s="30"/>
      <c r="AOD109" s="30"/>
      <c r="AOE109" s="30"/>
      <c r="AOF109" s="30"/>
      <c r="AOG109" s="30"/>
      <c r="AOH109" s="30"/>
      <c r="AOI109" s="30"/>
      <c r="AOJ109" s="30"/>
      <c r="AOK109" s="30"/>
      <c r="AOL109" s="30"/>
      <c r="AOM109" s="30"/>
      <c r="AON109" s="30"/>
      <c r="AOO109" s="30"/>
      <c r="AOP109" s="30"/>
      <c r="AOQ109" s="30"/>
      <c r="AOR109" s="30"/>
      <c r="AOS109" s="30"/>
      <c r="AOT109" s="30"/>
      <c r="AOU109" s="30"/>
      <c r="AOV109" s="30"/>
      <c r="AOW109" s="30"/>
      <c r="AOX109" s="30"/>
      <c r="AOY109" s="30"/>
      <c r="AOZ109" s="30"/>
      <c r="APA109" s="30"/>
      <c r="APB109" s="30"/>
      <c r="APC109" s="30"/>
      <c r="APD109" s="30"/>
      <c r="APE109" s="30"/>
      <c r="APF109" s="30"/>
      <c r="APG109" s="30"/>
      <c r="APH109" s="30"/>
      <c r="API109" s="30"/>
      <c r="APJ109" s="30"/>
      <c r="APK109" s="30"/>
      <c r="APL109" s="30"/>
      <c r="APM109" s="30"/>
      <c r="APN109" s="30"/>
      <c r="APO109" s="30"/>
      <c r="APP109" s="30"/>
      <c r="APQ109" s="30"/>
      <c r="APR109" s="30"/>
      <c r="APS109" s="30"/>
      <c r="APT109" s="30"/>
      <c r="APU109" s="30"/>
      <c r="APV109" s="30"/>
      <c r="APW109" s="30"/>
      <c r="APX109" s="30"/>
      <c r="APY109" s="30"/>
      <c r="APZ109" s="30"/>
      <c r="AQA109" s="30"/>
      <c r="AQB109" s="30"/>
      <c r="AQC109" s="30"/>
      <c r="AQD109" s="30"/>
      <c r="AQE109" s="30"/>
      <c r="AQF109" s="30"/>
      <c r="AQG109" s="30"/>
      <c r="AQH109" s="30"/>
      <c r="AQI109" s="30"/>
      <c r="AQJ109" s="30"/>
      <c r="AQK109" s="30"/>
      <c r="AQL109" s="30"/>
      <c r="AQM109" s="30"/>
      <c r="AQN109" s="30"/>
      <c r="AQO109" s="30"/>
      <c r="AQP109" s="30"/>
      <c r="AQQ109" s="30"/>
      <c r="AQR109" s="30"/>
      <c r="AQS109" s="30"/>
      <c r="AQT109" s="30"/>
      <c r="AQU109" s="30"/>
      <c r="AQV109" s="30"/>
      <c r="AQW109" s="30"/>
      <c r="AQX109" s="30"/>
      <c r="AQY109" s="30"/>
      <c r="AQZ109" s="30"/>
      <c r="ARA109" s="30"/>
      <c r="ARB109" s="30"/>
      <c r="ARC109" s="30"/>
      <c r="ARD109" s="30"/>
      <c r="ARE109" s="30"/>
      <c r="ARF109" s="30"/>
      <c r="ARG109" s="30"/>
      <c r="ARH109" s="30"/>
      <c r="ARI109" s="30"/>
      <c r="ARJ109" s="30"/>
      <c r="ARK109" s="30"/>
      <c r="ARL109" s="30"/>
      <c r="ARM109" s="30"/>
      <c r="ARN109" s="30"/>
      <c r="ARO109" s="30"/>
      <c r="ARP109" s="30"/>
      <c r="ARQ109" s="30"/>
      <c r="ARR109" s="30"/>
      <c r="ARS109" s="30"/>
      <c r="ART109" s="30"/>
      <c r="ARU109" s="30"/>
      <c r="ARV109" s="30"/>
      <c r="ARW109" s="30"/>
      <c r="ARX109" s="30"/>
      <c r="ARY109" s="30"/>
      <c r="ARZ109" s="30"/>
      <c r="ASA109" s="30"/>
      <c r="ASB109" s="30"/>
      <c r="ASC109" s="30"/>
      <c r="ASD109" s="30"/>
      <c r="ASE109" s="30"/>
      <c r="ASF109" s="30"/>
      <c r="ASG109" s="30"/>
      <c r="ASH109" s="30"/>
      <c r="ASI109" s="30"/>
      <c r="ASJ109" s="30"/>
      <c r="ASK109" s="30"/>
      <c r="ASL109" s="30"/>
      <c r="ASM109" s="30"/>
      <c r="ASN109" s="30"/>
      <c r="ASO109" s="30"/>
      <c r="ASP109" s="30"/>
      <c r="ASQ109" s="30"/>
      <c r="ASR109" s="30"/>
      <c r="ASS109" s="30"/>
      <c r="AST109" s="30"/>
      <c r="ASU109" s="30"/>
      <c r="ASV109" s="30"/>
      <c r="ASW109" s="30"/>
      <c r="ASX109" s="30"/>
      <c r="ASY109" s="30"/>
      <c r="ASZ109" s="30"/>
      <c r="ATA109" s="30"/>
      <c r="ATB109" s="30"/>
      <c r="ATC109" s="30"/>
      <c r="ATD109" s="30"/>
      <c r="ATE109" s="30"/>
      <c r="ATF109" s="30"/>
      <c r="ATG109" s="30"/>
      <c r="ATH109" s="30"/>
      <c r="ATI109" s="30"/>
      <c r="ATJ109" s="30"/>
      <c r="ATK109" s="30"/>
      <c r="ATL109" s="30"/>
      <c r="ATM109" s="30"/>
      <c r="ATN109" s="30"/>
      <c r="ATO109" s="30"/>
      <c r="ATP109" s="30"/>
      <c r="ATQ109" s="30"/>
      <c r="ATR109" s="30"/>
      <c r="ATS109" s="30"/>
      <c r="ATT109" s="30"/>
      <c r="ATU109" s="30"/>
      <c r="ATV109" s="30"/>
      <c r="ATW109" s="30"/>
      <c r="ATX109" s="30"/>
      <c r="ATY109" s="30"/>
      <c r="ATZ109" s="30"/>
      <c r="AUA109" s="30"/>
      <c r="AUB109" s="30"/>
      <c r="AUC109" s="30"/>
      <c r="AUD109" s="30"/>
      <c r="AUE109" s="30"/>
      <c r="AUF109" s="30"/>
      <c r="AUG109" s="30"/>
      <c r="AUH109" s="30"/>
      <c r="AUI109" s="30"/>
      <c r="AUJ109" s="30"/>
      <c r="AUK109" s="30"/>
      <c r="AUL109" s="30"/>
      <c r="AUM109" s="30"/>
      <c r="AUN109" s="30"/>
      <c r="AUO109" s="30"/>
      <c r="AUP109" s="30"/>
      <c r="AUQ109" s="30"/>
      <c r="AUR109" s="30"/>
      <c r="AUS109" s="30"/>
      <c r="AUT109" s="30"/>
      <c r="AUU109" s="30"/>
      <c r="AUV109" s="30"/>
      <c r="AUW109" s="30"/>
      <c r="AUX109" s="30"/>
      <c r="AUY109" s="30"/>
      <c r="AUZ109" s="30"/>
      <c r="AVA109" s="30"/>
      <c r="AVB109" s="30"/>
      <c r="AVC109" s="30"/>
      <c r="AVD109" s="30"/>
      <c r="AVE109" s="30"/>
      <c r="AVF109" s="30"/>
      <c r="AVG109" s="30"/>
      <c r="AVH109" s="30"/>
      <c r="AVI109" s="30"/>
      <c r="AVJ109" s="30"/>
      <c r="AVK109" s="30"/>
      <c r="AVL109" s="30"/>
      <c r="AVM109" s="30"/>
      <c r="AVN109" s="30"/>
      <c r="AVO109" s="30"/>
      <c r="AVP109" s="30"/>
      <c r="AVQ109" s="30"/>
      <c r="AVR109" s="30"/>
      <c r="AVS109" s="30"/>
      <c r="AVT109" s="30"/>
      <c r="AVU109" s="30"/>
      <c r="AVV109" s="30"/>
      <c r="AVW109" s="30"/>
      <c r="AVX109" s="30"/>
      <c r="AVY109" s="30"/>
      <c r="AVZ109" s="30"/>
      <c r="AWA109" s="30"/>
      <c r="AWB109" s="30"/>
      <c r="AWC109" s="30"/>
      <c r="AWD109" s="30"/>
      <c r="AWE109" s="30"/>
      <c r="AWF109" s="30"/>
      <c r="AWG109" s="30"/>
      <c r="AWH109" s="30"/>
      <c r="AWI109" s="30"/>
      <c r="AWJ109" s="30"/>
      <c r="AWK109" s="30"/>
      <c r="AWL109" s="30"/>
      <c r="AWM109" s="30"/>
      <c r="AWN109" s="30"/>
      <c r="AWO109" s="30"/>
      <c r="AWP109" s="30"/>
      <c r="AWQ109" s="30"/>
      <c r="AWR109" s="30"/>
      <c r="AWS109" s="30"/>
      <c r="AWT109" s="30"/>
      <c r="AWU109" s="30"/>
      <c r="AWV109" s="30"/>
      <c r="AWW109" s="30"/>
      <c r="AWX109" s="30"/>
      <c r="AWY109" s="30"/>
      <c r="AWZ109" s="30"/>
      <c r="AXA109" s="30"/>
      <c r="AXB109" s="30"/>
      <c r="AXC109" s="30"/>
      <c r="AXD109" s="30"/>
      <c r="AXE109" s="30"/>
      <c r="AXF109" s="30"/>
      <c r="AXG109" s="30"/>
      <c r="AXH109" s="30"/>
      <c r="AXI109" s="30"/>
      <c r="AXJ109" s="30"/>
      <c r="AXK109" s="30"/>
      <c r="AXL109" s="30"/>
      <c r="AXM109" s="30"/>
      <c r="AXN109" s="30"/>
      <c r="AXO109" s="30"/>
      <c r="AXP109" s="30"/>
      <c r="AXQ109" s="30"/>
      <c r="AXR109" s="30"/>
      <c r="AXS109" s="30"/>
      <c r="AXT109" s="30"/>
      <c r="AXU109" s="30"/>
      <c r="AXV109" s="30"/>
      <c r="AXW109" s="30"/>
      <c r="AXX109" s="30"/>
      <c r="AXY109" s="30"/>
      <c r="AXZ109" s="30"/>
      <c r="AYA109" s="30"/>
      <c r="AYB109" s="30"/>
      <c r="AYC109" s="30"/>
      <c r="AYD109" s="30"/>
      <c r="AYE109" s="30"/>
      <c r="AYF109" s="30"/>
      <c r="AYG109" s="30"/>
      <c r="AYH109" s="30"/>
      <c r="AYI109" s="30"/>
      <c r="AYJ109" s="30"/>
      <c r="AYK109" s="30"/>
      <c r="AYL109" s="30"/>
      <c r="AYM109" s="30"/>
      <c r="AYN109" s="30"/>
      <c r="AYO109" s="30"/>
      <c r="AYP109" s="30"/>
      <c r="AYQ109" s="30"/>
      <c r="AYR109" s="30"/>
      <c r="AYS109" s="30"/>
      <c r="AYT109" s="30"/>
      <c r="AYU109" s="30"/>
      <c r="AYV109" s="30"/>
      <c r="AYW109" s="30"/>
      <c r="AYX109" s="30"/>
      <c r="AYY109" s="30"/>
      <c r="AYZ109" s="30"/>
      <c r="AZA109" s="30"/>
      <c r="AZB109" s="30"/>
      <c r="AZC109" s="30"/>
      <c r="AZD109" s="30"/>
      <c r="AZE109" s="30"/>
      <c r="AZF109" s="30"/>
      <c r="AZG109" s="30"/>
      <c r="AZH109" s="30"/>
      <c r="AZI109" s="30"/>
      <c r="AZJ109" s="30"/>
      <c r="AZK109" s="30"/>
      <c r="AZL109" s="30"/>
      <c r="AZM109" s="30"/>
      <c r="AZN109" s="30"/>
      <c r="AZO109" s="30"/>
      <c r="AZP109" s="30"/>
      <c r="AZQ109" s="30"/>
      <c r="AZR109" s="30"/>
      <c r="AZS109" s="30"/>
      <c r="AZT109" s="30"/>
      <c r="AZU109" s="30"/>
      <c r="AZV109" s="30"/>
      <c r="AZW109" s="30"/>
      <c r="AZX109" s="30"/>
      <c r="AZY109" s="30"/>
      <c r="AZZ109" s="30"/>
      <c r="BAA109" s="30"/>
      <c r="BAB109" s="30"/>
      <c r="BAC109" s="30"/>
      <c r="BAD109" s="30"/>
      <c r="BAE109" s="30"/>
      <c r="BAF109" s="30"/>
      <c r="BAG109" s="30"/>
      <c r="BAH109" s="30"/>
      <c r="BAI109" s="30"/>
      <c r="BAJ109" s="30"/>
      <c r="BAK109" s="30"/>
      <c r="BAL109" s="30"/>
      <c r="BAM109" s="30"/>
      <c r="BAN109" s="30"/>
      <c r="BAO109" s="30"/>
      <c r="BAP109" s="30"/>
      <c r="BAQ109" s="30"/>
      <c r="BAR109" s="30"/>
      <c r="BAS109" s="30"/>
      <c r="BAT109" s="30"/>
      <c r="BAU109" s="30"/>
      <c r="BAV109" s="30"/>
      <c r="BAW109" s="30"/>
      <c r="BAX109" s="30"/>
      <c r="BAY109" s="30"/>
      <c r="BAZ109" s="30"/>
      <c r="BBA109" s="30"/>
      <c r="BBB109" s="30"/>
      <c r="BBC109" s="30"/>
      <c r="BBD109" s="30"/>
      <c r="BBE109" s="30"/>
      <c r="BBF109" s="30"/>
      <c r="BBG109" s="30"/>
      <c r="BBH109" s="30"/>
      <c r="BBI109" s="30"/>
      <c r="BBJ109" s="30"/>
      <c r="BBK109" s="30"/>
      <c r="BBL109" s="30"/>
      <c r="BBM109" s="30"/>
      <c r="BBN109" s="30"/>
      <c r="BBO109" s="30"/>
      <c r="BBP109" s="30"/>
      <c r="BBQ109" s="30"/>
      <c r="BBR109" s="30"/>
      <c r="BBS109" s="30"/>
      <c r="BBT109" s="30"/>
      <c r="BBU109" s="30"/>
      <c r="BBV109" s="30"/>
      <c r="BBW109" s="30"/>
      <c r="BBX109" s="30"/>
      <c r="BBY109" s="30"/>
      <c r="BBZ109" s="30"/>
      <c r="BCA109" s="30"/>
      <c r="BCB109" s="30"/>
      <c r="BCC109" s="30"/>
      <c r="BCD109" s="30"/>
      <c r="BCE109" s="30"/>
      <c r="BCF109" s="30"/>
      <c r="BCG109" s="30"/>
      <c r="BCH109" s="30"/>
      <c r="BCI109" s="30"/>
      <c r="BCJ109" s="30"/>
      <c r="BCK109" s="30"/>
      <c r="BCL109" s="30"/>
      <c r="BCM109" s="30"/>
      <c r="BCN109" s="30"/>
      <c r="BCO109" s="30"/>
      <c r="BCP109" s="30"/>
      <c r="BCQ109" s="30"/>
      <c r="BCR109" s="30"/>
      <c r="BCS109" s="30"/>
      <c r="BCT109" s="30"/>
      <c r="BCU109" s="30"/>
      <c r="BCV109" s="30"/>
      <c r="BCW109" s="30"/>
      <c r="BCX109" s="30"/>
      <c r="BCY109" s="30"/>
      <c r="BCZ109" s="30"/>
      <c r="BDA109" s="30"/>
      <c r="BDB109" s="30"/>
      <c r="BDC109" s="30"/>
      <c r="BDD109" s="30"/>
      <c r="BDE109" s="30"/>
      <c r="BDF109" s="30"/>
      <c r="BDG109" s="30"/>
      <c r="BDH109" s="30"/>
      <c r="BDI109" s="30"/>
      <c r="BDJ109" s="30"/>
      <c r="BDK109" s="30"/>
      <c r="BDL109" s="30"/>
      <c r="BDM109" s="30"/>
      <c r="BDN109" s="30"/>
      <c r="BDO109" s="30"/>
      <c r="BDP109" s="30"/>
      <c r="BDQ109" s="30"/>
      <c r="BDR109" s="30"/>
      <c r="BDS109" s="30"/>
      <c r="BDT109" s="30"/>
      <c r="BDU109" s="30"/>
      <c r="BDV109" s="30"/>
      <c r="BDW109" s="30"/>
      <c r="BDX109" s="30"/>
      <c r="BDY109" s="30"/>
      <c r="BDZ109" s="30"/>
      <c r="BEA109" s="30"/>
      <c r="BEB109" s="30"/>
      <c r="BEC109" s="30"/>
      <c r="BED109" s="30"/>
      <c r="BEE109" s="30"/>
      <c r="BEF109" s="30"/>
      <c r="BEG109" s="30"/>
      <c r="BEH109" s="30"/>
      <c r="BEI109" s="30"/>
      <c r="BEJ109" s="30"/>
      <c r="BEK109" s="30"/>
      <c r="BEL109" s="30"/>
      <c r="BEM109" s="30"/>
      <c r="BEN109" s="30"/>
      <c r="BEO109" s="30"/>
      <c r="BEP109" s="30"/>
      <c r="BEQ109" s="30"/>
      <c r="BER109" s="30"/>
      <c r="BES109" s="30"/>
      <c r="BET109" s="30"/>
      <c r="BEU109" s="30"/>
      <c r="BEV109" s="30"/>
      <c r="BEW109" s="30"/>
      <c r="BEX109" s="30"/>
      <c r="BEY109" s="30"/>
      <c r="BEZ109" s="30"/>
      <c r="BFA109" s="30"/>
      <c r="BFB109" s="30"/>
      <c r="BFC109" s="30"/>
      <c r="BFD109" s="30"/>
      <c r="BFE109" s="30"/>
      <c r="BFF109" s="30"/>
      <c r="BFG109" s="30"/>
      <c r="BFH109" s="30"/>
      <c r="BFI109" s="30"/>
      <c r="BFJ109" s="30"/>
      <c r="BFK109" s="30"/>
      <c r="BFL109" s="30"/>
      <c r="BFM109" s="30"/>
      <c r="BFN109" s="30"/>
      <c r="BFO109" s="30"/>
      <c r="BFP109" s="30"/>
      <c r="BFQ109" s="30"/>
      <c r="BFR109" s="30"/>
      <c r="BFS109" s="30"/>
      <c r="BFT109" s="30"/>
      <c r="BFU109" s="30"/>
      <c r="BFV109" s="30"/>
      <c r="BFW109" s="30"/>
      <c r="BFX109" s="30"/>
      <c r="BFY109" s="30"/>
      <c r="BFZ109" s="30"/>
      <c r="BGA109" s="30"/>
      <c r="BGB109" s="30"/>
      <c r="BGC109" s="30"/>
      <c r="BGD109" s="30"/>
      <c r="BGE109" s="30"/>
      <c r="BGF109" s="30"/>
      <c r="BGG109" s="30"/>
      <c r="BGH109" s="30"/>
      <c r="BGI109" s="30"/>
      <c r="BGJ109" s="30"/>
      <c r="BGK109" s="30"/>
      <c r="BGL109" s="30"/>
      <c r="BGM109" s="30"/>
      <c r="BGN109" s="30"/>
      <c r="BGO109" s="30"/>
      <c r="BGP109" s="30"/>
      <c r="BGQ109" s="30"/>
      <c r="BGR109" s="30"/>
      <c r="BGS109" s="30"/>
      <c r="BGT109" s="30"/>
      <c r="BGU109" s="30"/>
      <c r="BGV109" s="30"/>
      <c r="BGW109" s="30"/>
      <c r="BGX109" s="30"/>
      <c r="BGY109" s="30"/>
      <c r="BGZ109" s="30"/>
      <c r="BHA109" s="30"/>
      <c r="BHB109" s="30"/>
      <c r="BHC109" s="30"/>
      <c r="BHD109" s="30"/>
      <c r="BHE109" s="30"/>
      <c r="BHF109" s="30"/>
      <c r="BHG109" s="30"/>
      <c r="BHH109" s="30"/>
      <c r="BHI109" s="30"/>
      <c r="BHJ109" s="30"/>
      <c r="BHK109" s="30"/>
      <c r="BHL109" s="30"/>
      <c r="BHM109" s="30"/>
      <c r="BHN109" s="30"/>
      <c r="BHO109" s="30"/>
      <c r="BHP109" s="30"/>
      <c r="BHQ109" s="30"/>
      <c r="BHR109" s="30"/>
      <c r="BHS109" s="30"/>
      <c r="BHT109" s="30"/>
      <c r="BHU109" s="30"/>
      <c r="BHV109" s="30"/>
      <c r="BHW109" s="30"/>
      <c r="BHX109" s="30"/>
      <c r="BHY109" s="30"/>
      <c r="BHZ109" s="30"/>
      <c r="BIA109" s="30"/>
      <c r="BIB109" s="30"/>
      <c r="BIC109" s="30"/>
      <c r="BID109" s="30"/>
      <c r="BIE109" s="30"/>
      <c r="BIF109" s="30"/>
      <c r="BIG109" s="30"/>
      <c r="BIH109" s="30"/>
      <c r="BII109" s="30"/>
      <c r="BIJ109" s="30"/>
      <c r="BIK109" s="30"/>
      <c r="BIL109" s="30"/>
      <c r="BIM109" s="30"/>
      <c r="BIN109" s="30"/>
      <c r="BIO109" s="30"/>
      <c r="BIP109" s="30"/>
      <c r="BIQ109" s="30"/>
      <c r="BIR109" s="30"/>
      <c r="BIS109" s="30"/>
      <c r="BIT109" s="30"/>
      <c r="BIU109" s="30"/>
      <c r="BIV109" s="30"/>
      <c r="BIW109" s="30"/>
      <c r="BIX109" s="30"/>
      <c r="BIY109" s="30"/>
      <c r="BIZ109" s="30"/>
      <c r="BJA109" s="30"/>
      <c r="BJB109" s="30"/>
      <c r="BJC109" s="30"/>
      <c r="BJD109" s="30"/>
      <c r="BJE109" s="30"/>
      <c r="BJF109" s="30"/>
      <c r="BJG109" s="30"/>
      <c r="BJH109" s="30"/>
      <c r="BJI109" s="30"/>
      <c r="BJJ109" s="30"/>
      <c r="BJK109" s="30"/>
      <c r="BJL109" s="30"/>
      <c r="BJM109" s="30"/>
      <c r="BJN109" s="30"/>
      <c r="BJO109" s="30"/>
      <c r="BJP109" s="30"/>
      <c r="BJQ109" s="30"/>
      <c r="BJR109" s="30"/>
      <c r="BJS109" s="30"/>
      <c r="BJT109" s="30"/>
      <c r="BJU109" s="30"/>
      <c r="BJV109" s="30"/>
      <c r="BJW109" s="30"/>
      <c r="BJX109" s="30"/>
      <c r="BJY109" s="30"/>
      <c r="BJZ109" s="30"/>
      <c r="BKA109" s="30"/>
      <c r="BKB109" s="30"/>
      <c r="BKC109" s="30"/>
      <c r="BKD109" s="30"/>
      <c r="BKE109" s="30"/>
      <c r="BKF109" s="30"/>
      <c r="BKG109" s="30"/>
      <c r="BKH109" s="30"/>
      <c r="BKI109" s="30"/>
      <c r="BKJ109" s="30"/>
      <c r="BKK109" s="30"/>
      <c r="BKL109" s="30"/>
      <c r="BKM109" s="30"/>
      <c r="BKN109" s="30"/>
      <c r="BKO109" s="30"/>
      <c r="BKP109" s="30"/>
      <c r="BKQ109" s="30"/>
      <c r="BKR109" s="30"/>
      <c r="BKS109" s="30"/>
      <c r="BKT109" s="30"/>
      <c r="BKU109" s="30"/>
      <c r="BKV109" s="30"/>
      <c r="BKW109" s="30"/>
      <c r="BKX109" s="30"/>
      <c r="BKY109" s="30"/>
      <c r="BKZ109" s="30"/>
      <c r="BLA109" s="30"/>
      <c r="BLB109" s="30"/>
      <c r="BLC109" s="30"/>
      <c r="BLD109" s="30"/>
      <c r="BLE109" s="30"/>
      <c r="BLF109" s="30"/>
      <c r="BLG109" s="30"/>
      <c r="BLH109" s="30"/>
      <c r="BLI109" s="30"/>
      <c r="BLJ109" s="30"/>
      <c r="BLK109" s="30"/>
      <c r="BLL109" s="30"/>
      <c r="BLM109" s="30"/>
      <c r="BLN109" s="30"/>
      <c r="BLO109" s="30"/>
      <c r="BLP109" s="30"/>
      <c r="BLQ109" s="30"/>
      <c r="BLR109" s="30"/>
      <c r="BLS109" s="30"/>
      <c r="BLT109" s="30"/>
      <c r="BLU109" s="30"/>
      <c r="BLV109" s="30"/>
      <c r="BLW109" s="30"/>
      <c r="BLX109" s="30"/>
      <c r="BLY109" s="30"/>
      <c r="BLZ109" s="30"/>
      <c r="BMA109" s="30"/>
      <c r="BMB109" s="30"/>
      <c r="BMC109" s="30"/>
      <c r="BMD109" s="30"/>
      <c r="BME109" s="30"/>
      <c r="BMF109" s="30"/>
      <c r="BMG109" s="30"/>
      <c r="BMH109" s="30"/>
      <c r="BMI109" s="30"/>
      <c r="BMJ109" s="30"/>
      <c r="BMK109" s="30"/>
      <c r="BML109" s="30"/>
      <c r="BMM109" s="30"/>
      <c r="BMN109" s="30"/>
      <c r="BMO109" s="30"/>
      <c r="BMP109" s="30"/>
      <c r="BMQ109" s="30"/>
      <c r="BMR109" s="30"/>
      <c r="BMS109" s="30"/>
      <c r="BMT109" s="30"/>
      <c r="BMU109" s="30"/>
      <c r="BMV109" s="30"/>
      <c r="BMW109" s="30"/>
      <c r="BMX109" s="30"/>
      <c r="BMY109" s="30"/>
      <c r="BMZ109" s="30"/>
      <c r="BNA109" s="30"/>
      <c r="BNB109" s="30"/>
      <c r="BNC109" s="30"/>
      <c r="BND109" s="30"/>
      <c r="BNE109" s="30"/>
      <c r="BNF109" s="30"/>
      <c r="BNG109" s="30"/>
      <c r="BNH109" s="30"/>
      <c r="BNI109" s="30"/>
      <c r="BNJ109" s="30"/>
      <c r="BNK109" s="30"/>
      <c r="BNL109" s="30"/>
      <c r="BNM109" s="30"/>
      <c r="BNN109" s="30"/>
      <c r="BNO109" s="30"/>
      <c r="BNP109" s="30"/>
      <c r="BNQ109" s="30"/>
      <c r="BNR109" s="30"/>
      <c r="BNS109" s="30"/>
      <c r="BNT109" s="30"/>
      <c r="BNU109" s="30"/>
      <c r="BNV109" s="30"/>
      <c r="BNW109" s="30"/>
      <c r="BNX109" s="30"/>
      <c r="BNY109" s="30"/>
      <c r="BNZ109" s="30"/>
      <c r="BOA109" s="30"/>
      <c r="BOB109" s="30"/>
      <c r="BOC109" s="30"/>
      <c r="BOD109" s="30"/>
      <c r="BOE109" s="30"/>
      <c r="BOF109" s="30"/>
      <c r="BOG109" s="30"/>
      <c r="BOH109" s="30"/>
      <c r="BOI109" s="30"/>
      <c r="BOJ109" s="30"/>
      <c r="BOK109" s="30"/>
      <c r="BOL109" s="30"/>
      <c r="BOM109" s="30"/>
      <c r="BON109" s="30"/>
      <c r="BOO109" s="30"/>
      <c r="BOP109" s="30"/>
      <c r="BOQ109" s="30"/>
      <c r="BOR109" s="30"/>
      <c r="BOS109" s="30"/>
      <c r="BOT109" s="30"/>
      <c r="BOU109" s="30"/>
      <c r="BOV109" s="30"/>
      <c r="BOW109" s="30"/>
      <c r="BOX109" s="30"/>
      <c r="BOY109" s="30"/>
      <c r="BOZ109" s="30"/>
      <c r="BPA109" s="30"/>
      <c r="BPB109" s="30"/>
      <c r="BPC109" s="30"/>
      <c r="BPD109" s="30"/>
      <c r="BPE109" s="30"/>
      <c r="BPF109" s="30"/>
      <c r="BPG109" s="30"/>
      <c r="BPH109" s="30"/>
      <c r="BPI109" s="30"/>
      <c r="BPJ109" s="30"/>
      <c r="BPK109" s="30"/>
      <c r="BPL109" s="30"/>
      <c r="BPM109" s="30"/>
      <c r="BPN109" s="30"/>
      <c r="BPO109" s="30"/>
      <c r="BPP109" s="30"/>
      <c r="BPQ109" s="30"/>
      <c r="BPR109" s="30"/>
      <c r="BPS109" s="30"/>
      <c r="BPT109" s="30"/>
      <c r="BPU109" s="30"/>
      <c r="BPV109" s="30"/>
      <c r="BPW109" s="30"/>
      <c r="BPX109" s="30"/>
      <c r="BPY109" s="30"/>
      <c r="BPZ109" s="30"/>
      <c r="BQA109" s="30"/>
      <c r="BQB109" s="30"/>
      <c r="BQC109" s="30"/>
      <c r="BQD109" s="30"/>
      <c r="BQE109" s="30"/>
      <c r="BQF109" s="30"/>
      <c r="BQG109" s="30"/>
      <c r="BQH109" s="30"/>
      <c r="BQI109" s="30"/>
      <c r="BQJ109" s="30"/>
      <c r="BQK109" s="30"/>
      <c r="BQL109" s="30"/>
      <c r="BQM109" s="30"/>
      <c r="BQN109" s="30"/>
      <c r="BQO109" s="30"/>
      <c r="BQP109" s="30"/>
      <c r="BQQ109" s="30"/>
      <c r="BQR109" s="30"/>
      <c r="BQS109" s="30"/>
      <c r="BQT109" s="30"/>
      <c r="BQU109" s="30"/>
      <c r="BQV109" s="30"/>
      <c r="BQW109" s="30"/>
      <c r="BQX109" s="30"/>
      <c r="BQY109" s="30"/>
      <c r="BQZ109" s="30"/>
      <c r="BRA109" s="30"/>
      <c r="BRB109" s="30"/>
      <c r="BRC109" s="30"/>
      <c r="BRD109" s="30"/>
      <c r="BRE109" s="30"/>
      <c r="BRF109" s="30"/>
      <c r="BRG109" s="30"/>
      <c r="BRH109" s="30"/>
      <c r="BRI109" s="30"/>
      <c r="BRJ109" s="30"/>
      <c r="BRK109" s="30"/>
      <c r="BRL109" s="30"/>
      <c r="BRM109" s="30"/>
      <c r="BRN109" s="30"/>
      <c r="BRO109" s="30"/>
      <c r="BRP109" s="30"/>
      <c r="BRQ109" s="30"/>
      <c r="BRR109" s="30"/>
      <c r="BRS109" s="30"/>
      <c r="BRT109" s="30"/>
      <c r="BRU109" s="30"/>
      <c r="BRV109" s="30"/>
      <c r="BRW109" s="30"/>
      <c r="BRX109" s="30"/>
      <c r="BRY109" s="30"/>
      <c r="BRZ109" s="30"/>
      <c r="BSA109" s="30"/>
      <c r="BSB109" s="30"/>
      <c r="BSC109" s="30"/>
      <c r="BSD109" s="30"/>
      <c r="BSE109" s="30"/>
      <c r="BSF109" s="30"/>
      <c r="BSG109" s="30"/>
      <c r="BSH109" s="30"/>
      <c r="BSI109" s="30"/>
      <c r="BSJ109" s="30"/>
      <c r="BSK109" s="30"/>
      <c r="BSL109" s="30"/>
      <c r="BSM109" s="30"/>
      <c r="BSN109" s="30"/>
      <c r="BSO109" s="30"/>
      <c r="BSP109" s="30"/>
      <c r="BSQ109" s="30"/>
      <c r="BSR109" s="30"/>
      <c r="BSS109" s="30"/>
      <c r="BST109" s="30"/>
      <c r="BSU109" s="30"/>
      <c r="BSV109" s="30"/>
      <c r="BSW109" s="30"/>
      <c r="BSX109" s="30"/>
      <c r="BSY109" s="30"/>
      <c r="BSZ109" s="30"/>
      <c r="BTA109" s="30"/>
      <c r="BTB109" s="30"/>
      <c r="BTC109" s="30"/>
      <c r="BTD109" s="30"/>
      <c r="BTE109" s="30"/>
      <c r="BTF109" s="30"/>
      <c r="BTG109" s="30"/>
      <c r="BTH109" s="30"/>
      <c r="BTI109" s="30"/>
      <c r="BTJ109" s="30"/>
      <c r="BTK109" s="30"/>
      <c r="BTL109" s="30"/>
      <c r="BTM109" s="30"/>
      <c r="BTN109" s="30"/>
      <c r="BTO109" s="30"/>
      <c r="BTP109" s="30"/>
      <c r="BTQ109" s="30"/>
      <c r="BTR109" s="30"/>
      <c r="BTS109" s="30"/>
      <c r="BTT109" s="30"/>
      <c r="BTU109" s="30"/>
      <c r="BTV109" s="30"/>
      <c r="BTW109" s="30"/>
      <c r="BTX109" s="30"/>
      <c r="BTY109" s="30"/>
      <c r="BTZ109" s="30"/>
      <c r="BUA109" s="30"/>
      <c r="BUB109" s="30"/>
      <c r="BUC109" s="30"/>
      <c r="BUD109" s="30"/>
      <c r="BUE109" s="30"/>
      <c r="BUF109" s="30"/>
      <c r="BUG109" s="30"/>
      <c r="BUH109" s="30"/>
      <c r="BUI109" s="30"/>
      <c r="BUJ109" s="30"/>
      <c r="BUK109" s="30"/>
      <c r="BUL109" s="30"/>
      <c r="BUM109" s="30"/>
      <c r="BUN109" s="30"/>
      <c r="BUO109" s="30"/>
      <c r="BUP109" s="30"/>
      <c r="BUQ109" s="30"/>
      <c r="BUR109" s="30"/>
      <c r="BUS109" s="30"/>
      <c r="BUT109" s="30"/>
      <c r="BUU109" s="30"/>
      <c r="BUV109" s="30"/>
      <c r="BUW109" s="30"/>
      <c r="BUX109" s="30"/>
      <c r="BUY109" s="30"/>
      <c r="BUZ109" s="30"/>
      <c r="BVA109" s="30"/>
      <c r="BVB109" s="30"/>
      <c r="BVC109" s="30"/>
      <c r="BVD109" s="30"/>
      <c r="BVE109" s="30"/>
      <c r="BVF109" s="30"/>
      <c r="BVG109" s="30"/>
      <c r="BVH109" s="30"/>
      <c r="BVI109" s="30"/>
      <c r="BVJ109" s="30"/>
      <c r="BVK109" s="30"/>
      <c r="BVL109" s="30"/>
      <c r="BVM109" s="30"/>
      <c r="BVN109" s="30"/>
      <c r="BVO109" s="30"/>
      <c r="BVP109" s="30"/>
      <c r="BVQ109" s="30"/>
      <c r="BVR109" s="30"/>
      <c r="BVS109" s="30"/>
      <c r="BVT109" s="30"/>
      <c r="BVU109" s="30"/>
      <c r="BVV109" s="30"/>
      <c r="BVW109" s="30"/>
      <c r="BVX109" s="30"/>
      <c r="BVY109" s="30"/>
      <c r="BVZ109" s="30"/>
      <c r="BWA109" s="30"/>
      <c r="BWB109" s="30"/>
      <c r="BWC109" s="30"/>
      <c r="BWD109" s="30"/>
      <c r="BWE109" s="30"/>
      <c r="BWF109" s="30"/>
      <c r="BWG109" s="30"/>
      <c r="BWH109" s="30"/>
      <c r="BWI109" s="30"/>
      <c r="BWJ109" s="30"/>
      <c r="BWK109" s="30"/>
      <c r="BWL109" s="30"/>
      <c r="BWM109" s="30"/>
      <c r="BWN109" s="30"/>
      <c r="BWO109" s="30"/>
      <c r="BWP109" s="30"/>
      <c r="BWQ109" s="30"/>
      <c r="BWR109" s="30"/>
      <c r="BWS109" s="30"/>
      <c r="BWT109" s="30"/>
      <c r="BWU109" s="30"/>
      <c r="BWV109" s="30"/>
      <c r="BWW109" s="30"/>
      <c r="BWX109" s="30"/>
      <c r="BWY109" s="30"/>
      <c r="BWZ109" s="30"/>
      <c r="BXA109" s="30"/>
      <c r="BXB109" s="30"/>
      <c r="BXC109" s="30"/>
      <c r="BXD109" s="30"/>
      <c r="BXE109" s="30"/>
      <c r="BXF109" s="30"/>
      <c r="BXG109" s="30"/>
      <c r="BXH109" s="30"/>
      <c r="BXI109" s="30"/>
      <c r="BXJ109" s="30"/>
      <c r="BXK109" s="30"/>
      <c r="BXL109" s="30"/>
      <c r="BXM109" s="30"/>
      <c r="BXN109" s="30"/>
      <c r="BXO109" s="30"/>
      <c r="BXP109" s="30"/>
      <c r="BXQ109" s="30"/>
      <c r="BXR109" s="30"/>
      <c r="BXS109" s="30"/>
      <c r="BXT109" s="30"/>
      <c r="BXU109" s="30"/>
      <c r="BXV109" s="30"/>
      <c r="BXW109" s="30"/>
      <c r="BXX109" s="30"/>
      <c r="BXY109" s="30"/>
      <c r="BXZ109" s="30"/>
      <c r="BYA109" s="30"/>
      <c r="BYB109" s="30"/>
      <c r="BYC109" s="30"/>
      <c r="BYD109" s="30"/>
      <c r="BYE109" s="30"/>
      <c r="BYF109" s="30"/>
      <c r="BYG109" s="30"/>
      <c r="BYH109" s="30"/>
      <c r="BYI109" s="30"/>
      <c r="BYJ109" s="30"/>
      <c r="BYK109" s="30"/>
      <c r="BYL109" s="30"/>
      <c r="BYM109" s="30"/>
      <c r="BYN109" s="30"/>
      <c r="BYO109" s="30"/>
      <c r="BYP109" s="30"/>
      <c r="BYQ109" s="30"/>
      <c r="BYR109" s="30"/>
      <c r="BYS109" s="30"/>
      <c r="BYT109" s="30"/>
      <c r="BYU109" s="30"/>
      <c r="BYV109" s="30"/>
      <c r="BYW109" s="30"/>
      <c r="BYX109" s="30"/>
      <c r="BYY109" s="30"/>
      <c r="BYZ109" s="30"/>
      <c r="BZA109" s="30"/>
      <c r="BZB109" s="30"/>
      <c r="BZC109" s="30"/>
      <c r="BZD109" s="30"/>
      <c r="BZE109" s="30"/>
      <c r="BZF109" s="30"/>
      <c r="BZG109" s="30"/>
      <c r="BZH109" s="30"/>
      <c r="BZI109" s="30"/>
      <c r="BZJ109" s="30"/>
      <c r="BZK109" s="30"/>
      <c r="BZL109" s="30"/>
      <c r="BZM109" s="30"/>
      <c r="BZN109" s="30"/>
      <c r="BZO109" s="30"/>
      <c r="BZP109" s="30"/>
      <c r="BZQ109" s="30"/>
      <c r="BZR109" s="30"/>
      <c r="BZS109" s="30"/>
      <c r="BZT109" s="30"/>
      <c r="BZU109" s="30"/>
      <c r="BZV109" s="30"/>
      <c r="BZW109" s="30"/>
      <c r="BZX109" s="30"/>
      <c r="BZY109" s="30"/>
      <c r="BZZ109" s="30"/>
      <c r="CAA109" s="30"/>
      <c r="CAB109" s="30"/>
      <c r="CAC109" s="30"/>
      <c r="CAD109" s="30"/>
      <c r="CAE109" s="30"/>
      <c r="CAF109" s="30"/>
      <c r="CAG109" s="30"/>
      <c r="CAH109" s="30"/>
      <c r="CAI109" s="30"/>
      <c r="CAJ109" s="30"/>
      <c r="CAK109" s="30"/>
      <c r="CAL109" s="30"/>
      <c r="CAM109" s="30"/>
      <c r="CAN109" s="30"/>
      <c r="CAO109" s="30"/>
      <c r="CAP109" s="30"/>
      <c r="CAQ109" s="30"/>
      <c r="CAR109" s="30"/>
      <c r="CAS109" s="30"/>
      <c r="CAT109" s="30"/>
      <c r="CAU109" s="30"/>
      <c r="CAV109" s="30"/>
      <c r="CAW109" s="30"/>
      <c r="CAX109" s="30"/>
      <c r="CAY109" s="30"/>
      <c r="CAZ109" s="30"/>
      <c r="CBA109" s="30"/>
      <c r="CBB109" s="30"/>
      <c r="CBC109" s="30"/>
      <c r="CBD109" s="30"/>
      <c r="CBE109" s="30"/>
      <c r="CBF109" s="30"/>
      <c r="CBG109" s="30"/>
      <c r="CBH109" s="30"/>
      <c r="CBI109" s="30"/>
      <c r="CBJ109" s="30"/>
      <c r="CBK109" s="30"/>
      <c r="CBL109" s="30"/>
      <c r="CBM109" s="30"/>
      <c r="CBN109" s="30"/>
      <c r="CBO109" s="30"/>
      <c r="CBP109" s="30"/>
      <c r="CBQ109" s="30"/>
      <c r="CBR109" s="30"/>
      <c r="CBS109" s="30"/>
      <c r="CBT109" s="30"/>
      <c r="CBU109" s="30"/>
      <c r="CBV109" s="30"/>
      <c r="CBW109" s="30"/>
      <c r="CBX109" s="30"/>
      <c r="CBY109" s="30"/>
      <c r="CBZ109" s="30"/>
      <c r="CCA109" s="30"/>
      <c r="CCB109" s="30"/>
      <c r="CCC109" s="30"/>
      <c r="CCD109" s="30"/>
      <c r="CCE109" s="30"/>
      <c r="CCF109" s="30"/>
      <c r="CCG109" s="30"/>
      <c r="CCH109" s="30"/>
      <c r="CCI109" s="30"/>
      <c r="CCJ109" s="30"/>
      <c r="CCK109" s="30"/>
      <c r="CCL109" s="30"/>
      <c r="CCM109" s="30"/>
      <c r="CCN109" s="30"/>
      <c r="CCO109" s="30"/>
      <c r="CCP109" s="30"/>
      <c r="CCQ109" s="30"/>
      <c r="CCR109" s="30"/>
      <c r="CCS109" s="30"/>
      <c r="CCT109" s="30"/>
      <c r="CCU109" s="30"/>
      <c r="CCV109" s="30"/>
      <c r="CCW109" s="30"/>
      <c r="CCX109" s="30"/>
      <c r="CCY109" s="30"/>
      <c r="CCZ109" s="30"/>
      <c r="CDA109" s="30"/>
      <c r="CDB109" s="30"/>
      <c r="CDC109" s="30"/>
      <c r="CDD109" s="30"/>
      <c r="CDE109" s="30"/>
      <c r="CDF109" s="30"/>
      <c r="CDG109" s="30"/>
      <c r="CDH109" s="30"/>
      <c r="CDI109" s="30"/>
      <c r="CDJ109" s="30"/>
      <c r="CDK109" s="30"/>
      <c r="CDL109" s="30"/>
      <c r="CDM109" s="30"/>
      <c r="CDN109" s="30"/>
      <c r="CDO109" s="30"/>
      <c r="CDP109" s="30"/>
      <c r="CDQ109" s="30"/>
      <c r="CDR109" s="30"/>
      <c r="CDS109" s="30"/>
      <c r="CDT109" s="30"/>
      <c r="CDU109" s="30"/>
      <c r="CDV109" s="30"/>
      <c r="CDW109" s="30"/>
      <c r="CDX109" s="30"/>
      <c r="CDY109" s="30"/>
      <c r="CDZ109" s="30"/>
      <c r="CEA109" s="30"/>
      <c r="CEB109" s="30"/>
      <c r="CEC109" s="30"/>
      <c r="CED109" s="30"/>
      <c r="CEE109" s="30"/>
      <c r="CEF109" s="30"/>
      <c r="CEG109" s="30"/>
      <c r="CEH109" s="30"/>
      <c r="CEI109" s="30"/>
      <c r="CEJ109" s="30"/>
      <c r="CEK109" s="30"/>
      <c r="CEL109" s="30"/>
      <c r="CEM109" s="30"/>
      <c r="CEN109" s="30"/>
      <c r="CEO109" s="30"/>
      <c r="CEP109" s="30"/>
      <c r="CEQ109" s="30"/>
      <c r="CER109" s="30"/>
      <c r="CES109" s="30"/>
      <c r="CET109" s="30"/>
      <c r="CEU109" s="30"/>
      <c r="CEV109" s="30"/>
      <c r="CEW109" s="30"/>
      <c r="CEX109" s="30"/>
      <c r="CEY109" s="30"/>
      <c r="CEZ109" s="30"/>
      <c r="CFA109" s="30"/>
      <c r="CFB109" s="30"/>
      <c r="CFC109" s="30"/>
      <c r="CFD109" s="30"/>
      <c r="CFE109" s="30"/>
      <c r="CFF109" s="30"/>
      <c r="CFG109" s="30"/>
      <c r="CFH109" s="30"/>
      <c r="CFI109" s="30"/>
      <c r="CFJ109" s="30"/>
      <c r="CFK109" s="30"/>
      <c r="CFL109" s="30"/>
      <c r="CFM109" s="30"/>
      <c r="CFN109" s="30"/>
      <c r="CFO109" s="30"/>
      <c r="CFP109" s="30"/>
      <c r="CFQ109" s="30"/>
      <c r="CFR109" s="30"/>
      <c r="CFS109" s="30"/>
      <c r="CFT109" s="30"/>
      <c r="CFU109" s="30"/>
      <c r="CFV109" s="30"/>
      <c r="CFW109" s="30"/>
      <c r="CFX109" s="30"/>
      <c r="CFY109" s="30"/>
      <c r="CFZ109" s="30"/>
      <c r="CGA109" s="30"/>
      <c r="CGB109" s="30"/>
      <c r="CGC109" s="30"/>
      <c r="CGD109" s="30"/>
      <c r="CGE109" s="30"/>
      <c r="CGF109" s="30"/>
      <c r="CGG109" s="30"/>
      <c r="CGH109" s="30"/>
      <c r="CGI109" s="30"/>
      <c r="CGJ109" s="30"/>
      <c r="CGK109" s="30"/>
      <c r="CGL109" s="30"/>
      <c r="CGM109" s="30"/>
      <c r="CGN109" s="30"/>
      <c r="CGO109" s="30"/>
      <c r="CGP109" s="30"/>
      <c r="CGQ109" s="30"/>
      <c r="CGR109" s="30"/>
      <c r="CGS109" s="30"/>
      <c r="CGT109" s="30"/>
      <c r="CGU109" s="30"/>
      <c r="CGV109" s="30"/>
      <c r="CGW109" s="30"/>
      <c r="CGX109" s="30"/>
      <c r="CGY109" s="30"/>
      <c r="CGZ109" s="30"/>
      <c r="CHA109" s="30"/>
      <c r="CHB109" s="30"/>
      <c r="CHC109" s="30"/>
      <c r="CHD109" s="30"/>
      <c r="CHE109" s="30"/>
      <c r="CHF109" s="30"/>
      <c r="CHG109" s="30"/>
      <c r="CHH109" s="30"/>
      <c r="CHI109" s="30"/>
      <c r="CHJ109" s="30"/>
      <c r="CHK109" s="30"/>
      <c r="CHL109" s="30"/>
      <c r="CHM109" s="30"/>
      <c r="CHN109" s="30"/>
      <c r="CHO109" s="30"/>
      <c r="CHP109" s="30"/>
      <c r="CHQ109" s="30"/>
      <c r="CHR109" s="30"/>
      <c r="CHS109" s="30"/>
      <c r="CHT109" s="30"/>
      <c r="CHU109" s="30"/>
      <c r="CHV109" s="30"/>
      <c r="CHW109" s="30"/>
      <c r="CHX109" s="30"/>
      <c r="CHY109" s="30"/>
      <c r="CHZ109" s="30"/>
      <c r="CIA109" s="30"/>
      <c r="CIB109" s="30"/>
      <c r="CIC109" s="30"/>
      <c r="CID109" s="30"/>
      <c r="CIE109" s="30"/>
      <c r="CIF109" s="30"/>
      <c r="CIG109" s="30"/>
      <c r="CIH109" s="30"/>
      <c r="CII109" s="30"/>
      <c r="CIJ109" s="30"/>
      <c r="CIK109" s="30"/>
      <c r="CIL109" s="30"/>
      <c r="CIM109" s="30"/>
      <c r="CIN109" s="30"/>
      <c r="CIO109" s="30"/>
      <c r="CIP109" s="30"/>
      <c r="CIQ109" s="30"/>
      <c r="CIR109" s="30"/>
      <c r="CIS109" s="30"/>
      <c r="CIT109" s="30"/>
      <c r="CIU109" s="30"/>
      <c r="CIV109" s="30"/>
      <c r="CIW109" s="30"/>
      <c r="CIX109" s="30"/>
      <c r="CIY109" s="30"/>
      <c r="CIZ109" s="30"/>
      <c r="CJA109" s="30"/>
      <c r="CJB109" s="30"/>
      <c r="CJC109" s="30"/>
      <c r="CJD109" s="30"/>
      <c r="CJE109" s="30"/>
      <c r="CJF109" s="30"/>
      <c r="CJG109" s="30"/>
      <c r="CJH109" s="30"/>
      <c r="CJI109" s="30"/>
      <c r="CJJ109" s="30"/>
      <c r="CJK109" s="30"/>
      <c r="CJL109" s="30"/>
      <c r="CJM109" s="30"/>
      <c r="CJN109" s="30"/>
      <c r="CJO109" s="30"/>
      <c r="CJP109" s="30"/>
      <c r="CJQ109" s="30"/>
      <c r="CJR109" s="30"/>
      <c r="CJS109" s="30"/>
      <c r="CJT109" s="30"/>
      <c r="CJU109" s="30"/>
      <c r="CJV109" s="30"/>
      <c r="CJW109" s="30"/>
      <c r="CJX109" s="30"/>
      <c r="CJY109" s="30"/>
      <c r="CJZ109" s="30"/>
      <c r="CKA109" s="30"/>
      <c r="CKB109" s="30"/>
      <c r="CKC109" s="30"/>
      <c r="CKD109" s="30"/>
      <c r="CKE109" s="30"/>
      <c r="CKF109" s="30"/>
      <c r="CKG109" s="30"/>
      <c r="CKH109" s="30"/>
      <c r="CKI109" s="30"/>
      <c r="CKJ109" s="30"/>
      <c r="CKK109" s="30"/>
      <c r="CKL109" s="30"/>
      <c r="CKM109" s="30"/>
      <c r="CKN109" s="30"/>
      <c r="CKO109" s="30"/>
      <c r="CKP109" s="30"/>
      <c r="CKQ109" s="30"/>
      <c r="CKR109" s="30"/>
      <c r="CKS109" s="30"/>
      <c r="CKT109" s="30"/>
      <c r="CKU109" s="30"/>
      <c r="CKV109" s="30"/>
      <c r="CKW109" s="30"/>
      <c r="CKX109" s="30"/>
      <c r="CKY109" s="30"/>
      <c r="CKZ109" s="30"/>
      <c r="CLA109" s="30"/>
      <c r="CLB109" s="30"/>
      <c r="CLC109" s="30"/>
      <c r="CLD109" s="30"/>
      <c r="CLE109" s="30"/>
      <c r="CLF109" s="30"/>
      <c r="CLG109" s="30"/>
      <c r="CLH109" s="30"/>
      <c r="CLI109" s="30"/>
      <c r="CLJ109" s="30"/>
      <c r="CLK109" s="30"/>
      <c r="CLL109" s="30"/>
      <c r="CLM109" s="30"/>
      <c r="CLN109" s="30"/>
      <c r="CLO109" s="30"/>
      <c r="CLP109" s="30"/>
      <c r="CLQ109" s="30"/>
      <c r="CLR109" s="30"/>
      <c r="CLS109" s="30"/>
      <c r="CLT109" s="30"/>
      <c r="CLU109" s="30"/>
      <c r="CLV109" s="30"/>
      <c r="CLW109" s="30"/>
      <c r="CLX109" s="30"/>
      <c r="CLY109" s="30"/>
      <c r="CLZ109" s="30"/>
      <c r="CMA109" s="30"/>
      <c r="CMB109" s="30"/>
      <c r="CMC109" s="30"/>
      <c r="CMD109" s="30"/>
      <c r="CME109" s="30"/>
      <c r="CMF109" s="30"/>
      <c r="CMG109" s="30"/>
      <c r="CMH109" s="30"/>
      <c r="CMI109" s="30"/>
      <c r="CMJ109" s="30"/>
      <c r="CMK109" s="30"/>
      <c r="CML109" s="30"/>
      <c r="CMM109" s="30"/>
      <c r="CMN109" s="30"/>
      <c r="CMO109" s="30"/>
      <c r="CMP109" s="30"/>
      <c r="CMQ109" s="30"/>
      <c r="CMR109" s="30"/>
      <c r="CMS109" s="30"/>
      <c r="CMT109" s="30"/>
      <c r="CMU109" s="30"/>
      <c r="CMV109" s="30"/>
      <c r="CMW109" s="30"/>
      <c r="CMX109" s="30"/>
      <c r="CMY109" s="30"/>
      <c r="CMZ109" s="30"/>
      <c r="CNA109" s="30"/>
      <c r="CNB109" s="30"/>
      <c r="CNC109" s="30"/>
      <c r="CND109" s="30"/>
      <c r="CNE109" s="30"/>
      <c r="CNF109" s="30"/>
      <c r="CNG109" s="30"/>
      <c r="CNH109" s="30"/>
      <c r="CNI109" s="30"/>
      <c r="CNJ109" s="30"/>
      <c r="CNK109" s="30"/>
      <c r="CNL109" s="30"/>
      <c r="CNM109" s="30"/>
      <c r="CNN109" s="30"/>
      <c r="CNO109" s="30"/>
      <c r="CNP109" s="30"/>
      <c r="CNQ109" s="30"/>
      <c r="CNR109" s="30"/>
      <c r="CNS109" s="30"/>
      <c r="CNT109" s="30"/>
      <c r="CNU109" s="30"/>
      <c r="CNV109" s="30"/>
      <c r="CNW109" s="30"/>
      <c r="CNX109" s="30"/>
      <c r="CNY109" s="30"/>
      <c r="CNZ109" s="30"/>
      <c r="COA109" s="30"/>
      <c r="COB109" s="30"/>
      <c r="COC109" s="30"/>
      <c r="COD109" s="30"/>
      <c r="COE109" s="30"/>
      <c r="COF109" s="30"/>
      <c r="COG109" s="30"/>
      <c r="COH109" s="30"/>
      <c r="COI109" s="30"/>
      <c r="COJ109" s="30"/>
      <c r="COK109" s="30"/>
      <c r="COL109" s="30"/>
      <c r="COM109" s="30"/>
      <c r="CON109" s="30"/>
      <c r="COO109" s="30"/>
      <c r="COP109" s="30"/>
      <c r="COQ109" s="30"/>
      <c r="COR109" s="30"/>
      <c r="COS109" s="30"/>
      <c r="COT109" s="30"/>
      <c r="COU109" s="30"/>
      <c r="COV109" s="30"/>
      <c r="COW109" s="30"/>
      <c r="COX109" s="30"/>
      <c r="COY109" s="30"/>
      <c r="COZ109" s="30"/>
      <c r="CPA109" s="30"/>
      <c r="CPB109" s="30"/>
      <c r="CPC109" s="30"/>
      <c r="CPD109" s="30"/>
      <c r="CPE109" s="30"/>
      <c r="CPF109" s="30"/>
      <c r="CPG109" s="30"/>
      <c r="CPH109" s="30"/>
      <c r="CPI109" s="30"/>
      <c r="CPJ109" s="30"/>
      <c r="CPK109" s="30"/>
      <c r="CPL109" s="30"/>
      <c r="CPM109" s="30"/>
      <c r="CPN109" s="30"/>
      <c r="CPO109" s="30"/>
      <c r="CPP109" s="30"/>
      <c r="CPQ109" s="30"/>
      <c r="CPR109" s="30"/>
      <c r="CPS109" s="30"/>
      <c r="CPT109" s="30"/>
      <c r="CPU109" s="30"/>
      <c r="CPV109" s="30"/>
      <c r="CPW109" s="30"/>
      <c r="CPX109" s="30"/>
      <c r="CPY109" s="30"/>
      <c r="CPZ109" s="30"/>
      <c r="CQA109" s="30"/>
      <c r="CQB109" s="30"/>
      <c r="CQC109" s="30"/>
      <c r="CQD109" s="30"/>
      <c r="CQE109" s="30"/>
      <c r="CQF109" s="30"/>
      <c r="CQG109" s="30"/>
      <c r="CQH109" s="30"/>
      <c r="CQI109" s="30"/>
      <c r="CQJ109" s="30"/>
      <c r="CQK109" s="30"/>
      <c r="CQL109" s="30"/>
      <c r="CQM109" s="30"/>
      <c r="CQN109" s="30"/>
      <c r="CQO109" s="30"/>
      <c r="CQP109" s="30"/>
      <c r="CQQ109" s="30"/>
      <c r="CQR109" s="30"/>
      <c r="CQS109" s="30"/>
      <c r="CQT109" s="30"/>
      <c r="CQU109" s="30"/>
      <c r="CQV109" s="30"/>
      <c r="CQW109" s="30"/>
      <c r="CQX109" s="30"/>
      <c r="CQY109" s="30"/>
      <c r="CQZ109" s="30"/>
      <c r="CRA109" s="30"/>
      <c r="CRB109" s="30"/>
      <c r="CRC109" s="30"/>
      <c r="CRD109" s="30"/>
      <c r="CRE109" s="30"/>
      <c r="CRF109" s="30"/>
      <c r="CRG109" s="30"/>
      <c r="CRH109" s="30"/>
      <c r="CRI109" s="30"/>
      <c r="CRJ109" s="30"/>
      <c r="CRK109" s="30"/>
      <c r="CRL109" s="30"/>
      <c r="CRM109" s="30"/>
      <c r="CRN109" s="30"/>
      <c r="CRO109" s="30"/>
      <c r="CRP109" s="30"/>
      <c r="CRQ109" s="30"/>
      <c r="CRR109" s="30"/>
      <c r="CRS109" s="30"/>
      <c r="CRT109" s="30"/>
      <c r="CRU109" s="30"/>
      <c r="CRV109" s="30"/>
      <c r="CRW109" s="30"/>
      <c r="CRX109" s="30"/>
      <c r="CRY109" s="30"/>
      <c r="CRZ109" s="30"/>
      <c r="CSA109" s="30"/>
      <c r="CSB109" s="30"/>
      <c r="CSC109" s="30"/>
      <c r="CSD109" s="30"/>
      <c r="CSE109" s="30"/>
      <c r="CSF109" s="30"/>
      <c r="CSG109" s="30"/>
      <c r="CSH109" s="30"/>
      <c r="CSI109" s="30"/>
      <c r="CSJ109" s="30"/>
      <c r="CSK109" s="30"/>
      <c r="CSL109" s="30"/>
      <c r="CSM109" s="30"/>
      <c r="CSN109" s="30"/>
      <c r="CSO109" s="30"/>
      <c r="CSP109" s="30"/>
      <c r="CSQ109" s="30"/>
      <c r="CSR109" s="30"/>
      <c r="CSS109" s="30"/>
      <c r="CST109" s="30"/>
      <c r="CSU109" s="30"/>
      <c r="CSV109" s="30"/>
      <c r="CSW109" s="30"/>
      <c r="CSX109" s="30"/>
      <c r="CSY109" s="30"/>
      <c r="CSZ109" s="30"/>
      <c r="CTA109" s="30"/>
      <c r="CTB109" s="30"/>
      <c r="CTC109" s="30"/>
      <c r="CTD109" s="30"/>
      <c r="CTE109" s="30"/>
      <c r="CTF109" s="30"/>
      <c r="CTG109" s="30"/>
      <c r="CTH109" s="30"/>
      <c r="CTI109" s="30"/>
      <c r="CTJ109" s="30"/>
      <c r="CTK109" s="30"/>
      <c r="CTL109" s="30"/>
      <c r="CTM109" s="30"/>
      <c r="CTN109" s="30"/>
      <c r="CTO109" s="30"/>
      <c r="CTP109" s="30"/>
      <c r="CTQ109" s="30"/>
      <c r="CTR109" s="30"/>
      <c r="CTS109" s="30"/>
      <c r="CTT109" s="30"/>
      <c r="CTU109" s="30"/>
      <c r="CTV109" s="30"/>
      <c r="CTW109" s="30"/>
      <c r="CTX109" s="30"/>
      <c r="CTY109" s="30"/>
      <c r="CTZ109" s="30"/>
      <c r="CUA109" s="30"/>
      <c r="CUB109" s="30"/>
      <c r="CUC109" s="30"/>
      <c r="CUD109" s="30"/>
      <c r="CUE109" s="30"/>
      <c r="CUF109" s="30"/>
      <c r="CUG109" s="30"/>
      <c r="CUH109" s="30"/>
      <c r="CUI109" s="30"/>
      <c r="CUJ109" s="30"/>
      <c r="CUK109" s="30"/>
      <c r="CUL109" s="30"/>
      <c r="CUM109" s="30"/>
      <c r="CUN109" s="30"/>
      <c r="CUO109" s="30"/>
      <c r="CUP109" s="30"/>
      <c r="CUQ109" s="30"/>
      <c r="CUR109" s="30"/>
      <c r="CUS109" s="30"/>
      <c r="CUT109" s="30"/>
      <c r="CUU109" s="30"/>
      <c r="CUV109" s="30"/>
      <c r="CUW109" s="30"/>
      <c r="CUX109" s="30"/>
      <c r="CUY109" s="30"/>
      <c r="CUZ109" s="30"/>
      <c r="CVA109" s="30"/>
      <c r="CVB109" s="30"/>
      <c r="CVC109" s="30"/>
      <c r="CVD109" s="30"/>
      <c r="CVE109" s="30"/>
      <c r="CVF109" s="30"/>
      <c r="CVG109" s="30"/>
      <c r="CVH109" s="30"/>
      <c r="CVI109" s="30"/>
      <c r="CVJ109" s="30"/>
      <c r="CVK109" s="30"/>
      <c r="CVL109" s="30"/>
      <c r="CVM109" s="30"/>
      <c r="CVN109" s="30"/>
      <c r="CVO109" s="30"/>
      <c r="CVP109" s="30"/>
      <c r="CVQ109" s="30"/>
      <c r="CVR109" s="30"/>
      <c r="CVS109" s="30"/>
      <c r="CVT109" s="30"/>
      <c r="CVU109" s="30"/>
      <c r="CVV109" s="30"/>
      <c r="CVW109" s="30"/>
      <c r="CVX109" s="30"/>
      <c r="CVY109" s="30"/>
      <c r="CVZ109" s="30"/>
      <c r="CWA109" s="30"/>
      <c r="CWB109" s="30"/>
      <c r="CWC109" s="30"/>
      <c r="CWD109" s="30"/>
      <c r="CWE109" s="30"/>
      <c r="CWF109" s="30"/>
      <c r="CWG109" s="30"/>
      <c r="CWH109" s="30"/>
      <c r="CWI109" s="30"/>
      <c r="CWJ109" s="30"/>
      <c r="CWK109" s="30"/>
      <c r="CWL109" s="30"/>
      <c r="CWM109" s="30"/>
      <c r="CWN109" s="30"/>
      <c r="CWO109" s="30"/>
      <c r="CWP109" s="30"/>
      <c r="CWQ109" s="30"/>
      <c r="CWR109" s="30"/>
      <c r="CWS109" s="30"/>
      <c r="CWT109" s="30"/>
      <c r="CWU109" s="30"/>
      <c r="CWV109" s="30"/>
      <c r="CWW109" s="30"/>
      <c r="CWX109" s="30"/>
      <c r="CWY109" s="30"/>
      <c r="CWZ109" s="30"/>
      <c r="CXA109" s="30"/>
      <c r="CXB109" s="30"/>
      <c r="CXC109" s="30"/>
      <c r="CXD109" s="30"/>
      <c r="CXE109" s="30"/>
      <c r="CXF109" s="30"/>
      <c r="CXG109" s="30"/>
      <c r="CXH109" s="30"/>
      <c r="CXI109" s="30"/>
      <c r="CXJ109" s="30"/>
      <c r="CXK109" s="30"/>
      <c r="CXL109" s="30"/>
      <c r="CXM109" s="30"/>
      <c r="CXN109" s="30"/>
      <c r="CXO109" s="30"/>
      <c r="CXP109" s="30"/>
      <c r="CXQ109" s="30"/>
      <c r="CXR109" s="30"/>
      <c r="CXS109" s="30"/>
      <c r="CXT109" s="30"/>
      <c r="CXU109" s="30"/>
      <c r="CXV109" s="30"/>
      <c r="CXW109" s="30"/>
      <c r="CXX109" s="30"/>
      <c r="CXY109" s="30"/>
      <c r="CXZ109" s="30"/>
      <c r="CYA109" s="30"/>
      <c r="CYB109" s="30"/>
      <c r="CYC109" s="30"/>
      <c r="CYD109" s="30"/>
      <c r="CYE109" s="30"/>
      <c r="CYF109" s="30"/>
      <c r="CYG109" s="30"/>
      <c r="CYH109" s="30"/>
      <c r="CYI109" s="30"/>
      <c r="CYJ109" s="30"/>
      <c r="CYK109" s="30"/>
      <c r="CYL109" s="30"/>
      <c r="CYM109" s="30"/>
      <c r="CYN109" s="30"/>
      <c r="CYO109" s="30"/>
      <c r="CYP109" s="30"/>
      <c r="CYQ109" s="30"/>
      <c r="CYR109" s="30"/>
      <c r="CYS109" s="30"/>
      <c r="CYT109" s="30"/>
      <c r="CYU109" s="30"/>
      <c r="CYV109" s="30"/>
      <c r="CYW109" s="30"/>
      <c r="CYX109" s="30"/>
      <c r="CYY109" s="30"/>
      <c r="CYZ109" s="30"/>
      <c r="CZA109" s="30"/>
      <c r="CZB109" s="30"/>
      <c r="CZC109" s="30"/>
      <c r="CZD109" s="30"/>
      <c r="CZE109" s="30"/>
      <c r="CZF109" s="30"/>
      <c r="CZG109" s="30"/>
      <c r="CZH109" s="30"/>
      <c r="CZI109" s="30"/>
      <c r="CZJ109" s="30"/>
      <c r="CZK109" s="30"/>
      <c r="CZL109" s="30"/>
      <c r="CZM109" s="30"/>
      <c r="CZN109" s="30"/>
      <c r="CZO109" s="30"/>
      <c r="CZP109" s="30"/>
      <c r="CZQ109" s="30"/>
      <c r="CZR109" s="30"/>
      <c r="CZS109" s="30"/>
      <c r="CZT109" s="30"/>
      <c r="CZU109" s="30"/>
      <c r="CZV109" s="30"/>
      <c r="CZW109" s="30"/>
      <c r="CZX109" s="30"/>
      <c r="CZY109" s="30"/>
      <c r="CZZ109" s="30"/>
      <c r="DAA109" s="30"/>
      <c r="DAB109" s="30"/>
      <c r="DAC109" s="30"/>
      <c r="DAD109" s="30"/>
      <c r="DAE109" s="30"/>
      <c r="DAF109" s="30"/>
      <c r="DAG109" s="30"/>
      <c r="DAH109" s="30"/>
      <c r="DAI109" s="30"/>
      <c r="DAJ109" s="30"/>
      <c r="DAK109" s="30"/>
      <c r="DAL109" s="30"/>
      <c r="DAM109" s="30"/>
      <c r="DAN109" s="30"/>
      <c r="DAO109" s="30"/>
      <c r="DAP109" s="30"/>
      <c r="DAQ109" s="30"/>
      <c r="DAR109" s="30"/>
      <c r="DAS109" s="30"/>
      <c r="DAT109" s="30"/>
      <c r="DAU109" s="30"/>
      <c r="DAV109" s="30"/>
      <c r="DAW109" s="30"/>
      <c r="DAX109" s="30"/>
      <c r="DAY109" s="30"/>
      <c r="DAZ109" s="30"/>
      <c r="DBA109" s="30"/>
      <c r="DBB109" s="30"/>
      <c r="DBC109" s="30"/>
      <c r="DBD109" s="30"/>
      <c r="DBE109" s="30"/>
      <c r="DBF109" s="30"/>
      <c r="DBG109" s="30"/>
      <c r="DBH109" s="30"/>
      <c r="DBI109" s="30"/>
      <c r="DBJ109" s="30"/>
      <c r="DBK109" s="30"/>
      <c r="DBL109" s="30"/>
      <c r="DBM109" s="30"/>
      <c r="DBN109" s="30"/>
      <c r="DBO109" s="30"/>
      <c r="DBP109" s="30"/>
      <c r="DBQ109" s="30"/>
      <c r="DBR109" s="30"/>
      <c r="DBS109" s="30"/>
      <c r="DBT109" s="30"/>
      <c r="DBU109" s="30"/>
      <c r="DBV109" s="30"/>
      <c r="DBW109" s="30"/>
      <c r="DBX109" s="30"/>
      <c r="DBY109" s="30"/>
      <c r="DBZ109" s="30"/>
      <c r="DCA109" s="30"/>
      <c r="DCB109" s="30"/>
      <c r="DCC109" s="30"/>
      <c r="DCD109" s="30"/>
      <c r="DCE109" s="30"/>
      <c r="DCF109" s="30"/>
      <c r="DCG109" s="30"/>
      <c r="DCH109" s="30"/>
      <c r="DCI109" s="30"/>
      <c r="DCJ109" s="30"/>
      <c r="DCK109" s="30"/>
      <c r="DCL109" s="30"/>
      <c r="DCM109" s="30"/>
      <c r="DCN109" s="30"/>
      <c r="DCO109" s="30"/>
      <c r="DCP109" s="30"/>
      <c r="DCQ109" s="30"/>
      <c r="DCR109" s="30"/>
      <c r="DCS109" s="30"/>
      <c r="DCT109" s="30"/>
      <c r="DCU109" s="30"/>
      <c r="DCV109" s="30"/>
      <c r="DCW109" s="30"/>
      <c r="DCX109" s="30"/>
      <c r="DCY109" s="30"/>
      <c r="DCZ109" s="30"/>
      <c r="DDA109" s="30"/>
      <c r="DDB109" s="30"/>
      <c r="DDC109" s="30"/>
      <c r="DDD109" s="30"/>
      <c r="DDE109" s="30"/>
      <c r="DDF109" s="30"/>
      <c r="DDG109" s="30"/>
      <c r="DDH109" s="30"/>
      <c r="DDI109" s="30"/>
      <c r="DDJ109" s="30"/>
      <c r="DDK109" s="30"/>
      <c r="DDL109" s="30"/>
      <c r="DDM109" s="30"/>
      <c r="DDN109" s="30"/>
      <c r="DDO109" s="30"/>
      <c r="DDP109" s="30"/>
      <c r="DDQ109" s="30"/>
      <c r="DDR109" s="30"/>
      <c r="DDS109" s="30"/>
      <c r="DDT109" s="30"/>
      <c r="DDU109" s="30"/>
      <c r="DDV109" s="30"/>
      <c r="DDW109" s="30"/>
      <c r="DDX109" s="30"/>
      <c r="DDY109" s="30"/>
      <c r="DDZ109" s="30"/>
      <c r="DEA109" s="30"/>
      <c r="DEB109" s="30"/>
      <c r="DEC109" s="30"/>
      <c r="DED109" s="30"/>
      <c r="DEE109" s="30"/>
      <c r="DEF109" s="30"/>
      <c r="DEG109" s="30"/>
      <c r="DEH109" s="30"/>
      <c r="DEI109" s="30"/>
      <c r="DEJ109" s="30"/>
      <c r="DEK109" s="30"/>
      <c r="DEL109" s="30"/>
      <c r="DEM109" s="30"/>
      <c r="DEN109" s="30"/>
      <c r="DEO109" s="30"/>
      <c r="DEP109" s="30"/>
      <c r="DEQ109" s="30"/>
      <c r="DER109" s="30"/>
      <c r="DES109" s="30"/>
      <c r="DET109" s="30"/>
      <c r="DEU109" s="30"/>
      <c r="DEV109" s="30"/>
      <c r="DEW109" s="30"/>
      <c r="DEX109" s="30"/>
      <c r="DEY109" s="30"/>
      <c r="DEZ109" s="30"/>
      <c r="DFA109" s="30"/>
      <c r="DFB109" s="30"/>
      <c r="DFC109" s="30"/>
      <c r="DFD109" s="30"/>
      <c r="DFE109" s="30"/>
      <c r="DFF109" s="30"/>
      <c r="DFG109" s="30"/>
      <c r="DFH109" s="30"/>
      <c r="DFI109" s="30"/>
      <c r="DFJ109" s="30"/>
      <c r="DFK109" s="30"/>
      <c r="DFL109" s="30"/>
      <c r="DFM109" s="30"/>
      <c r="DFN109" s="30"/>
      <c r="DFO109" s="30"/>
      <c r="DFP109" s="30"/>
      <c r="DFQ109" s="30"/>
      <c r="DFR109" s="30"/>
      <c r="DFS109" s="30"/>
      <c r="DFT109" s="30"/>
      <c r="DFU109" s="30"/>
      <c r="DFV109" s="30"/>
      <c r="DFW109" s="30"/>
      <c r="DFX109" s="30"/>
      <c r="DFY109" s="30"/>
      <c r="DFZ109" s="30"/>
      <c r="DGA109" s="30"/>
      <c r="DGB109" s="30"/>
      <c r="DGC109" s="30"/>
      <c r="DGD109" s="30"/>
      <c r="DGE109" s="30"/>
      <c r="DGF109" s="30"/>
      <c r="DGG109" s="30"/>
      <c r="DGH109" s="30"/>
      <c r="DGI109" s="30"/>
      <c r="DGJ109" s="30"/>
      <c r="DGK109" s="30"/>
      <c r="DGL109" s="30"/>
      <c r="DGM109" s="30"/>
      <c r="DGN109" s="30"/>
      <c r="DGO109" s="30"/>
      <c r="DGP109" s="30"/>
      <c r="DGQ109" s="30"/>
      <c r="DGR109" s="30"/>
      <c r="DGS109" s="30"/>
      <c r="DGT109" s="30"/>
      <c r="DGU109" s="30"/>
      <c r="DGV109" s="30"/>
      <c r="DGW109" s="30"/>
      <c r="DGX109" s="30"/>
      <c r="DGY109" s="30"/>
      <c r="DGZ109" s="30"/>
      <c r="DHA109" s="30"/>
      <c r="DHB109" s="30"/>
      <c r="DHC109" s="30"/>
      <c r="DHD109" s="30"/>
      <c r="DHE109" s="30"/>
      <c r="DHF109" s="30"/>
      <c r="DHG109" s="30"/>
      <c r="DHH109" s="30"/>
      <c r="DHI109" s="30"/>
      <c r="DHJ109" s="30"/>
      <c r="DHK109" s="30"/>
      <c r="DHL109" s="30"/>
      <c r="DHM109" s="30"/>
      <c r="DHN109" s="30"/>
      <c r="DHO109" s="30"/>
      <c r="DHP109" s="30"/>
      <c r="DHQ109" s="30"/>
      <c r="DHR109" s="30"/>
      <c r="DHS109" s="30"/>
      <c r="DHT109" s="30"/>
      <c r="DHU109" s="30"/>
      <c r="DHV109" s="30"/>
      <c r="DHW109" s="30"/>
      <c r="DHX109" s="30"/>
      <c r="DHY109" s="30"/>
      <c r="DHZ109" s="30"/>
      <c r="DIA109" s="30"/>
      <c r="DIB109" s="30"/>
      <c r="DIC109" s="30"/>
      <c r="DID109" s="30"/>
      <c r="DIE109" s="30"/>
      <c r="DIF109" s="30"/>
      <c r="DIG109" s="30"/>
      <c r="DIH109" s="30"/>
      <c r="DII109" s="30"/>
      <c r="DIJ109" s="30"/>
      <c r="DIK109" s="30"/>
      <c r="DIL109" s="30"/>
      <c r="DIM109" s="30"/>
      <c r="DIN109" s="30"/>
      <c r="DIO109" s="30"/>
      <c r="DIP109" s="30"/>
      <c r="DIQ109" s="30"/>
      <c r="DIR109" s="30"/>
      <c r="DIS109" s="30"/>
      <c r="DIT109" s="30"/>
      <c r="DIU109" s="30"/>
      <c r="DIV109" s="30"/>
      <c r="DIW109" s="30"/>
      <c r="DIX109" s="30"/>
      <c r="DIY109" s="30"/>
      <c r="DIZ109" s="30"/>
      <c r="DJA109" s="30"/>
      <c r="DJB109" s="30"/>
      <c r="DJC109" s="30"/>
      <c r="DJD109" s="30"/>
      <c r="DJE109" s="30"/>
      <c r="DJF109" s="30"/>
      <c r="DJG109" s="30"/>
      <c r="DJH109" s="30"/>
      <c r="DJI109" s="30"/>
      <c r="DJJ109" s="30"/>
      <c r="DJK109" s="30"/>
      <c r="DJL109" s="30"/>
      <c r="DJM109" s="30"/>
      <c r="DJN109" s="30"/>
      <c r="DJO109" s="30"/>
      <c r="DJP109" s="30"/>
      <c r="DJQ109" s="30"/>
      <c r="DJR109" s="30"/>
      <c r="DJS109" s="30"/>
      <c r="DJT109" s="30"/>
      <c r="DJU109" s="30"/>
      <c r="DJV109" s="30"/>
      <c r="DJW109" s="30"/>
      <c r="DJX109" s="30"/>
      <c r="DJY109" s="30"/>
      <c r="DJZ109" s="30"/>
      <c r="DKA109" s="30"/>
      <c r="DKB109" s="30"/>
      <c r="DKC109" s="30"/>
      <c r="DKD109" s="30"/>
      <c r="DKE109" s="30"/>
      <c r="DKF109" s="30"/>
      <c r="DKG109" s="30"/>
      <c r="DKH109" s="30"/>
      <c r="DKI109" s="30"/>
      <c r="DKJ109" s="30"/>
      <c r="DKK109" s="30"/>
      <c r="DKL109" s="30"/>
      <c r="DKM109" s="30"/>
      <c r="DKN109" s="30"/>
      <c r="DKO109" s="30"/>
      <c r="DKP109" s="30"/>
      <c r="DKQ109" s="30"/>
      <c r="DKR109" s="30"/>
      <c r="DKS109" s="30"/>
      <c r="DKT109" s="30"/>
      <c r="DKU109" s="30"/>
      <c r="DKV109" s="30"/>
      <c r="DKW109" s="30"/>
      <c r="DKX109" s="30"/>
      <c r="DKY109" s="30"/>
      <c r="DKZ109" s="30"/>
      <c r="DLA109" s="30"/>
      <c r="DLB109" s="30"/>
      <c r="DLC109" s="30"/>
      <c r="DLD109" s="30"/>
      <c r="DLE109" s="30"/>
      <c r="DLF109" s="30"/>
      <c r="DLG109" s="30"/>
      <c r="DLH109" s="30"/>
      <c r="DLI109" s="30"/>
      <c r="DLJ109" s="30"/>
      <c r="DLK109" s="30"/>
      <c r="DLL109" s="30"/>
      <c r="DLM109" s="30"/>
      <c r="DLN109" s="30"/>
      <c r="DLO109" s="30"/>
      <c r="DLP109" s="30"/>
      <c r="DLQ109" s="30"/>
      <c r="DLR109" s="30"/>
      <c r="DLS109" s="30"/>
      <c r="DLT109" s="30"/>
      <c r="DLU109" s="30"/>
      <c r="DLV109" s="30"/>
      <c r="DLW109" s="30"/>
      <c r="DLX109" s="30"/>
      <c r="DLY109" s="30"/>
      <c r="DLZ109" s="30"/>
      <c r="DMA109" s="30"/>
      <c r="DMB109" s="30"/>
      <c r="DMC109" s="30"/>
      <c r="DMD109" s="30"/>
      <c r="DME109" s="30"/>
      <c r="DMF109" s="30"/>
      <c r="DMG109" s="30"/>
      <c r="DMH109" s="30"/>
      <c r="DMI109" s="30"/>
      <c r="DMJ109" s="30"/>
      <c r="DMK109" s="30"/>
      <c r="DML109" s="30"/>
      <c r="DMM109" s="30"/>
      <c r="DMN109" s="30"/>
      <c r="DMO109" s="30"/>
      <c r="DMP109" s="30"/>
      <c r="DMQ109" s="30"/>
      <c r="DMR109" s="30"/>
      <c r="DMS109" s="30"/>
      <c r="DMT109" s="30"/>
      <c r="DMU109" s="30"/>
      <c r="DMV109" s="30"/>
      <c r="DMW109" s="30"/>
      <c r="DMX109" s="30"/>
      <c r="DMY109" s="30"/>
      <c r="DMZ109" s="30"/>
      <c r="DNA109" s="30"/>
      <c r="DNB109" s="30"/>
      <c r="DNC109" s="30"/>
      <c r="DND109" s="30"/>
      <c r="DNE109" s="30"/>
      <c r="DNF109" s="30"/>
      <c r="DNG109" s="30"/>
      <c r="DNH109" s="30"/>
      <c r="DNI109" s="30"/>
      <c r="DNJ109" s="30"/>
      <c r="DNK109" s="30"/>
      <c r="DNL109" s="30"/>
      <c r="DNM109" s="30"/>
      <c r="DNN109" s="30"/>
      <c r="DNO109" s="30"/>
      <c r="DNP109" s="30"/>
      <c r="DNQ109" s="30"/>
      <c r="DNR109" s="30"/>
      <c r="DNS109" s="30"/>
      <c r="DNT109" s="30"/>
      <c r="DNU109" s="30"/>
      <c r="DNV109" s="30"/>
      <c r="DNW109" s="30"/>
      <c r="DNX109" s="30"/>
      <c r="DNY109" s="30"/>
      <c r="DNZ109" s="30"/>
      <c r="DOA109" s="30"/>
      <c r="DOB109" s="30"/>
      <c r="DOC109" s="30"/>
      <c r="DOD109" s="30"/>
      <c r="DOE109" s="30"/>
      <c r="DOF109" s="30"/>
      <c r="DOG109" s="30"/>
      <c r="DOH109" s="30"/>
      <c r="DOI109" s="30"/>
      <c r="DOJ109" s="30"/>
      <c r="DOK109" s="30"/>
      <c r="DOL109" s="30"/>
      <c r="DOM109" s="30"/>
      <c r="DON109" s="30"/>
      <c r="DOO109" s="30"/>
      <c r="DOP109" s="30"/>
      <c r="DOQ109" s="30"/>
      <c r="DOR109" s="30"/>
      <c r="DOS109" s="30"/>
      <c r="DOT109" s="30"/>
      <c r="DOU109" s="30"/>
      <c r="DOV109" s="30"/>
      <c r="DOW109" s="30"/>
      <c r="DOX109" s="30"/>
      <c r="DOY109" s="30"/>
      <c r="DOZ109" s="30"/>
      <c r="DPA109" s="30"/>
      <c r="DPB109" s="30"/>
      <c r="DPC109" s="30"/>
      <c r="DPD109" s="30"/>
      <c r="DPE109" s="30"/>
      <c r="DPF109" s="30"/>
      <c r="DPG109" s="30"/>
      <c r="DPH109" s="30"/>
      <c r="DPI109" s="30"/>
      <c r="DPJ109" s="30"/>
      <c r="DPK109" s="30"/>
      <c r="DPL109" s="30"/>
      <c r="DPM109" s="30"/>
      <c r="DPN109" s="30"/>
      <c r="DPO109" s="30"/>
      <c r="DPP109" s="30"/>
      <c r="DPQ109" s="30"/>
      <c r="DPR109" s="30"/>
      <c r="DPS109" s="30"/>
      <c r="DPT109" s="30"/>
      <c r="DPU109" s="30"/>
      <c r="DPV109" s="30"/>
      <c r="DPW109" s="30"/>
      <c r="DPX109" s="30"/>
      <c r="DPY109" s="30"/>
      <c r="DPZ109" s="30"/>
      <c r="DQA109" s="30"/>
      <c r="DQB109" s="30"/>
      <c r="DQC109" s="30"/>
      <c r="DQD109" s="30"/>
      <c r="DQE109" s="30"/>
      <c r="DQF109" s="30"/>
      <c r="DQG109" s="30"/>
      <c r="DQH109" s="30"/>
      <c r="DQI109" s="30"/>
      <c r="DQJ109" s="30"/>
      <c r="DQK109" s="30"/>
      <c r="DQL109" s="30"/>
      <c r="DQM109" s="30"/>
      <c r="DQN109" s="30"/>
      <c r="DQO109" s="30"/>
      <c r="DQP109" s="30"/>
      <c r="DQQ109" s="30"/>
      <c r="DQR109" s="30"/>
      <c r="DQS109" s="30"/>
      <c r="DQT109" s="30"/>
      <c r="DQU109" s="30"/>
      <c r="DQV109" s="30"/>
      <c r="DQW109" s="30"/>
      <c r="DQX109" s="30"/>
      <c r="DQY109" s="30"/>
      <c r="DQZ109" s="30"/>
      <c r="DRA109" s="30"/>
      <c r="DRB109" s="30"/>
      <c r="DRC109" s="30"/>
      <c r="DRD109" s="30"/>
      <c r="DRE109" s="30"/>
      <c r="DRF109" s="30"/>
      <c r="DRG109" s="30"/>
      <c r="DRH109" s="30"/>
      <c r="DRI109" s="30"/>
      <c r="DRJ109" s="30"/>
      <c r="DRK109" s="30"/>
      <c r="DRL109" s="30"/>
      <c r="DRM109" s="30"/>
      <c r="DRN109" s="30"/>
      <c r="DRO109" s="30"/>
      <c r="DRP109" s="30"/>
      <c r="DRQ109" s="30"/>
      <c r="DRR109" s="30"/>
      <c r="DRS109" s="30"/>
      <c r="DRT109" s="30"/>
      <c r="DRU109" s="30"/>
      <c r="DRV109" s="30"/>
      <c r="DRW109" s="30"/>
      <c r="DRX109" s="30"/>
      <c r="DRY109" s="30"/>
      <c r="DRZ109" s="30"/>
      <c r="DSA109" s="30"/>
      <c r="DSB109" s="30"/>
      <c r="DSC109" s="30"/>
      <c r="DSD109" s="30"/>
      <c r="DSE109" s="30"/>
      <c r="DSF109" s="30"/>
      <c r="DSG109" s="30"/>
      <c r="DSH109" s="30"/>
      <c r="DSI109" s="30"/>
      <c r="DSJ109" s="30"/>
      <c r="DSK109" s="30"/>
      <c r="DSL109" s="30"/>
      <c r="DSM109" s="30"/>
      <c r="DSN109" s="30"/>
      <c r="DSO109" s="30"/>
      <c r="DSP109" s="30"/>
      <c r="DSQ109" s="30"/>
      <c r="DSR109" s="30"/>
      <c r="DSS109" s="30"/>
      <c r="DST109" s="30"/>
      <c r="DSU109" s="30"/>
      <c r="DSV109" s="30"/>
      <c r="DSW109" s="30"/>
      <c r="DSX109" s="30"/>
      <c r="DSY109" s="30"/>
      <c r="DSZ109" s="30"/>
      <c r="DTA109" s="30"/>
      <c r="DTB109" s="30"/>
      <c r="DTC109" s="30"/>
      <c r="DTD109" s="30"/>
      <c r="DTE109" s="30"/>
      <c r="DTF109" s="30"/>
      <c r="DTG109" s="30"/>
      <c r="DTH109" s="30"/>
      <c r="DTI109" s="30"/>
      <c r="DTJ109" s="30"/>
      <c r="DTK109" s="30"/>
      <c r="DTL109" s="30"/>
      <c r="DTM109" s="30"/>
      <c r="DTN109" s="30"/>
      <c r="DTO109" s="30"/>
      <c r="DTP109" s="30"/>
      <c r="DTQ109" s="30"/>
      <c r="DTR109" s="30"/>
      <c r="DTS109" s="30"/>
      <c r="DTT109" s="30"/>
      <c r="DTU109" s="30"/>
      <c r="DTV109" s="30"/>
      <c r="DTW109" s="30"/>
      <c r="DTX109" s="30"/>
      <c r="DTY109" s="30"/>
      <c r="DTZ109" s="30"/>
      <c r="DUA109" s="30"/>
      <c r="DUB109" s="30"/>
      <c r="DUC109" s="30"/>
      <c r="DUD109" s="30"/>
      <c r="DUE109" s="30"/>
      <c r="DUF109" s="30"/>
      <c r="DUG109" s="30"/>
      <c r="DUH109" s="30"/>
      <c r="DUI109" s="30"/>
      <c r="DUJ109" s="30"/>
      <c r="DUK109" s="30"/>
      <c r="DUL109" s="30"/>
      <c r="DUM109" s="30"/>
      <c r="DUN109" s="30"/>
      <c r="DUO109" s="30"/>
      <c r="DUP109" s="30"/>
      <c r="DUQ109" s="30"/>
      <c r="DUR109" s="30"/>
      <c r="DUS109" s="30"/>
      <c r="DUT109" s="30"/>
      <c r="DUU109" s="30"/>
      <c r="DUV109" s="30"/>
      <c r="DUW109" s="30"/>
      <c r="DUX109" s="30"/>
      <c r="DUY109" s="30"/>
      <c r="DUZ109" s="30"/>
      <c r="DVA109" s="30"/>
      <c r="DVB109" s="30"/>
      <c r="DVC109" s="30"/>
      <c r="DVD109" s="30"/>
      <c r="DVE109" s="30"/>
      <c r="DVF109" s="30"/>
      <c r="DVG109" s="30"/>
      <c r="DVH109" s="30"/>
      <c r="DVI109" s="30"/>
      <c r="DVJ109" s="30"/>
      <c r="DVK109" s="30"/>
      <c r="DVL109" s="30"/>
      <c r="DVM109" s="30"/>
      <c r="DVN109" s="30"/>
      <c r="DVO109" s="30"/>
      <c r="DVP109" s="30"/>
      <c r="DVQ109" s="30"/>
      <c r="DVR109" s="30"/>
      <c r="DVS109" s="30"/>
      <c r="DVT109" s="30"/>
      <c r="DVU109" s="30"/>
      <c r="DVV109" s="30"/>
      <c r="DVW109" s="30"/>
      <c r="DVX109" s="30"/>
      <c r="DVY109" s="30"/>
      <c r="DVZ109" s="30"/>
      <c r="DWA109" s="30"/>
      <c r="DWB109" s="30"/>
      <c r="DWC109" s="30"/>
      <c r="DWD109" s="30"/>
      <c r="DWE109" s="30"/>
      <c r="DWF109" s="30"/>
      <c r="DWG109" s="30"/>
      <c r="DWH109" s="30"/>
      <c r="DWI109" s="30"/>
      <c r="DWJ109" s="30"/>
      <c r="DWK109" s="30"/>
      <c r="DWL109" s="30"/>
      <c r="DWM109" s="30"/>
      <c r="DWN109" s="30"/>
      <c r="DWO109" s="30"/>
      <c r="DWP109" s="30"/>
      <c r="DWQ109" s="30"/>
      <c r="DWR109" s="30"/>
      <c r="DWS109" s="30"/>
      <c r="DWT109" s="30"/>
      <c r="DWU109" s="30"/>
      <c r="DWV109" s="30"/>
      <c r="DWW109" s="30"/>
      <c r="DWX109" s="30"/>
      <c r="DWY109" s="30"/>
      <c r="DWZ109" s="30"/>
      <c r="DXA109" s="30"/>
      <c r="DXB109" s="30"/>
      <c r="DXC109" s="30"/>
      <c r="DXD109" s="30"/>
      <c r="DXE109" s="30"/>
      <c r="DXF109" s="30"/>
      <c r="DXG109" s="30"/>
      <c r="DXH109" s="30"/>
      <c r="DXI109" s="30"/>
      <c r="DXJ109" s="30"/>
      <c r="DXK109" s="30"/>
      <c r="DXL109" s="30"/>
      <c r="DXM109" s="30"/>
      <c r="DXN109" s="30"/>
      <c r="DXO109" s="30"/>
      <c r="DXP109" s="30"/>
      <c r="DXQ109" s="30"/>
      <c r="DXR109" s="30"/>
      <c r="DXS109" s="30"/>
      <c r="DXT109" s="30"/>
      <c r="DXU109" s="30"/>
      <c r="DXV109" s="30"/>
      <c r="DXW109" s="30"/>
      <c r="DXX109" s="30"/>
      <c r="DXY109" s="30"/>
      <c r="DXZ109" s="30"/>
      <c r="DYA109" s="30"/>
      <c r="DYB109" s="30"/>
      <c r="DYC109" s="30"/>
      <c r="DYD109" s="30"/>
      <c r="DYE109" s="30"/>
      <c r="DYF109" s="30"/>
      <c r="DYG109" s="30"/>
      <c r="DYH109" s="30"/>
      <c r="DYI109" s="30"/>
      <c r="DYJ109" s="30"/>
      <c r="DYK109" s="30"/>
      <c r="DYL109" s="30"/>
      <c r="DYM109" s="30"/>
      <c r="DYN109" s="30"/>
      <c r="DYO109" s="30"/>
      <c r="DYP109" s="30"/>
      <c r="DYQ109" s="30"/>
      <c r="DYR109" s="30"/>
      <c r="DYS109" s="30"/>
      <c r="DYT109" s="30"/>
      <c r="DYU109" s="30"/>
      <c r="DYV109" s="30"/>
      <c r="DYW109" s="30"/>
      <c r="DYX109" s="30"/>
      <c r="DYY109" s="30"/>
      <c r="DYZ109" s="30"/>
      <c r="DZA109" s="30"/>
      <c r="DZB109" s="30"/>
      <c r="DZC109" s="30"/>
      <c r="DZD109" s="30"/>
      <c r="DZE109" s="30"/>
      <c r="DZF109" s="30"/>
      <c r="DZG109" s="30"/>
      <c r="DZH109" s="30"/>
      <c r="DZI109" s="30"/>
      <c r="DZJ109" s="30"/>
      <c r="DZK109" s="30"/>
      <c r="DZL109" s="30"/>
      <c r="DZM109" s="30"/>
      <c r="DZN109" s="30"/>
      <c r="DZO109" s="30"/>
      <c r="DZP109" s="30"/>
      <c r="DZQ109" s="30"/>
      <c r="DZR109" s="30"/>
      <c r="DZS109" s="30"/>
      <c r="DZT109" s="30"/>
      <c r="DZU109" s="30"/>
      <c r="DZV109" s="30"/>
      <c r="DZW109" s="30"/>
      <c r="DZX109" s="30"/>
      <c r="DZY109" s="30"/>
      <c r="DZZ109" s="30"/>
      <c r="EAA109" s="30"/>
      <c r="EAB109" s="30"/>
      <c r="EAC109" s="30"/>
      <c r="EAD109" s="30"/>
      <c r="EAE109" s="30"/>
      <c r="EAF109" s="30"/>
      <c r="EAG109" s="30"/>
      <c r="EAH109" s="30"/>
      <c r="EAI109" s="30"/>
      <c r="EAJ109" s="30"/>
      <c r="EAK109" s="30"/>
      <c r="EAL109" s="30"/>
      <c r="EAM109" s="30"/>
      <c r="EAN109" s="30"/>
      <c r="EAO109" s="30"/>
      <c r="EAP109" s="30"/>
      <c r="EAQ109" s="30"/>
      <c r="EAR109" s="30"/>
      <c r="EAS109" s="30"/>
      <c r="EAT109" s="30"/>
      <c r="EAU109" s="30"/>
      <c r="EAV109" s="30"/>
      <c r="EAW109" s="30"/>
      <c r="EAX109" s="30"/>
      <c r="EAY109" s="30"/>
      <c r="EAZ109" s="30"/>
      <c r="EBA109" s="30"/>
      <c r="EBB109" s="30"/>
      <c r="EBC109" s="30"/>
      <c r="EBD109" s="30"/>
      <c r="EBE109" s="30"/>
      <c r="EBF109" s="30"/>
      <c r="EBG109" s="30"/>
      <c r="EBH109" s="30"/>
      <c r="EBI109" s="30"/>
      <c r="EBJ109" s="30"/>
      <c r="EBK109" s="30"/>
      <c r="EBL109" s="30"/>
      <c r="EBM109" s="30"/>
      <c r="EBN109" s="30"/>
      <c r="EBO109" s="30"/>
      <c r="EBP109" s="30"/>
      <c r="EBQ109" s="30"/>
      <c r="EBR109" s="30"/>
      <c r="EBS109" s="30"/>
      <c r="EBT109" s="30"/>
      <c r="EBU109" s="30"/>
      <c r="EBV109" s="30"/>
      <c r="EBW109" s="30"/>
      <c r="EBX109" s="30"/>
      <c r="EBY109" s="30"/>
      <c r="EBZ109" s="30"/>
      <c r="ECA109" s="30"/>
      <c r="ECB109" s="30"/>
      <c r="ECC109" s="30"/>
      <c r="ECD109" s="30"/>
      <c r="ECE109" s="30"/>
      <c r="ECF109" s="30"/>
      <c r="ECG109" s="30"/>
      <c r="ECH109" s="30"/>
      <c r="ECI109" s="30"/>
      <c r="ECJ109" s="30"/>
      <c r="ECK109" s="30"/>
      <c r="ECL109" s="30"/>
      <c r="ECM109" s="30"/>
      <c r="ECN109" s="30"/>
      <c r="ECO109" s="30"/>
      <c r="ECP109" s="30"/>
      <c r="ECQ109" s="30"/>
      <c r="ECR109" s="30"/>
      <c r="ECS109" s="30"/>
      <c r="ECT109" s="30"/>
      <c r="ECU109" s="30"/>
      <c r="ECV109" s="30"/>
      <c r="ECW109" s="30"/>
      <c r="ECX109" s="30"/>
      <c r="ECY109" s="30"/>
      <c r="ECZ109" s="30"/>
      <c r="EDA109" s="30"/>
      <c r="EDB109" s="30"/>
      <c r="EDC109" s="30"/>
      <c r="EDD109" s="30"/>
      <c r="EDE109" s="30"/>
      <c r="EDF109" s="30"/>
      <c r="EDG109" s="30"/>
      <c r="EDH109" s="30"/>
      <c r="EDI109" s="30"/>
      <c r="EDJ109" s="30"/>
      <c r="EDK109" s="30"/>
      <c r="EDL109" s="30"/>
      <c r="EDM109" s="30"/>
      <c r="EDN109" s="30"/>
      <c r="EDO109" s="30"/>
      <c r="EDP109" s="30"/>
      <c r="EDQ109" s="30"/>
      <c r="EDR109" s="30"/>
      <c r="EDS109" s="30"/>
      <c r="EDT109" s="30"/>
      <c r="EDU109" s="30"/>
      <c r="EDV109" s="30"/>
      <c r="EDW109" s="30"/>
      <c r="EDX109" s="30"/>
      <c r="EDY109" s="30"/>
      <c r="EDZ109" s="30"/>
      <c r="EEA109" s="30"/>
      <c r="EEB109" s="30"/>
      <c r="EEC109" s="30"/>
      <c r="EED109" s="30"/>
      <c r="EEE109" s="30"/>
      <c r="EEF109" s="30"/>
      <c r="EEG109" s="30"/>
      <c r="EEH109" s="30"/>
      <c r="EEI109" s="30"/>
      <c r="EEJ109" s="30"/>
      <c r="EEK109" s="30"/>
      <c r="EEL109" s="30"/>
      <c r="EEM109" s="30"/>
      <c r="EEN109" s="30"/>
      <c r="EEO109" s="30"/>
      <c r="EEP109" s="30"/>
      <c r="EEQ109" s="30"/>
      <c r="EER109" s="30"/>
      <c r="EES109" s="30"/>
      <c r="EET109" s="30"/>
      <c r="EEU109" s="30"/>
      <c r="EEV109" s="30"/>
      <c r="EEW109" s="30"/>
      <c r="EEX109" s="30"/>
      <c r="EEY109" s="30"/>
      <c r="EEZ109" s="30"/>
      <c r="EFA109" s="30"/>
      <c r="EFB109" s="30"/>
      <c r="EFC109" s="30"/>
      <c r="EFD109" s="30"/>
      <c r="EFE109" s="30"/>
      <c r="EFF109" s="30"/>
      <c r="EFG109" s="30"/>
      <c r="EFH109" s="30"/>
      <c r="EFI109" s="30"/>
      <c r="EFJ109" s="30"/>
      <c r="EFK109" s="30"/>
      <c r="EFL109" s="30"/>
      <c r="EFM109" s="30"/>
      <c r="EFN109" s="30"/>
      <c r="EFO109" s="30"/>
      <c r="EFP109" s="30"/>
      <c r="EFQ109" s="30"/>
      <c r="EFR109" s="30"/>
      <c r="EFS109" s="30"/>
      <c r="EFT109" s="30"/>
      <c r="EFU109" s="30"/>
      <c r="EFV109" s="30"/>
      <c r="EFW109" s="30"/>
      <c r="EFX109" s="30"/>
      <c r="EFY109" s="30"/>
      <c r="EFZ109" s="30"/>
      <c r="EGA109" s="30"/>
      <c r="EGB109" s="30"/>
      <c r="EGC109" s="30"/>
      <c r="EGD109" s="30"/>
      <c r="EGE109" s="30"/>
      <c r="EGF109" s="30"/>
      <c r="EGG109" s="30"/>
      <c r="EGH109" s="30"/>
      <c r="EGI109" s="30"/>
      <c r="EGJ109" s="30"/>
      <c r="EGK109" s="30"/>
      <c r="EGL109" s="30"/>
      <c r="EGM109" s="30"/>
      <c r="EGN109" s="30"/>
      <c r="EGO109" s="30"/>
      <c r="EGP109" s="30"/>
      <c r="EGQ109" s="30"/>
      <c r="EGR109" s="30"/>
      <c r="EGS109" s="30"/>
      <c r="EGT109" s="30"/>
      <c r="EGU109" s="30"/>
      <c r="EGV109" s="30"/>
      <c r="EGW109" s="30"/>
      <c r="EGX109" s="30"/>
      <c r="EGY109" s="30"/>
      <c r="EGZ109" s="30"/>
      <c r="EHA109" s="30"/>
      <c r="EHB109" s="30"/>
      <c r="EHC109" s="30"/>
      <c r="EHD109" s="30"/>
      <c r="EHE109" s="30"/>
      <c r="EHF109" s="30"/>
      <c r="EHG109" s="30"/>
      <c r="EHH109" s="30"/>
      <c r="EHI109" s="30"/>
      <c r="EHJ109" s="30"/>
      <c r="EHK109" s="30"/>
      <c r="EHL109" s="30"/>
      <c r="EHM109" s="30"/>
      <c r="EHN109" s="30"/>
      <c r="EHO109" s="30"/>
      <c r="EHP109" s="30"/>
      <c r="EHQ109" s="30"/>
      <c r="EHR109" s="30"/>
      <c r="EHS109" s="30"/>
      <c r="EHT109" s="30"/>
      <c r="EHU109" s="30"/>
      <c r="EHV109" s="30"/>
      <c r="EHW109" s="30"/>
      <c r="EHX109" s="30"/>
      <c r="EHY109" s="30"/>
      <c r="EHZ109" s="30"/>
      <c r="EIA109" s="30"/>
      <c r="EIB109" s="30"/>
      <c r="EIC109" s="30"/>
      <c r="EID109" s="30"/>
      <c r="EIE109" s="30"/>
      <c r="EIF109" s="30"/>
      <c r="EIG109" s="30"/>
      <c r="EIH109" s="30"/>
      <c r="EII109" s="30"/>
      <c r="EIJ109" s="30"/>
      <c r="EIK109" s="30"/>
      <c r="EIL109" s="30"/>
      <c r="EIM109" s="30"/>
      <c r="EIN109" s="30"/>
      <c r="EIO109" s="30"/>
      <c r="EIP109" s="30"/>
      <c r="EIQ109" s="30"/>
      <c r="EIR109" s="30"/>
      <c r="EIS109" s="30"/>
      <c r="EIT109" s="30"/>
      <c r="EIU109" s="30"/>
      <c r="EIV109" s="30"/>
      <c r="EIW109" s="30"/>
      <c r="EIX109" s="30"/>
      <c r="EIY109" s="30"/>
      <c r="EIZ109" s="30"/>
      <c r="EJA109" s="30"/>
      <c r="EJB109" s="30"/>
      <c r="EJC109" s="30"/>
      <c r="EJD109" s="30"/>
      <c r="EJE109" s="30"/>
      <c r="EJF109" s="30"/>
      <c r="EJG109" s="30"/>
      <c r="EJH109" s="30"/>
      <c r="EJI109" s="30"/>
      <c r="EJJ109" s="30"/>
      <c r="EJK109" s="30"/>
      <c r="EJL109" s="30"/>
      <c r="EJM109" s="30"/>
      <c r="EJN109" s="30"/>
      <c r="EJO109" s="30"/>
      <c r="EJP109" s="30"/>
      <c r="EJQ109" s="30"/>
      <c r="EJR109" s="30"/>
      <c r="EJS109" s="30"/>
      <c r="EJT109" s="30"/>
      <c r="EJU109" s="30"/>
      <c r="EJV109" s="30"/>
      <c r="EJW109" s="30"/>
      <c r="EJX109" s="30"/>
      <c r="EJY109" s="30"/>
      <c r="EJZ109" s="30"/>
      <c r="EKA109" s="30"/>
      <c r="EKB109" s="30"/>
      <c r="EKC109" s="30"/>
      <c r="EKD109" s="30"/>
      <c r="EKE109" s="30"/>
      <c r="EKF109" s="30"/>
      <c r="EKG109" s="30"/>
      <c r="EKH109" s="30"/>
      <c r="EKI109" s="30"/>
      <c r="EKJ109" s="30"/>
      <c r="EKK109" s="30"/>
      <c r="EKL109" s="30"/>
      <c r="EKM109" s="30"/>
      <c r="EKN109" s="30"/>
      <c r="EKO109" s="30"/>
      <c r="EKP109" s="30"/>
      <c r="EKQ109" s="30"/>
      <c r="EKR109" s="30"/>
      <c r="EKS109" s="30"/>
      <c r="EKT109" s="30"/>
      <c r="EKU109" s="30"/>
      <c r="EKV109" s="30"/>
      <c r="EKW109" s="30"/>
      <c r="EKX109" s="30"/>
      <c r="EKY109" s="30"/>
      <c r="EKZ109" s="30"/>
      <c r="ELA109" s="30"/>
      <c r="ELB109" s="30"/>
      <c r="ELC109" s="30"/>
      <c r="ELD109" s="30"/>
      <c r="ELE109" s="30"/>
      <c r="ELF109" s="30"/>
      <c r="ELG109" s="30"/>
      <c r="ELH109" s="30"/>
      <c r="ELI109" s="30"/>
      <c r="ELJ109" s="30"/>
      <c r="ELK109" s="30"/>
      <c r="ELL109" s="30"/>
      <c r="ELM109" s="30"/>
      <c r="ELN109" s="30"/>
      <c r="ELO109" s="30"/>
      <c r="ELP109" s="30"/>
      <c r="ELQ109" s="30"/>
      <c r="ELR109" s="30"/>
      <c r="ELS109" s="30"/>
      <c r="ELT109" s="30"/>
      <c r="ELU109" s="30"/>
      <c r="ELV109" s="30"/>
      <c r="ELW109" s="30"/>
      <c r="ELX109" s="30"/>
      <c r="ELY109" s="30"/>
      <c r="ELZ109" s="30"/>
      <c r="EMA109" s="30"/>
      <c r="EMB109" s="30"/>
      <c r="EMC109" s="30"/>
      <c r="EMD109" s="30"/>
      <c r="EME109" s="30"/>
      <c r="EMF109" s="30"/>
      <c r="EMG109" s="30"/>
      <c r="EMH109" s="30"/>
      <c r="EMI109" s="30"/>
      <c r="EMJ109" s="30"/>
      <c r="EMK109" s="30"/>
      <c r="EML109" s="30"/>
      <c r="EMM109" s="30"/>
      <c r="EMN109" s="30"/>
      <c r="EMO109" s="30"/>
      <c r="EMP109" s="30"/>
      <c r="EMQ109" s="30"/>
      <c r="EMR109" s="30"/>
      <c r="EMS109" s="30"/>
      <c r="EMT109" s="30"/>
      <c r="EMU109" s="30"/>
      <c r="EMV109" s="30"/>
      <c r="EMW109" s="30"/>
      <c r="EMX109" s="30"/>
      <c r="EMY109" s="30"/>
      <c r="EMZ109" s="30"/>
      <c r="ENA109" s="30"/>
      <c r="ENB109" s="30"/>
      <c r="ENC109" s="30"/>
      <c r="END109" s="30"/>
      <c r="ENE109" s="30"/>
      <c r="ENF109" s="30"/>
      <c r="ENG109" s="30"/>
      <c r="ENH109" s="30"/>
      <c r="ENI109" s="30"/>
      <c r="ENJ109" s="30"/>
      <c r="ENK109" s="30"/>
      <c r="ENL109" s="30"/>
      <c r="ENM109" s="30"/>
      <c r="ENN109" s="30"/>
      <c r="ENO109" s="30"/>
      <c r="ENP109" s="30"/>
      <c r="ENQ109" s="30"/>
      <c r="ENR109" s="30"/>
      <c r="ENS109" s="30"/>
      <c r="ENT109" s="30"/>
      <c r="ENU109" s="30"/>
      <c r="ENV109" s="30"/>
      <c r="ENW109" s="30"/>
      <c r="ENX109" s="30"/>
      <c r="ENY109" s="30"/>
      <c r="ENZ109" s="30"/>
      <c r="EOA109" s="30"/>
      <c r="EOB109" s="30"/>
      <c r="EOC109" s="30"/>
      <c r="EOD109" s="30"/>
      <c r="EOE109" s="30"/>
      <c r="EOF109" s="30"/>
      <c r="EOG109" s="30"/>
      <c r="EOH109" s="30"/>
      <c r="EOI109" s="30"/>
      <c r="EOJ109" s="30"/>
      <c r="EOK109" s="30"/>
      <c r="EOL109" s="30"/>
      <c r="EOM109" s="30"/>
      <c r="EON109" s="30"/>
      <c r="EOO109" s="30"/>
      <c r="EOP109" s="30"/>
      <c r="EOQ109" s="30"/>
      <c r="EOR109" s="30"/>
      <c r="EOS109" s="30"/>
      <c r="EOT109" s="30"/>
      <c r="EOU109" s="30"/>
      <c r="EOV109" s="30"/>
      <c r="EOW109" s="30"/>
      <c r="EOX109" s="30"/>
      <c r="EOY109" s="30"/>
      <c r="EOZ109" s="30"/>
      <c r="EPA109" s="30"/>
      <c r="EPB109" s="30"/>
      <c r="EPC109" s="30"/>
      <c r="EPD109" s="30"/>
      <c r="EPE109" s="30"/>
      <c r="EPF109" s="30"/>
      <c r="EPG109" s="30"/>
      <c r="EPH109" s="30"/>
      <c r="EPI109" s="30"/>
      <c r="EPJ109" s="30"/>
      <c r="EPK109" s="30"/>
      <c r="EPL109" s="30"/>
      <c r="EPM109" s="30"/>
      <c r="EPN109" s="30"/>
      <c r="EPO109" s="30"/>
      <c r="EPP109" s="30"/>
      <c r="EPQ109" s="30"/>
      <c r="EPR109" s="30"/>
      <c r="EPS109" s="30"/>
      <c r="EPT109" s="30"/>
      <c r="EPU109" s="30"/>
      <c r="EPV109" s="30"/>
      <c r="EPW109" s="30"/>
      <c r="EPX109" s="30"/>
      <c r="EPY109" s="30"/>
      <c r="EPZ109" s="30"/>
      <c r="EQA109" s="30"/>
      <c r="EQB109" s="30"/>
      <c r="EQC109" s="30"/>
      <c r="EQD109" s="30"/>
      <c r="EQE109" s="30"/>
      <c r="EQF109" s="30"/>
      <c r="EQG109" s="30"/>
      <c r="EQH109" s="30"/>
      <c r="EQI109" s="30"/>
      <c r="EQJ109" s="30"/>
      <c r="EQK109" s="30"/>
      <c r="EQL109" s="30"/>
      <c r="EQM109" s="30"/>
      <c r="EQN109" s="30"/>
      <c r="EQO109" s="30"/>
      <c r="EQP109" s="30"/>
      <c r="EQQ109" s="30"/>
      <c r="EQR109" s="30"/>
      <c r="EQS109" s="30"/>
      <c r="EQT109" s="30"/>
      <c r="EQU109" s="30"/>
      <c r="EQV109" s="30"/>
      <c r="EQW109" s="30"/>
      <c r="EQX109" s="30"/>
      <c r="EQY109" s="30"/>
      <c r="EQZ109" s="30"/>
      <c r="ERA109" s="30"/>
      <c r="ERB109" s="30"/>
      <c r="ERC109" s="30"/>
      <c r="ERD109" s="30"/>
      <c r="ERE109" s="30"/>
      <c r="ERF109" s="30"/>
      <c r="ERG109" s="30"/>
      <c r="ERH109" s="30"/>
      <c r="ERI109" s="30"/>
      <c r="ERJ109" s="30"/>
      <c r="ERK109" s="30"/>
      <c r="ERL109" s="30"/>
      <c r="ERM109" s="30"/>
      <c r="ERN109" s="30"/>
      <c r="ERO109" s="30"/>
      <c r="ERP109" s="30"/>
      <c r="ERQ109" s="30"/>
      <c r="ERR109" s="30"/>
      <c r="ERS109" s="30"/>
      <c r="ERT109" s="30"/>
      <c r="ERU109" s="30"/>
      <c r="ERV109" s="30"/>
      <c r="ERW109" s="30"/>
      <c r="ERX109" s="30"/>
      <c r="ERY109" s="30"/>
      <c r="ERZ109" s="30"/>
      <c r="ESA109" s="30"/>
      <c r="ESB109" s="30"/>
      <c r="ESC109" s="30"/>
      <c r="ESD109" s="30"/>
      <c r="ESE109" s="30"/>
      <c r="ESF109" s="30"/>
      <c r="ESG109" s="30"/>
      <c r="ESH109" s="30"/>
      <c r="ESI109" s="30"/>
      <c r="ESJ109" s="30"/>
      <c r="ESK109" s="30"/>
      <c r="ESL109" s="30"/>
      <c r="ESM109" s="30"/>
      <c r="ESN109" s="30"/>
      <c r="ESO109" s="30"/>
      <c r="ESP109" s="30"/>
      <c r="ESQ109" s="30"/>
      <c r="ESR109" s="30"/>
      <c r="ESS109" s="30"/>
      <c r="EST109" s="30"/>
      <c r="ESU109" s="30"/>
      <c r="ESV109" s="30"/>
      <c r="ESW109" s="30"/>
      <c r="ESX109" s="30"/>
      <c r="ESY109" s="30"/>
      <c r="ESZ109" s="30"/>
      <c r="ETA109" s="30"/>
      <c r="ETB109" s="30"/>
      <c r="ETC109" s="30"/>
      <c r="ETD109" s="30"/>
      <c r="ETE109" s="30"/>
      <c r="ETF109" s="30"/>
      <c r="ETG109" s="30"/>
      <c r="ETH109" s="30"/>
      <c r="ETI109" s="30"/>
      <c r="ETJ109" s="30"/>
      <c r="ETK109" s="30"/>
      <c r="ETL109" s="30"/>
      <c r="ETM109" s="30"/>
      <c r="ETN109" s="30"/>
      <c r="ETO109" s="30"/>
      <c r="ETP109" s="30"/>
      <c r="ETQ109" s="30"/>
      <c r="ETR109" s="30"/>
      <c r="ETS109" s="30"/>
      <c r="ETT109" s="30"/>
      <c r="ETU109" s="30"/>
      <c r="ETV109" s="30"/>
      <c r="ETW109" s="30"/>
      <c r="ETX109" s="30"/>
      <c r="ETY109" s="30"/>
      <c r="ETZ109" s="30"/>
      <c r="EUA109" s="30"/>
      <c r="EUB109" s="30"/>
      <c r="EUC109" s="30"/>
      <c r="EUD109" s="30"/>
      <c r="EUE109" s="30"/>
      <c r="EUF109" s="30"/>
      <c r="EUG109" s="30"/>
      <c r="EUH109" s="30"/>
      <c r="EUI109" s="30"/>
      <c r="EUJ109" s="30"/>
      <c r="EUK109" s="30"/>
      <c r="EUL109" s="30"/>
      <c r="EUM109" s="30"/>
      <c r="EUN109" s="30"/>
      <c r="EUO109" s="30"/>
      <c r="EUP109" s="30"/>
      <c r="EUQ109" s="30"/>
      <c r="EUR109" s="30"/>
      <c r="EUS109" s="30"/>
      <c r="EUT109" s="30"/>
      <c r="EUU109" s="30"/>
      <c r="EUV109" s="30"/>
      <c r="EUW109" s="30"/>
      <c r="EUX109" s="30"/>
      <c r="EUY109" s="30"/>
      <c r="EUZ109" s="30"/>
      <c r="EVA109" s="30"/>
      <c r="EVB109" s="30"/>
      <c r="EVC109" s="30"/>
      <c r="EVD109" s="30"/>
      <c r="EVE109" s="30"/>
      <c r="EVF109" s="30"/>
      <c r="EVG109" s="30"/>
      <c r="EVH109" s="30"/>
      <c r="EVI109" s="30"/>
      <c r="EVJ109" s="30"/>
      <c r="EVK109" s="30"/>
      <c r="EVL109" s="30"/>
      <c r="EVM109" s="30"/>
      <c r="EVN109" s="30"/>
      <c r="EVO109" s="30"/>
      <c r="EVP109" s="30"/>
      <c r="EVQ109" s="30"/>
      <c r="EVR109" s="30"/>
      <c r="EVS109" s="30"/>
      <c r="EVT109" s="30"/>
      <c r="EVU109" s="30"/>
      <c r="EVV109" s="30"/>
      <c r="EVW109" s="30"/>
      <c r="EVX109" s="30"/>
      <c r="EVY109" s="30"/>
      <c r="EVZ109" s="30"/>
      <c r="EWA109" s="30"/>
      <c r="EWB109" s="30"/>
      <c r="EWC109" s="30"/>
      <c r="EWD109" s="30"/>
      <c r="EWE109" s="30"/>
      <c r="EWF109" s="30"/>
      <c r="EWG109" s="30"/>
      <c r="EWH109" s="30"/>
      <c r="EWI109" s="30"/>
      <c r="EWJ109" s="30"/>
      <c r="EWK109" s="30"/>
      <c r="EWL109" s="30"/>
      <c r="EWM109" s="30"/>
      <c r="EWN109" s="30"/>
      <c r="EWO109" s="30"/>
      <c r="EWP109" s="30"/>
      <c r="EWQ109" s="30"/>
      <c r="EWR109" s="30"/>
      <c r="EWS109" s="30"/>
      <c r="EWT109" s="30"/>
      <c r="EWU109" s="30"/>
      <c r="EWV109" s="30"/>
      <c r="EWW109" s="30"/>
      <c r="EWX109" s="30"/>
      <c r="EWY109" s="30"/>
      <c r="EWZ109" s="30"/>
      <c r="EXA109" s="30"/>
      <c r="EXB109" s="30"/>
      <c r="EXC109" s="30"/>
      <c r="EXD109" s="30"/>
      <c r="EXE109" s="30"/>
      <c r="EXF109" s="30"/>
      <c r="EXG109" s="30"/>
      <c r="EXH109" s="30"/>
      <c r="EXI109" s="30"/>
      <c r="EXJ109" s="30"/>
      <c r="EXK109" s="30"/>
      <c r="EXL109" s="30"/>
      <c r="EXM109" s="30"/>
      <c r="EXN109" s="30"/>
      <c r="EXO109" s="30"/>
      <c r="EXP109" s="30"/>
      <c r="EXQ109" s="30"/>
      <c r="EXR109" s="30"/>
      <c r="EXS109" s="30"/>
      <c r="EXT109" s="30"/>
      <c r="EXU109" s="30"/>
      <c r="EXV109" s="30"/>
      <c r="EXW109" s="30"/>
      <c r="EXX109" s="30"/>
      <c r="EXY109" s="30"/>
      <c r="EXZ109" s="30"/>
      <c r="EYA109" s="30"/>
      <c r="EYB109" s="30"/>
      <c r="EYC109" s="30"/>
      <c r="EYD109" s="30"/>
      <c r="EYE109" s="30"/>
      <c r="EYF109" s="30"/>
      <c r="EYG109" s="30"/>
      <c r="EYH109" s="30"/>
      <c r="EYI109" s="30"/>
      <c r="EYJ109" s="30"/>
      <c r="EYK109" s="30"/>
      <c r="EYL109" s="30"/>
      <c r="EYM109" s="30"/>
      <c r="EYN109" s="30"/>
      <c r="EYO109" s="30"/>
      <c r="EYP109" s="30"/>
      <c r="EYQ109" s="30"/>
      <c r="EYR109" s="30"/>
      <c r="EYS109" s="30"/>
      <c r="EYT109" s="30"/>
      <c r="EYU109" s="30"/>
      <c r="EYV109" s="30"/>
      <c r="EYW109" s="30"/>
      <c r="EYX109" s="30"/>
      <c r="EYY109" s="30"/>
      <c r="EYZ109" s="30"/>
      <c r="EZA109" s="30"/>
      <c r="EZB109" s="30"/>
      <c r="EZC109" s="30"/>
      <c r="EZD109" s="30"/>
      <c r="EZE109" s="30"/>
      <c r="EZF109" s="30"/>
      <c r="EZG109" s="30"/>
      <c r="EZH109" s="30"/>
      <c r="EZI109" s="30"/>
      <c r="EZJ109" s="30"/>
      <c r="EZK109" s="30"/>
      <c r="EZL109" s="30"/>
      <c r="EZM109" s="30"/>
      <c r="EZN109" s="30"/>
      <c r="EZO109" s="30"/>
      <c r="EZP109" s="30"/>
      <c r="EZQ109" s="30"/>
      <c r="EZR109" s="30"/>
      <c r="EZS109" s="30"/>
      <c r="EZT109" s="30"/>
      <c r="EZU109" s="30"/>
      <c r="EZV109" s="30"/>
      <c r="EZW109" s="30"/>
      <c r="EZX109" s="30"/>
      <c r="EZY109" s="30"/>
      <c r="EZZ109" s="30"/>
      <c r="FAA109" s="30"/>
      <c r="FAB109" s="30"/>
      <c r="FAC109" s="30"/>
      <c r="FAD109" s="30"/>
      <c r="FAE109" s="30"/>
      <c r="FAF109" s="30"/>
      <c r="FAG109" s="30"/>
      <c r="FAH109" s="30"/>
      <c r="FAI109" s="30"/>
      <c r="FAJ109" s="30"/>
      <c r="FAK109" s="30"/>
      <c r="FAL109" s="30"/>
      <c r="FAM109" s="30"/>
      <c r="FAN109" s="30"/>
      <c r="FAO109" s="30"/>
      <c r="FAP109" s="30"/>
      <c r="FAQ109" s="30"/>
      <c r="FAR109" s="30"/>
      <c r="FAS109" s="30"/>
      <c r="FAT109" s="30"/>
      <c r="FAU109" s="30"/>
      <c r="FAV109" s="30"/>
      <c r="FAW109" s="30"/>
      <c r="FAX109" s="30"/>
      <c r="FAY109" s="30"/>
      <c r="FAZ109" s="30"/>
      <c r="FBA109" s="30"/>
      <c r="FBB109" s="30"/>
      <c r="FBC109" s="30"/>
      <c r="FBD109" s="30"/>
      <c r="FBE109" s="30"/>
      <c r="FBF109" s="30"/>
      <c r="FBG109" s="30"/>
      <c r="FBH109" s="30"/>
      <c r="FBI109" s="30"/>
      <c r="FBJ109" s="30"/>
      <c r="FBK109" s="30"/>
      <c r="FBL109" s="30"/>
      <c r="FBM109" s="30"/>
      <c r="FBN109" s="30"/>
      <c r="FBO109" s="30"/>
      <c r="FBP109" s="30"/>
      <c r="FBQ109" s="30"/>
      <c r="FBR109" s="30"/>
      <c r="FBS109" s="30"/>
      <c r="FBT109" s="30"/>
      <c r="FBU109" s="30"/>
      <c r="FBV109" s="30"/>
      <c r="FBW109" s="30"/>
      <c r="FBX109" s="30"/>
      <c r="FBY109" s="30"/>
      <c r="FBZ109" s="30"/>
      <c r="FCA109" s="30"/>
      <c r="FCB109" s="30"/>
      <c r="FCC109" s="30"/>
      <c r="FCD109" s="30"/>
      <c r="FCE109" s="30"/>
      <c r="FCF109" s="30"/>
      <c r="FCG109" s="30"/>
      <c r="FCH109" s="30"/>
      <c r="FCI109" s="30"/>
      <c r="FCJ109" s="30"/>
      <c r="FCK109" s="30"/>
      <c r="FCL109" s="30"/>
      <c r="FCM109" s="30"/>
      <c r="FCN109" s="30"/>
      <c r="FCO109" s="30"/>
      <c r="FCP109" s="30"/>
      <c r="FCQ109" s="30"/>
      <c r="FCR109" s="30"/>
      <c r="FCS109" s="30"/>
      <c r="FCT109" s="30"/>
      <c r="FCU109" s="30"/>
      <c r="FCV109" s="30"/>
      <c r="FCW109" s="30"/>
      <c r="FCX109" s="30"/>
      <c r="FCY109" s="30"/>
      <c r="FCZ109" s="30"/>
      <c r="FDA109" s="30"/>
      <c r="FDB109" s="30"/>
      <c r="FDC109" s="30"/>
      <c r="FDD109" s="30"/>
      <c r="FDE109" s="30"/>
      <c r="FDF109" s="30"/>
      <c r="FDG109" s="30"/>
      <c r="FDH109" s="30"/>
      <c r="FDI109" s="30"/>
      <c r="FDJ109" s="30"/>
      <c r="FDK109" s="30"/>
      <c r="FDL109" s="30"/>
      <c r="FDM109" s="30"/>
      <c r="FDN109" s="30"/>
      <c r="FDO109" s="30"/>
      <c r="FDP109" s="30"/>
      <c r="FDQ109" s="30"/>
      <c r="FDR109" s="30"/>
      <c r="FDS109" s="30"/>
      <c r="FDT109" s="30"/>
      <c r="FDU109" s="30"/>
      <c r="FDV109" s="30"/>
      <c r="FDW109" s="30"/>
      <c r="FDX109" s="30"/>
      <c r="FDY109" s="30"/>
      <c r="FDZ109" s="30"/>
      <c r="FEA109" s="30"/>
      <c r="FEB109" s="30"/>
      <c r="FEC109" s="30"/>
      <c r="FED109" s="30"/>
      <c r="FEE109" s="30"/>
      <c r="FEF109" s="30"/>
      <c r="FEG109" s="30"/>
      <c r="FEH109" s="30"/>
      <c r="FEI109" s="30"/>
      <c r="FEJ109" s="30"/>
      <c r="FEK109" s="30"/>
      <c r="FEL109" s="30"/>
      <c r="FEM109" s="30"/>
      <c r="FEN109" s="30"/>
      <c r="FEO109" s="30"/>
      <c r="FEP109" s="30"/>
      <c r="FEQ109" s="30"/>
      <c r="FER109" s="30"/>
      <c r="FES109" s="30"/>
      <c r="FET109" s="30"/>
      <c r="FEU109" s="30"/>
      <c r="FEV109" s="30"/>
      <c r="FEW109" s="30"/>
      <c r="FEX109" s="30"/>
      <c r="FEY109" s="30"/>
      <c r="FEZ109" s="30"/>
      <c r="FFA109" s="30"/>
      <c r="FFB109" s="30"/>
      <c r="FFC109" s="30"/>
      <c r="FFD109" s="30"/>
      <c r="FFE109" s="30"/>
      <c r="FFF109" s="30"/>
      <c r="FFG109" s="30"/>
      <c r="FFH109" s="30"/>
      <c r="FFI109" s="30"/>
      <c r="FFJ109" s="30"/>
      <c r="FFK109" s="30"/>
      <c r="FFL109" s="30"/>
      <c r="FFM109" s="30"/>
      <c r="FFN109" s="30"/>
      <c r="FFO109" s="30"/>
      <c r="FFP109" s="30"/>
      <c r="FFQ109" s="30"/>
      <c r="FFR109" s="30"/>
      <c r="FFS109" s="30"/>
      <c r="FFT109" s="30"/>
      <c r="FFU109" s="30"/>
      <c r="FFV109" s="30"/>
      <c r="FFW109" s="30"/>
      <c r="FFX109" s="30"/>
      <c r="FFY109" s="30"/>
      <c r="FFZ109" s="30"/>
      <c r="FGA109" s="30"/>
      <c r="FGB109" s="30"/>
      <c r="FGC109" s="30"/>
      <c r="FGD109" s="30"/>
      <c r="FGE109" s="30"/>
      <c r="FGF109" s="30"/>
      <c r="FGG109" s="30"/>
      <c r="FGH109" s="30"/>
      <c r="FGI109" s="30"/>
      <c r="FGJ109" s="30"/>
      <c r="FGK109" s="30"/>
      <c r="FGL109" s="30"/>
      <c r="FGM109" s="30"/>
      <c r="FGN109" s="30"/>
      <c r="FGO109" s="30"/>
      <c r="FGP109" s="30"/>
      <c r="FGQ109" s="30"/>
      <c r="FGR109" s="30"/>
      <c r="FGS109" s="30"/>
      <c r="FGT109" s="30"/>
      <c r="FGU109" s="30"/>
      <c r="FGV109" s="30"/>
      <c r="FGW109" s="30"/>
      <c r="FGX109" s="30"/>
      <c r="FGY109" s="30"/>
      <c r="FGZ109" s="30"/>
      <c r="FHA109" s="30"/>
      <c r="FHB109" s="30"/>
      <c r="FHC109" s="30"/>
      <c r="FHD109" s="30"/>
      <c r="FHE109" s="30"/>
      <c r="FHF109" s="30"/>
      <c r="FHG109" s="30"/>
      <c r="FHH109" s="30"/>
      <c r="FHI109" s="30"/>
      <c r="FHJ109" s="30"/>
      <c r="FHK109" s="30"/>
      <c r="FHL109" s="30"/>
      <c r="FHM109" s="30"/>
      <c r="FHN109" s="30"/>
      <c r="FHO109" s="30"/>
      <c r="FHP109" s="30"/>
      <c r="FHQ109" s="30"/>
      <c r="FHR109" s="30"/>
      <c r="FHS109" s="30"/>
      <c r="FHT109" s="30"/>
      <c r="FHU109" s="30"/>
      <c r="FHV109" s="30"/>
      <c r="FHW109" s="30"/>
      <c r="FHX109" s="30"/>
      <c r="FHY109" s="30"/>
      <c r="FHZ109" s="30"/>
      <c r="FIA109" s="30"/>
      <c r="FIB109" s="30"/>
      <c r="FIC109" s="30"/>
      <c r="FID109" s="30"/>
      <c r="FIE109" s="30"/>
      <c r="FIF109" s="30"/>
      <c r="FIG109" s="30"/>
      <c r="FIH109" s="30"/>
      <c r="FII109" s="30"/>
      <c r="FIJ109" s="30"/>
      <c r="FIK109" s="30"/>
      <c r="FIL109" s="30"/>
      <c r="FIM109" s="30"/>
      <c r="FIN109" s="30"/>
      <c r="FIO109" s="30"/>
      <c r="FIP109" s="30"/>
      <c r="FIQ109" s="30"/>
      <c r="FIR109" s="30"/>
      <c r="FIS109" s="30"/>
      <c r="FIT109" s="30"/>
      <c r="FIU109" s="30"/>
      <c r="FIV109" s="30"/>
      <c r="FIW109" s="30"/>
      <c r="FIX109" s="30"/>
      <c r="FIY109" s="30"/>
      <c r="FIZ109" s="30"/>
      <c r="FJA109" s="30"/>
      <c r="FJB109" s="30"/>
      <c r="FJC109" s="30"/>
      <c r="FJD109" s="30"/>
      <c r="FJE109" s="30"/>
      <c r="FJF109" s="30"/>
      <c r="FJG109" s="30"/>
      <c r="FJH109" s="30"/>
      <c r="FJI109" s="30"/>
      <c r="FJJ109" s="30"/>
      <c r="FJK109" s="30"/>
      <c r="FJL109" s="30"/>
      <c r="FJM109" s="30"/>
      <c r="FJN109" s="30"/>
      <c r="FJO109" s="30"/>
      <c r="FJP109" s="30"/>
      <c r="FJQ109" s="30"/>
      <c r="FJR109" s="30"/>
      <c r="FJS109" s="30"/>
      <c r="FJT109" s="30"/>
      <c r="FJU109" s="30"/>
      <c r="FJV109" s="30"/>
      <c r="FJW109" s="30"/>
      <c r="FJX109" s="30"/>
      <c r="FJY109" s="30"/>
      <c r="FJZ109" s="30"/>
      <c r="FKA109" s="30"/>
      <c r="FKB109" s="30"/>
      <c r="FKC109" s="30"/>
      <c r="FKD109" s="30"/>
      <c r="FKE109" s="30"/>
      <c r="FKF109" s="30"/>
      <c r="FKG109" s="30"/>
      <c r="FKH109" s="30"/>
      <c r="FKI109" s="30"/>
      <c r="FKJ109" s="30"/>
      <c r="FKK109" s="30"/>
      <c r="FKL109" s="30"/>
      <c r="FKM109" s="30"/>
      <c r="FKN109" s="30"/>
      <c r="FKO109" s="30"/>
      <c r="FKP109" s="30"/>
      <c r="FKQ109" s="30"/>
      <c r="FKR109" s="30"/>
      <c r="FKS109" s="30"/>
      <c r="FKT109" s="30"/>
      <c r="FKU109" s="30"/>
      <c r="FKV109" s="30"/>
      <c r="FKW109" s="30"/>
      <c r="FKX109" s="30"/>
      <c r="FKY109" s="30"/>
      <c r="FKZ109" s="30"/>
      <c r="FLA109" s="30"/>
      <c r="FLB109" s="30"/>
      <c r="FLC109" s="30"/>
      <c r="FLD109" s="30"/>
      <c r="FLE109" s="30"/>
      <c r="FLF109" s="30"/>
      <c r="FLG109" s="30"/>
      <c r="FLH109" s="30"/>
      <c r="FLI109" s="30"/>
      <c r="FLJ109" s="30"/>
      <c r="FLK109" s="30"/>
      <c r="FLL109" s="30"/>
      <c r="FLM109" s="30"/>
      <c r="FLN109" s="30"/>
      <c r="FLO109" s="30"/>
      <c r="FLP109" s="30"/>
      <c r="FLQ109" s="30"/>
      <c r="FLR109" s="30"/>
      <c r="FLS109" s="30"/>
      <c r="FLT109" s="30"/>
      <c r="FLU109" s="30"/>
      <c r="FLV109" s="30"/>
      <c r="FLW109" s="30"/>
      <c r="FLX109" s="30"/>
      <c r="FLY109" s="30"/>
      <c r="FLZ109" s="30"/>
      <c r="FMA109" s="30"/>
      <c r="FMB109" s="30"/>
      <c r="FMC109" s="30"/>
      <c r="FMD109" s="30"/>
      <c r="FME109" s="30"/>
      <c r="FMF109" s="30"/>
      <c r="FMG109" s="30"/>
      <c r="FMH109" s="30"/>
      <c r="FMI109" s="30"/>
      <c r="FMJ109" s="30"/>
      <c r="FMK109" s="30"/>
      <c r="FML109" s="30"/>
      <c r="FMM109" s="30"/>
      <c r="FMN109" s="30"/>
      <c r="FMO109" s="30"/>
      <c r="FMP109" s="30"/>
      <c r="FMQ109" s="30"/>
      <c r="FMR109" s="30"/>
      <c r="FMS109" s="30"/>
      <c r="FMT109" s="30"/>
      <c r="FMU109" s="30"/>
      <c r="FMV109" s="30"/>
      <c r="FMW109" s="30"/>
      <c r="FMX109" s="30"/>
      <c r="FMY109" s="30"/>
      <c r="FMZ109" s="30"/>
      <c r="FNA109" s="30"/>
      <c r="FNB109" s="30"/>
      <c r="FNC109" s="30"/>
      <c r="FND109" s="30"/>
      <c r="FNE109" s="30"/>
      <c r="FNF109" s="30"/>
      <c r="FNG109" s="30"/>
      <c r="FNH109" s="30"/>
      <c r="FNI109" s="30"/>
      <c r="FNJ109" s="30"/>
      <c r="FNK109" s="30"/>
      <c r="FNL109" s="30"/>
      <c r="FNM109" s="30"/>
      <c r="FNN109" s="30"/>
      <c r="FNO109" s="30"/>
      <c r="FNP109" s="30"/>
      <c r="FNQ109" s="30"/>
      <c r="FNR109" s="30"/>
      <c r="FNS109" s="30"/>
      <c r="FNT109" s="30"/>
      <c r="FNU109" s="30"/>
      <c r="FNV109" s="30"/>
      <c r="FNW109" s="30"/>
      <c r="FNX109" s="30"/>
      <c r="FNY109" s="30"/>
      <c r="FNZ109" s="30"/>
      <c r="FOA109" s="30"/>
      <c r="FOB109" s="30"/>
      <c r="FOC109" s="30"/>
      <c r="FOD109" s="30"/>
      <c r="FOE109" s="30"/>
      <c r="FOF109" s="30"/>
      <c r="FOG109" s="30"/>
      <c r="FOH109" s="30"/>
      <c r="FOI109" s="30"/>
      <c r="FOJ109" s="30"/>
      <c r="FOK109" s="30"/>
      <c r="FOL109" s="30"/>
      <c r="FOM109" s="30"/>
      <c r="FON109" s="30"/>
      <c r="FOO109" s="30"/>
      <c r="FOP109" s="30"/>
      <c r="FOQ109" s="30"/>
      <c r="FOR109" s="30"/>
      <c r="FOS109" s="30"/>
      <c r="FOT109" s="30"/>
      <c r="FOU109" s="30"/>
      <c r="FOV109" s="30"/>
      <c r="FOW109" s="30"/>
      <c r="FOX109" s="30"/>
      <c r="FOY109" s="30"/>
      <c r="FOZ109" s="30"/>
      <c r="FPA109" s="30"/>
      <c r="FPB109" s="30"/>
      <c r="FPC109" s="30"/>
      <c r="FPD109" s="30"/>
      <c r="FPE109" s="30"/>
      <c r="FPF109" s="30"/>
      <c r="FPG109" s="30"/>
      <c r="FPH109" s="30"/>
      <c r="FPI109" s="30"/>
      <c r="FPJ109" s="30"/>
      <c r="FPK109" s="30"/>
      <c r="FPL109" s="30"/>
      <c r="FPM109" s="30"/>
      <c r="FPN109" s="30"/>
      <c r="FPO109" s="30"/>
      <c r="FPP109" s="30"/>
      <c r="FPQ109" s="30"/>
      <c r="FPR109" s="30"/>
      <c r="FPS109" s="30"/>
      <c r="FPT109" s="30"/>
      <c r="FPU109" s="30"/>
      <c r="FPV109" s="30"/>
      <c r="FPW109" s="30"/>
      <c r="FPX109" s="30"/>
      <c r="FPY109" s="30"/>
      <c r="FPZ109" s="30"/>
      <c r="FQA109" s="30"/>
      <c r="FQB109" s="30"/>
      <c r="FQC109" s="30"/>
      <c r="FQD109" s="30"/>
      <c r="FQE109" s="30"/>
      <c r="FQF109" s="30"/>
      <c r="FQG109" s="30"/>
      <c r="FQH109" s="30"/>
      <c r="FQI109" s="30"/>
      <c r="FQJ109" s="30"/>
      <c r="FQK109" s="30"/>
      <c r="FQL109" s="30"/>
      <c r="FQM109" s="30"/>
      <c r="FQN109" s="30"/>
      <c r="FQO109" s="30"/>
      <c r="FQP109" s="30"/>
      <c r="FQQ109" s="30"/>
      <c r="FQR109" s="30"/>
      <c r="FQS109" s="30"/>
      <c r="FQT109" s="30"/>
      <c r="FQU109" s="30"/>
      <c r="FQV109" s="30"/>
      <c r="FQW109" s="30"/>
      <c r="FQX109" s="30"/>
      <c r="FQY109" s="30"/>
      <c r="FQZ109" s="30"/>
      <c r="FRA109" s="30"/>
      <c r="FRB109" s="30"/>
      <c r="FRC109" s="30"/>
      <c r="FRD109" s="30"/>
      <c r="FRE109" s="30"/>
      <c r="FRF109" s="30"/>
      <c r="FRG109" s="30"/>
      <c r="FRH109" s="30"/>
      <c r="FRI109" s="30"/>
      <c r="FRJ109" s="30"/>
      <c r="FRK109" s="30"/>
      <c r="FRL109" s="30"/>
      <c r="FRM109" s="30"/>
      <c r="FRN109" s="30"/>
      <c r="FRO109" s="30"/>
      <c r="FRP109" s="30"/>
      <c r="FRQ109" s="30"/>
      <c r="FRR109" s="30"/>
      <c r="FRS109" s="30"/>
      <c r="FRT109" s="30"/>
      <c r="FRU109" s="30"/>
      <c r="FRV109" s="30"/>
      <c r="FRW109" s="30"/>
      <c r="FRX109" s="30"/>
      <c r="FRY109" s="30"/>
      <c r="FRZ109" s="30"/>
      <c r="FSA109" s="30"/>
      <c r="FSB109" s="30"/>
      <c r="FSC109" s="30"/>
      <c r="FSD109" s="30"/>
      <c r="FSE109" s="30"/>
      <c r="FSF109" s="30"/>
      <c r="FSG109" s="30"/>
      <c r="FSH109" s="30"/>
      <c r="FSI109" s="30"/>
      <c r="FSJ109" s="30"/>
      <c r="FSK109" s="30"/>
      <c r="FSL109" s="30"/>
      <c r="FSM109" s="30"/>
      <c r="FSN109" s="30"/>
      <c r="FSO109" s="30"/>
      <c r="FSP109" s="30"/>
      <c r="FSQ109" s="30"/>
      <c r="FSR109" s="30"/>
      <c r="FSS109" s="30"/>
      <c r="FST109" s="30"/>
      <c r="FSU109" s="30"/>
      <c r="FSV109" s="30"/>
      <c r="FSW109" s="30"/>
      <c r="FSX109" s="30"/>
      <c r="FSY109" s="30"/>
      <c r="FSZ109" s="30"/>
      <c r="FTA109" s="30"/>
      <c r="FTB109" s="30"/>
      <c r="FTC109" s="30"/>
      <c r="FTD109" s="30"/>
      <c r="FTE109" s="30"/>
      <c r="FTF109" s="30"/>
      <c r="FTG109" s="30"/>
      <c r="FTH109" s="30"/>
      <c r="FTI109" s="30"/>
      <c r="FTJ109" s="30"/>
      <c r="FTK109" s="30"/>
      <c r="FTL109" s="30"/>
      <c r="FTM109" s="30"/>
      <c r="FTN109" s="30"/>
      <c r="FTO109" s="30"/>
      <c r="FTP109" s="30"/>
      <c r="FTQ109" s="30"/>
      <c r="FTR109" s="30"/>
      <c r="FTS109" s="30"/>
      <c r="FTT109" s="30"/>
      <c r="FTU109" s="30"/>
      <c r="FTV109" s="30"/>
      <c r="FTW109" s="30"/>
      <c r="FTX109" s="30"/>
      <c r="FTY109" s="30"/>
      <c r="FTZ109" s="30"/>
      <c r="FUA109" s="30"/>
      <c r="FUB109" s="30"/>
      <c r="FUC109" s="30"/>
      <c r="FUD109" s="30"/>
      <c r="FUE109" s="30"/>
      <c r="FUF109" s="30"/>
      <c r="FUG109" s="30"/>
      <c r="FUH109" s="30"/>
      <c r="FUI109" s="30"/>
      <c r="FUJ109" s="30"/>
      <c r="FUK109" s="30"/>
      <c r="FUL109" s="30"/>
      <c r="FUM109" s="30"/>
      <c r="FUN109" s="30"/>
      <c r="FUO109" s="30"/>
      <c r="FUP109" s="30"/>
      <c r="FUQ109" s="30"/>
      <c r="FUR109" s="30"/>
      <c r="FUS109" s="30"/>
      <c r="FUT109" s="30"/>
      <c r="FUU109" s="30"/>
      <c r="FUV109" s="30"/>
      <c r="FUW109" s="30"/>
      <c r="FUX109" s="30"/>
      <c r="FUY109" s="30"/>
      <c r="FUZ109" s="30"/>
      <c r="FVA109" s="30"/>
      <c r="FVB109" s="30"/>
      <c r="FVC109" s="30"/>
      <c r="FVD109" s="30"/>
      <c r="FVE109" s="30"/>
      <c r="FVF109" s="30"/>
      <c r="FVG109" s="30"/>
      <c r="FVH109" s="30"/>
      <c r="FVI109" s="30"/>
      <c r="FVJ109" s="30"/>
      <c r="FVK109" s="30"/>
      <c r="FVL109" s="30"/>
      <c r="FVM109" s="30"/>
      <c r="FVN109" s="30"/>
      <c r="FVO109" s="30"/>
      <c r="FVP109" s="30"/>
      <c r="FVQ109" s="30"/>
      <c r="FVR109" s="30"/>
      <c r="FVS109" s="30"/>
      <c r="FVT109" s="30"/>
      <c r="FVU109" s="30"/>
      <c r="FVV109" s="30"/>
      <c r="FVW109" s="30"/>
      <c r="FVX109" s="30"/>
      <c r="FVY109" s="30"/>
      <c r="FVZ109" s="30"/>
      <c r="FWA109" s="30"/>
      <c r="FWB109" s="30"/>
      <c r="FWC109" s="30"/>
      <c r="FWD109" s="30"/>
      <c r="FWE109" s="30"/>
      <c r="FWF109" s="30"/>
      <c r="FWG109" s="30"/>
      <c r="FWH109" s="30"/>
      <c r="FWI109" s="30"/>
      <c r="FWJ109" s="30"/>
      <c r="FWK109" s="30"/>
      <c r="FWL109" s="30"/>
      <c r="FWM109" s="30"/>
      <c r="FWN109" s="30"/>
      <c r="FWO109" s="30"/>
      <c r="FWP109" s="30"/>
      <c r="FWQ109" s="30"/>
      <c r="FWR109" s="30"/>
      <c r="FWS109" s="30"/>
      <c r="FWT109" s="30"/>
      <c r="FWU109" s="30"/>
      <c r="FWV109" s="30"/>
      <c r="FWW109" s="30"/>
      <c r="FWX109" s="30"/>
      <c r="FWY109" s="30"/>
      <c r="FWZ109" s="30"/>
      <c r="FXA109" s="30"/>
      <c r="FXB109" s="30"/>
      <c r="FXC109" s="30"/>
      <c r="FXD109" s="30"/>
      <c r="FXE109" s="30"/>
      <c r="FXF109" s="30"/>
      <c r="FXG109" s="30"/>
      <c r="FXH109" s="30"/>
      <c r="FXI109" s="30"/>
      <c r="FXJ109" s="30"/>
      <c r="FXK109" s="30"/>
      <c r="FXL109" s="30"/>
      <c r="FXM109" s="30"/>
      <c r="FXN109" s="30"/>
      <c r="FXO109" s="30"/>
      <c r="FXP109" s="30"/>
      <c r="FXQ109" s="30"/>
      <c r="FXR109" s="30"/>
      <c r="FXS109" s="30"/>
      <c r="FXT109" s="30"/>
      <c r="FXU109" s="30"/>
      <c r="FXV109" s="30"/>
      <c r="FXW109" s="30"/>
      <c r="FXX109" s="30"/>
      <c r="FXY109" s="30"/>
      <c r="FXZ109" s="30"/>
      <c r="FYA109" s="30"/>
      <c r="FYB109" s="30"/>
      <c r="FYC109" s="30"/>
      <c r="FYD109" s="30"/>
      <c r="FYE109" s="30"/>
      <c r="FYF109" s="30"/>
      <c r="FYG109" s="30"/>
      <c r="FYH109" s="30"/>
      <c r="FYI109" s="30"/>
      <c r="FYJ109" s="30"/>
      <c r="FYK109" s="30"/>
      <c r="FYL109" s="30"/>
      <c r="FYM109" s="30"/>
      <c r="FYN109" s="30"/>
      <c r="FYO109" s="30"/>
      <c r="FYP109" s="30"/>
      <c r="FYQ109" s="30"/>
      <c r="FYR109" s="30"/>
      <c r="FYS109" s="30"/>
      <c r="FYT109" s="30"/>
      <c r="FYU109" s="30"/>
      <c r="FYV109" s="30"/>
      <c r="FYW109" s="30"/>
      <c r="FYX109" s="30"/>
      <c r="FYY109" s="30"/>
      <c r="FYZ109" s="30"/>
      <c r="FZA109" s="30"/>
      <c r="FZB109" s="30"/>
      <c r="FZC109" s="30"/>
      <c r="FZD109" s="30"/>
      <c r="FZE109" s="30"/>
      <c r="FZF109" s="30"/>
      <c r="FZG109" s="30"/>
      <c r="FZH109" s="30"/>
      <c r="FZI109" s="30"/>
      <c r="FZJ109" s="30"/>
      <c r="FZK109" s="30"/>
      <c r="FZL109" s="30"/>
      <c r="FZM109" s="30"/>
      <c r="FZN109" s="30"/>
      <c r="FZO109" s="30"/>
      <c r="FZP109" s="30"/>
      <c r="FZQ109" s="30"/>
      <c r="FZR109" s="30"/>
      <c r="FZS109" s="30"/>
      <c r="FZT109" s="30"/>
      <c r="FZU109" s="30"/>
      <c r="FZV109" s="30"/>
      <c r="FZW109" s="30"/>
      <c r="FZX109" s="30"/>
      <c r="FZY109" s="30"/>
      <c r="FZZ109" s="30"/>
      <c r="GAA109" s="30"/>
      <c r="GAB109" s="30"/>
      <c r="GAC109" s="30"/>
      <c r="GAD109" s="30"/>
      <c r="GAE109" s="30"/>
      <c r="GAF109" s="30"/>
      <c r="GAG109" s="30"/>
      <c r="GAH109" s="30"/>
      <c r="GAI109" s="30"/>
      <c r="GAJ109" s="30"/>
      <c r="GAK109" s="30"/>
      <c r="GAL109" s="30"/>
      <c r="GAM109" s="30"/>
      <c r="GAN109" s="30"/>
      <c r="GAO109" s="30"/>
      <c r="GAP109" s="30"/>
      <c r="GAQ109" s="30"/>
      <c r="GAR109" s="30"/>
      <c r="GAS109" s="30"/>
      <c r="GAT109" s="30"/>
      <c r="GAU109" s="30"/>
      <c r="GAV109" s="30"/>
      <c r="GAW109" s="30"/>
      <c r="GAX109" s="30"/>
      <c r="GAY109" s="30"/>
      <c r="GAZ109" s="30"/>
      <c r="GBA109" s="30"/>
      <c r="GBB109" s="30"/>
      <c r="GBC109" s="30"/>
      <c r="GBD109" s="30"/>
      <c r="GBE109" s="30"/>
      <c r="GBF109" s="30"/>
      <c r="GBG109" s="30"/>
      <c r="GBH109" s="30"/>
      <c r="GBI109" s="30"/>
      <c r="GBJ109" s="30"/>
      <c r="GBK109" s="30"/>
      <c r="GBL109" s="30"/>
      <c r="GBM109" s="30"/>
      <c r="GBN109" s="30"/>
      <c r="GBO109" s="30"/>
      <c r="GBP109" s="30"/>
      <c r="GBQ109" s="30"/>
      <c r="GBR109" s="30"/>
      <c r="GBS109" s="30"/>
      <c r="GBT109" s="30"/>
      <c r="GBU109" s="30"/>
      <c r="GBV109" s="30"/>
      <c r="GBW109" s="30"/>
      <c r="GBX109" s="30"/>
      <c r="GBY109" s="30"/>
      <c r="GBZ109" s="30"/>
      <c r="GCA109" s="30"/>
      <c r="GCB109" s="30"/>
      <c r="GCC109" s="30"/>
      <c r="GCD109" s="30"/>
      <c r="GCE109" s="30"/>
      <c r="GCF109" s="30"/>
      <c r="GCG109" s="30"/>
      <c r="GCH109" s="30"/>
      <c r="GCI109" s="30"/>
      <c r="GCJ109" s="30"/>
      <c r="GCK109" s="30"/>
      <c r="GCL109" s="30"/>
      <c r="GCM109" s="30"/>
      <c r="GCN109" s="30"/>
      <c r="GCO109" s="30"/>
      <c r="GCP109" s="30"/>
      <c r="GCQ109" s="30"/>
      <c r="GCR109" s="30"/>
      <c r="GCS109" s="30"/>
      <c r="GCT109" s="30"/>
      <c r="GCU109" s="30"/>
      <c r="GCV109" s="30"/>
      <c r="GCW109" s="30"/>
      <c r="GCX109" s="30"/>
      <c r="GCY109" s="30"/>
      <c r="GCZ109" s="30"/>
      <c r="GDA109" s="30"/>
      <c r="GDB109" s="30"/>
      <c r="GDC109" s="30"/>
      <c r="GDD109" s="30"/>
      <c r="GDE109" s="30"/>
      <c r="GDF109" s="30"/>
      <c r="GDG109" s="30"/>
      <c r="GDH109" s="30"/>
      <c r="GDI109" s="30"/>
      <c r="GDJ109" s="30"/>
      <c r="GDK109" s="30"/>
      <c r="GDL109" s="30"/>
      <c r="GDM109" s="30"/>
      <c r="GDN109" s="30"/>
      <c r="GDO109" s="30"/>
      <c r="GDP109" s="30"/>
      <c r="GDQ109" s="30"/>
      <c r="GDR109" s="30"/>
      <c r="GDS109" s="30"/>
      <c r="GDT109" s="30"/>
      <c r="GDU109" s="30"/>
      <c r="GDV109" s="30"/>
      <c r="GDW109" s="30"/>
      <c r="GDX109" s="30"/>
      <c r="GDY109" s="30"/>
      <c r="GDZ109" s="30"/>
      <c r="GEA109" s="30"/>
      <c r="GEB109" s="30"/>
      <c r="GEC109" s="30"/>
      <c r="GED109" s="30"/>
      <c r="GEE109" s="30"/>
      <c r="GEF109" s="30"/>
      <c r="GEG109" s="30"/>
      <c r="GEH109" s="30"/>
      <c r="GEI109" s="30"/>
      <c r="GEJ109" s="30"/>
      <c r="GEK109" s="30"/>
      <c r="GEL109" s="30"/>
      <c r="GEM109" s="30"/>
      <c r="GEN109" s="30"/>
      <c r="GEO109" s="30"/>
      <c r="GEP109" s="30"/>
      <c r="GEQ109" s="30"/>
      <c r="GER109" s="30"/>
      <c r="GES109" s="30"/>
      <c r="GET109" s="30"/>
      <c r="GEU109" s="30"/>
      <c r="GEV109" s="30"/>
      <c r="GEW109" s="30"/>
      <c r="GEX109" s="30"/>
      <c r="GEY109" s="30"/>
      <c r="GEZ109" s="30"/>
      <c r="GFA109" s="30"/>
      <c r="GFB109" s="30"/>
      <c r="GFC109" s="30"/>
      <c r="GFD109" s="30"/>
      <c r="GFE109" s="30"/>
      <c r="GFF109" s="30"/>
      <c r="GFG109" s="30"/>
      <c r="GFH109" s="30"/>
      <c r="GFI109" s="30"/>
      <c r="GFJ109" s="30"/>
      <c r="GFK109" s="30"/>
      <c r="GFL109" s="30"/>
      <c r="GFM109" s="30"/>
      <c r="GFN109" s="30"/>
      <c r="GFO109" s="30"/>
      <c r="GFP109" s="30"/>
      <c r="GFQ109" s="30"/>
      <c r="GFR109" s="30"/>
      <c r="GFS109" s="30"/>
      <c r="GFT109" s="30"/>
      <c r="GFU109" s="30"/>
      <c r="GFV109" s="30"/>
      <c r="GFW109" s="30"/>
      <c r="GFX109" s="30"/>
      <c r="GFY109" s="30"/>
      <c r="GFZ109" s="30"/>
      <c r="GGA109" s="30"/>
      <c r="GGB109" s="30"/>
      <c r="GGC109" s="30"/>
      <c r="GGD109" s="30"/>
      <c r="GGE109" s="30"/>
      <c r="GGF109" s="30"/>
      <c r="GGG109" s="30"/>
      <c r="GGH109" s="30"/>
      <c r="GGI109" s="30"/>
      <c r="GGJ109" s="30"/>
      <c r="GGK109" s="30"/>
      <c r="GGL109" s="30"/>
      <c r="GGM109" s="30"/>
      <c r="GGN109" s="30"/>
      <c r="GGO109" s="30"/>
      <c r="GGP109" s="30"/>
      <c r="GGQ109" s="30"/>
      <c r="GGR109" s="30"/>
      <c r="GGS109" s="30"/>
      <c r="GGT109" s="30"/>
      <c r="GGU109" s="30"/>
      <c r="GGV109" s="30"/>
      <c r="GGW109" s="30"/>
      <c r="GGX109" s="30"/>
      <c r="GGY109" s="30"/>
      <c r="GGZ109" s="30"/>
      <c r="GHA109" s="30"/>
      <c r="GHB109" s="30"/>
      <c r="GHC109" s="30"/>
      <c r="GHD109" s="30"/>
      <c r="GHE109" s="30"/>
      <c r="GHF109" s="30"/>
      <c r="GHG109" s="30"/>
      <c r="GHH109" s="30"/>
      <c r="GHI109" s="30"/>
      <c r="GHJ109" s="30"/>
      <c r="GHK109" s="30"/>
      <c r="GHL109" s="30"/>
      <c r="GHM109" s="30"/>
      <c r="GHN109" s="30"/>
      <c r="GHO109" s="30"/>
      <c r="GHP109" s="30"/>
      <c r="GHQ109" s="30"/>
      <c r="GHR109" s="30"/>
      <c r="GHS109" s="30"/>
      <c r="GHT109" s="30"/>
      <c r="GHU109" s="30"/>
      <c r="GHV109" s="30"/>
      <c r="GHW109" s="30"/>
      <c r="GHX109" s="30"/>
      <c r="GHY109" s="30"/>
      <c r="GHZ109" s="30"/>
      <c r="GIA109" s="30"/>
      <c r="GIB109" s="30"/>
      <c r="GIC109" s="30"/>
      <c r="GID109" s="30"/>
      <c r="GIE109" s="30"/>
      <c r="GIF109" s="30"/>
      <c r="GIG109" s="30"/>
      <c r="GIH109" s="30"/>
      <c r="GII109" s="30"/>
      <c r="GIJ109" s="30"/>
      <c r="GIK109" s="30"/>
      <c r="GIL109" s="30"/>
      <c r="GIM109" s="30"/>
      <c r="GIN109" s="30"/>
      <c r="GIO109" s="30"/>
      <c r="GIP109" s="30"/>
      <c r="GIQ109" s="30"/>
      <c r="GIR109" s="30"/>
      <c r="GIS109" s="30"/>
      <c r="GIT109" s="30"/>
      <c r="GIU109" s="30"/>
      <c r="GIV109" s="30"/>
      <c r="GIW109" s="30"/>
      <c r="GIX109" s="30"/>
      <c r="GIY109" s="30"/>
      <c r="GIZ109" s="30"/>
      <c r="GJA109" s="30"/>
      <c r="GJB109" s="30"/>
      <c r="GJC109" s="30"/>
      <c r="GJD109" s="30"/>
      <c r="GJE109" s="30"/>
      <c r="GJF109" s="30"/>
      <c r="GJG109" s="30"/>
      <c r="GJH109" s="30"/>
      <c r="GJI109" s="30"/>
      <c r="GJJ109" s="30"/>
      <c r="GJK109" s="30"/>
      <c r="GJL109" s="30"/>
      <c r="GJM109" s="30"/>
      <c r="GJN109" s="30"/>
      <c r="GJO109" s="30"/>
      <c r="GJP109" s="30"/>
      <c r="GJQ109" s="30"/>
      <c r="GJR109" s="30"/>
      <c r="GJS109" s="30"/>
      <c r="GJT109" s="30"/>
      <c r="GJU109" s="30"/>
      <c r="GJV109" s="30"/>
      <c r="GJW109" s="30"/>
      <c r="GJX109" s="30"/>
      <c r="GJY109" s="30"/>
      <c r="GJZ109" s="30"/>
      <c r="GKA109" s="30"/>
      <c r="GKB109" s="30"/>
      <c r="GKC109" s="30"/>
      <c r="GKD109" s="30"/>
      <c r="GKE109" s="30"/>
      <c r="GKF109" s="30"/>
      <c r="GKG109" s="30"/>
      <c r="GKH109" s="30"/>
      <c r="GKI109" s="30"/>
      <c r="GKJ109" s="30"/>
      <c r="GKK109" s="30"/>
      <c r="GKL109" s="30"/>
      <c r="GKM109" s="30"/>
      <c r="GKN109" s="30"/>
      <c r="GKO109" s="30"/>
      <c r="GKP109" s="30"/>
      <c r="GKQ109" s="30"/>
      <c r="GKR109" s="30"/>
      <c r="GKS109" s="30"/>
      <c r="GKT109" s="30"/>
      <c r="GKU109" s="30"/>
      <c r="GKV109" s="30"/>
      <c r="GKW109" s="30"/>
      <c r="GKX109" s="30"/>
      <c r="GKY109" s="30"/>
      <c r="GKZ109" s="30"/>
      <c r="GLA109" s="30"/>
      <c r="GLB109" s="30"/>
      <c r="GLC109" s="30"/>
      <c r="GLD109" s="30"/>
      <c r="GLE109" s="30"/>
      <c r="GLF109" s="30"/>
      <c r="GLG109" s="30"/>
      <c r="GLH109" s="30"/>
      <c r="GLI109" s="30"/>
      <c r="GLJ109" s="30"/>
      <c r="GLK109" s="30"/>
      <c r="GLL109" s="30"/>
      <c r="GLM109" s="30"/>
      <c r="GLN109" s="30"/>
      <c r="GLO109" s="30"/>
      <c r="GLP109" s="30"/>
      <c r="GLQ109" s="30"/>
      <c r="GLR109" s="30"/>
      <c r="GLS109" s="30"/>
      <c r="GLT109" s="30"/>
      <c r="GLU109" s="30"/>
      <c r="GLV109" s="30"/>
      <c r="GLW109" s="30"/>
      <c r="GLX109" s="30"/>
      <c r="GLY109" s="30"/>
      <c r="GLZ109" s="30"/>
      <c r="GMA109" s="30"/>
      <c r="GMB109" s="30"/>
      <c r="GMC109" s="30"/>
      <c r="GMD109" s="30"/>
      <c r="GME109" s="30"/>
      <c r="GMF109" s="30"/>
      <c r="GMG109" s="30"/>
      <c r="GMH109" s="30"/>
      <c r="GMI109" s="30"/>
      <c r="GMJ109" s="30"/>
      <c r="GMK109" s="30"/>
      <c r="GML109" s="30"/>
      <c r="GMM109" s="30"/>
      <c r="GMN109" s="30"/>
      <c r="GMO109" s="30"/>
      <c r="GMP109" s="30"/>
      <c r="GMQ109" s="30"/>
      <c r="GMR109" s="30"/>
      <c r="GMS109" s="30"/>
      <c r="GMT109" s="30"/>
      <c r="GMU109" s="30"/>
      <c r="GMV109" s="30"/>
      <c r="GMW109" s="30"/>
      <c r="GMX109" s="30"/>
      <c r="GMY109" s="30"/>
      <c r="GMZ109" s="30"/>
      <c r="GNA109" s="30"/>
      <c r="GNB109" s="30"/>
      <c r="GNC109" s="30"/>
      <c r="GND109" s="30"/>
      <c r="GNE109" s="30"/>
      <c r="GNF109" s="30"/>
      <c r="GNG109" s="30"/>
      <c r="GNH109" s="30"/>
      <c r="GNI109" s="30"/>
      <c r="GNJ109" s="30"/>
      <c r="GNK109" s="30"/>
      <c r="GNL109" s="30"/>
      <c r="GNM109" s="30"/>
      <c r="GNN109" s="30"/>
      <c r="GNO109" s="30"/>
      <c r="GNP109" s="30"/>
      <c r="GNQ109" s="30"/>
      <c r="GNR109" s="30"/>
      <c r="GNS109" s="30"/>
      <c r="GNT109" s="30"/>
      <c r="GNU109" s="30"/>
      <c r="GNV109" s="30"/>
      <c r="GNW109" s="30"/>
      <c r="GNX109" s="30"/>
      <c r="GNY109" s="30"/>
      <c r="GNZ109" s="30"/>
      <c r="GOA109" s="30"/>
      <c r="GOB109" s="30"/>
      <c r="GOC109" s="30"/>
      <c r="GOD109" s="30"/>
      <c r="GOE109" s="30"/>
      <c r="GOF109" s="30"/>
      <c r="GOG109" s="30"/>
      <c r="GOH109" s="30"/>
      <c r="GOI109" s="30"/>
      <c r="GOJ109" s="30"/>
      <c r="GOK109" s="30"/>
      <c r="GOL109" s="30"/>
      <c r="GOM109" s="30"/>
      <c r="GON109" s="30"/>
      <c r="GOO109" s="30"/>
      <c r="GOP109" s="30"/>
      <c r="GOQ109" s="30"/>
      <c r="GOR109" s="30"/>
      <c r="GOS109" s="30"/>
      <c r="GOT109" s="30"/>
      <c r="GOU109" s="30"/>
      <c r="GOV109" s="30"/>
      <c r="GOW109" s="30"/>
      <c r="GOX109" s="30"/>
      <c r="GOY109" s="30"/>
      <c r="GOZ109" s="30"/>
      <c r="GPA109" s="30"/>
      <c r="GPB109" s="30"/>
      <c r="GPC109" s="30"/>
      <c r="GPD109" s="30"/>
      <c r="GPE109" s="30"/>
      <c r="GPF109" s="30"/>
      <c r="GPG109" s="30"/>
      <c r="GPH109" s="30"/>
      <c r="GPI109" s="30"/>
      <c r="GPJ109" s="30"/>
      <c r="GPK109" s="30"/>
      <c r="GPL109" s="30"/>
      <c r="GPM109" s="30"/>
      <c r="GPN109" s="30"/>
      <c r="GPO109" s="30"/>
      <c r="GPP109" s="30"/>
      <c r="GPQ109" s="30"/>
      <c r="GPR109" s="30"/>
      <c r="GPS109" s="30"/>
      <c r="GPT109" s="30"/>
      <c r="GPU109" s="30"/>
      <c r="GPV109" s="30"/>
      <c r="GPW109" s="30"/>
      <c r="GPX109" s="30"/>
      <c r="GPY109" s="30"/>
      <c r="GPZ109" s="30"/>
      <c r="GQA109" s="30"/>
      <c r="GQB109" s="30"/>
      <c r="GQC109" s="30"/>
      <c r="GQD109" s="30"/>
      <c r="GQE109" s="30"/>
      <c r="GQF109" s="30"/>
      <c r="GQG109" s="30"/>
      <c r="GQH109" s="30"/>
      <c r="GQI109" s="30"/>
      <c r="GQJ109" s="30"/>
      <c r="GQK109" s="30"/>
      <c r="GQL109" s="30"/>
      <c r="GQM109" s="30"/>
      <c r="GQN109" s="30"/>
      <c r="GQO109" s="30"/>
      <c r="GQP109" s="30"/>
      <c r="GQQ109" s="30"/>
      <c r="GQR109" s="30"/>
      <c r="GQS109" s="30"/>
      <c r="GQT109" s="30"/>
      <c r="GQU109" s="30"/>
      <c r="GQV109" s="30"/>
      <c r="GQW109" s="30"/>
      <c r="GQX109" s="30"/>
      <c r="GQY109" s="30"/>
      <c r="GQZ109" s="30"/>
      <c r="GRA109" s="30"/>
      <c r="GRB109" s="30"/>
      <c r="GRC109" s="30"/>
      <c r="GRD109" s="30"/>
      <c r="GRE109" s="30"/>
      <c r="GRF109" s="30"/>
      <c r="GRG109" s="30"/>
      <c r="GRH109" s="30"/>
      <c r="GRI109" s="30"/>
      <c r="GRJ109" s="30"/>
      <c r="GRK109" s="30"/>
      <c r="GRL109" s="30"/>
      <c r="GRM109" s="30"/>
      <c r="GRN109" s="30"/>
      <c r="GRO109" s="30"/>
      <c r="GRP109" s="30"/>
      <c r="GRQ109" s="30"/>
      <c r="GRR109" s="30"/>
      <c r="GRS109" s="30"/>
      <c r="GRT109" s="30"/>
      <c r="GRU109" s="30"/>
      <c r="GRV109" s="30"/>
      <c r="GRW109" s="30"/>
      <c r="GRX109" s="30"/>
      <c r="GRY109" s="30"/>
      <c r="GRZ109" s="30"/>
      <c r="GSA109" s="30"/>
      <c r="GSB109" s="30"/>
      <c r="GSC109" s="30"/>
      <c r="GSD109" s="30"/>
      <c r="GSE109" s="30"/>
      <c r="GSF109" s="30"/>
      <c r="GSG109" s="30"/>
      <c r="GSH109" s="30"/>
      <c r="GSI109" s="30"/>
      <c r="GSJ109" s="30"/>
      <c r="GSK109" s="30"/>
      <c r="GSL109" s="30"/>
      <c r="GSM109" s="30"/>
      <c r="GSN109" s="30"/>
      <c r="GSO109" s="30"/>
      <c r="GSP109" s="30"/>
      <c r="GSQ109" s="30"/>
      <c r="GSR109" s="30"/>
      <c r="GSS109" s="30"/>
      <c r="GST109" s="30"/>
      <c r="GSU109" s="30"/>
      <c r="GSV109" s="30"/>
      <c r="GSW109" s="30"/>
      <c r="GSX109" s="30"/>
      <c r="GSY109" s="30"/>
      <c r="GSZ109" s="30"/>
      <c r="GTA109" s="30"/>
      <c r="GTB109" s="30"/>
      <c r="GTC109" s="30"/>
      <c r="GTD109" s="30"/>
      <c r="GTE109" s="30"/>
      <c r="GTF109" s="30"/>
      <c r="GTG109" s="30"/>
      <c r="GTH109" s="30"/>
      <c r="GTI109" s="30"/>
      <c r="GTJ109" s="30"/>
      <c r="GTK109" s="30"/>
      <c r="GTL109" s="30"/>
      <c r="GTM109" s="30"/>
      <c r="GTN109" s="30"/>
      <c r="GTO109" s="30"/>
      <c r="GTP109" s="30"/>
      <c r="GTQ109" s="30"/>
      <c r="GTR109" s="30"/>
      <c r="GTS109" s="30"/>
      <c r="GTT109" s="30"/>
      <c r="GTU109" s="30"/>
      <c r="GTV109" s="30"/>
      <c r="GTW109" s="30"/>
      <c r="GTX109" s="30"/>
      <c r="GTY109" s="30"/>
      <c r="GTZ109" s="30"/>
      <c r="GUA109" s="30"/>
      <c r="GUB109" s="30"/>
      <c r="GUC109" s="30"/>
      <c r="GUD109" s="30"/>
      <c r="GUE109" s="30"/>
      <c r="GUF109" s="30"/>
      <c r="GUG109" s="30"/>
      <c r="GUH109" s="30"/>
      <c r="GUI109" s="30"/>
      <c r="GUJ109" s="30"/>
      <c r="GUK109" s="30"/>
      <c r="GUL109" s="30"/>
      <c r="GUM109" s="30"/>
      <c r="GUN109" s="30"/>
      <c r="GUO109" s="30"/>
      <c r="GUP109" s="30"/>
      <c r="GUQ109" s="30"/>
      <c r="GUR109" s="30"/>
      <c r="GUS109" s="30"/>
      <c r="GUT109" s="30"/>
      <c r="GUU109" s="30"/>
      <c r="GUV109" s="30"/>
      <c r="GUW109" s="30"/>
      <c r="GUX109" s="30"/>
      <c r="GUY109" s="30"/>
      <c r="GUZ109" s="30"/>
      <c r="GVA109" s="30"/>
      <c r="GVB109" s="30"/>
      <c r="GVC109" s="30"/>
      <c r="GVD109" s="30"/>
      <c r="GVE109" s="30"/>
      <c r="GVF109" s="30"/>
      <c r="GVG109" s="30"/>
      <c r="GVH109" s="30"/>
      <c r="GVI109" s="30"/>
      <c r="GVJ109" s="30"/>
      <c r="GVK109" s="30"/>
      <c r="GVL109" s="30"/>
      <c r="GVM109" s="30"/>
      <c r="GVN109" s="30"/>
      <c r="GVO109" s="30"/>
      <c r="GVP109" s="30"/>
      <c r="GVQ109" s="30"/>
      <c r="GVR109" s="30"/>
      <c r="GVS109" s="30"/>
      <c r="GVT109" s="30"/>
      <c r="GVU109" s="30"/>
      <c r="GVV109" s="30"/>
      <c r="GVW109" s="30"/>
      <c r="GVX109" s="30"/>
      <c r="GVY109" s="30"/>
      <c r="GVZ109" s="30"/>
      <c r="GWA109" s="30"/>
      <c r="GWB109" s="30"/>
      <c r="GWC109" s="30"/>
      <c r="GWD109" s="30"/>
      <c r="GWE109" s="30"/>
      <c r="GWF109" s="30"/>
      <c r="GWG109" s="30"/>
      <c r="GWH109" s="30"/>
      <c r="GWI109" s="30"/>
      <c r="GWJ109" s="30"/>
      <c r="GWK109" s="30"/>
      <c r="GWL109" s="30"/>
      <c r="GWM109" s="30"/>
      <c r="GWN109" s="30"/>
      <c r="GWO109" s="30"/>
      <c r="GWP109" s="30"/>
      <c r="GWQ109" s="30"/>
      <c r="GWR109" s="30"/>
      <c r="GWS109" s="30"/>
      <c r="GWT109" s="30"/>
      <c r="GWU109" s="30"/>
      <c r="GWV109" s="30"/>
      <c r="GWW109" s="30"/>
      <c r="GWX109" s="30"/>
      <c r="GWY109" s="30"/>
      <c r="GWZ109" s="30"/>
      <c r="GXA109" s="30"/>
      <c r="GXB109" s="30"/>
      <c r="GXC109" s="30"/>
      <c r="GXD109" s="30"/>
      <c r="GXE109" s="30"/>
      <c r="GXF109" s="30"/>
      <c r="GXG109" s="30"/>
      <c r="GXH109" s="30"/>
      <c r="GXI109" s="30"/>
      <c r="GXJ109" s="30"/>
      <c r="GXK109" s="30"/>
      <c r="GXL109" s="30"/>
      <c r="GXM109" s="30"/>
      <c r="GXN109" s="30"/>
      <c r="GXO109" s="30"/>
      <c r="GXP109" s="30"/>
      <c r="GXQ109" s="30"/>
      <c r="GXR109" s="30"/>
      <c r="GXS109" s="30"/>
      <c r="GXT109" s="30"/>
      <c r="GXU109" s="30"/>
      <c r="GXV109" s="30"/>
      <c r="GXW109" s="30"/>
      <c r="GXX109" s="30"/>
      <c r="GXY109" s="30"/>
      <c r="GXZ109" s="30"/>
      <c r="GYA109" s="30"/>
      <c r="GYB109" s="30"/>
      <c r="GYC109" s="30"/>
      <c r="GYD109" s="30"/>
      <c r="GYE109" s="30"/>
      <c r="GYF109" s="30"/>
      <c r="GYG109" s="30"/>
      <c r="GYH109" s="30"/>
      <c r="GYI109" s="30"/>
      <c r="GYJ109" s="30"/>
      <c r="GYK109" s="30"/>
      <c r="GYL109" s="30"/>
      <c r="GYM109" s="30"/>
      <c r="GYN109" s="30"/>
      <c r="GYO109" s="30"/>
      <c r="GYP109" s="30"/>
      <c r="GYQ109" s="30"/>
      <c r="GYR109" s="30"/>
      <c r="GYS109" s="30"/>
      <c r="GYT109" s="30"/>
      <c r="GYU109" s="30"/>
      <c r="GYV109" s="30"/>
      <c r="GYW109" s="30"/>
      <c r="GYX109" s="30"/>
      <c r="GYY109" s="30"/>
      <c r="GYZ109" s="30"/>
      <c r="GZA109" s="30"/>
      <c r="GZB109" s="30"/>
      <c r="GZC109" s="30"/>
      <c r="GZD109" s="30"/>
      <c r="GZE109" s="30"/>
      <c r="GZF109" s="30"/>
      <c r="GZG109" s="30"/>
      <c r="GZH109" s="30"/>
      <c r="GZI109" s="30"/>
      <c r="GZJ109" s="30"/>
      <c r="GZK109" s="30"/>
      <c r="GZL109" s="30"/>
      <c r="GZM109" s="30"/>
      <c r="GZN109" s="30"/>
      <c r="GZO109" s="30"/>
      <c r="GZP109" s="30"/>
      <c r="GZQ109" s="30"/>
      <c r="GZR109" s="30"/>
      <c r="GZS109" s="30"/>
      <c r="GZT109" s="30"/>
      <c r="GZU109" s="30"/>
      <c r="GZV109" s="30"/>
      <c r="GZW109" s="30"/>
      <c r="GZX109" s="30"/>
      <c r="GZY109" s="30"/>
      <c r="GZZ109" s="30"/>
      <c r="HAA109" s="30"/>
      <c r="HAB109" s="30"/>
      <c r="HAC109" s="30"/>
      <c r="HAD109" s="30"/>
      <c r="HAE109" s="30"/>
      <c r="HAF109" s="30"/>
      <c r="HAG109" s="30"/>
      <c r="HAH109" s="30"/>
      <c r="HAI109" s="30"/>
      <c r="HAJ109" s="30"/>
      <c r="HAK109" s="30"/>
      <c r="HAL109" s="30"/>
      <c r="HAM109" s="30"/>
      <c r="HAN109" s="30"/>
      <c r="HAO109" s="30"/>
      <c r="HAP109" s="30"/>
      <c r="HAQ109" s="30"/>
      <c r="HAR109" s="30"/>
      <c r="HAS109" s="30"/>
      <c r="HAT109" s="30"/>
      <c r="HAU109" s="30"/>
      <c r="HAV109" s="30"/>
      <c r="HAW109" s="30"/>
      <c r="HAX109" s="30"/>
      <c r="HAY109" s="30"/>
      <c r="HAZ109" s="30"/>
      <c r="HBA109" s="30"/>
      <c r="HBB109" s="30"/>
      <c r="HBC109" s="30"/>
      <c r="HBD109" s="30"/>
      <c r="HBE109" s="30"/>
      <c r="HBF109" s="30"/>
      <c r="HBG109" s="30"/>
      <c r="HBH109" s="30"/>
      <c r="HBI109" s="30"/>
      <c r="HBJ109" s="30"/>
      <c r="HBK109" s="30"/>
      <c r="HBL109" s="30"/>
      <c r="HBM109" s="30"/>
      <c r="HBN109" s="30"/>
      <c r="HBO109" s="30"/>
      <c r="HBP109" s="30"/>
      <c r="HBQ109" s="30"/>
      <c r="HBR109" s="30"/>
      <c r="HBS109" s="30"/>
      <c r="HBT109" s="30"/>
      <c r="HBU109" s="30"/>
      <c r="HBV109" s="30"/>
      <c r="HBW109" s="30"/>
      <c r="HBX109" s="30"/>
      <c r="HBY109" s="30"/>
      <c r="HBZ109" s="30"/>
      <c r="HCA109" s="30"/>
      <c r="HCB109" s="30"/>
      <c r="HCC109" s="30"/>
      <c r="HCD109" s="30"/>
      <c r="HCE109" s="30"/>
      <c r="HCF109" s="30"/>
      <c r="HCG109" s="30"/>
      <c r="HCH109" s="30"/>
      <c r="HCI109" s="30"/>
      <c r="HCJ109" s="30"/>
      <c r="HCK109" s="30"/>
      <c r="HCL109" s="30"/>
      <c r="HCM109" s="30"/>
      <c r="HCN109" s="30"/>
      <c r="HCO109" s="30"/>
      <c r="HCP109" s="30"/>
      <c r="HCQ109" s="30"/>
      <c r="HCR109" s="30"/>
      <c r="HCS109" s="30"/>
      <c r="HCT109" s="30"/>
      <c r="HCU109" s="30"/>
      <c r="HCV109" s="30"/>
      <c r="HCW109" s="30"/>
      <c r="HCX109" s="30"/>
      <c r="HCY109" s="30"/>
      <c r="HCZ109" s="30"/>
      <c r="HDA109" s="30"/>
      <c r="HDB109" s="30"/>
      <c r="HDC109" s="30"/>
      <c r="HDD109" s="30"/>
      <c r="HDE109" s="30"/>
      <c r="HDF109" s="30"/>
      <c r="HDG109" s="30"/>
      <c r="HDH109" s="30"/>
      <c r="HDI109" s="30"/>
      <c r="HDJ109" s="30"/>
      <c r="HDK109" s="30"/>
      <c r="HDL109" s="30"/>
      <c r="HDM109" s="30"/>
      <c r="HDN109" s="30"/>
      <c r="HDO109" s="30"/>
      <c r="HDP109" s="30"/>
      <c r="HDQ109" s="30"/>
      <c r="HDR109" s="30"/>
      <c r="HDS109" s="30"/>
      <c r="HDT109" s="30"/>
      <c r="HDU109" s="30"/>
      <c r="HDV109" s="30"/>
      <c r="HDW109" s="30"/>
      <c r="HDX109" s="30"/>
      <c r="HDY109" s="30"/>
      <c r="HDZ109" s="30"/>
      <c r="HEA109" s="30"/>
      <c r="HEB109" s="30"/>
      <c r="HEC109" s="30"/>
      <c r="HED109" s="30"/>
      <c r="HEE109" s="30"/>
      <c r="HEF109" s="30"/>
      <c r="HEG109" s="30"/>
      <c r="HEH109" s="30"/>
      <c r="HEI109" s="30"/>
      <c r="HEJ109" s="30"/>
      <c r="HEK109" s="30"/>
      <c r="HEL109" s="30"/>
      <c r="HEM109" s="30"/>
      <c r="HEN109" s="30"/>
      <c r="HEO109" s="30"/>
      <c r="HEP109" s="30"/>
      <c r="HEQ109" s="30"/>
      <c r="HER109" s="30"/>
      <c r="HES109" s="30"/>
      <c r="HET109" s="30"/>
      <c r="HEU109" s="30"/>
      <c r="HEV109" s="30"/>
      <c r="HEW109" s="30"/>
      <c r="HEX109" s="30"/>
      <c r="HEY109" s="30"/>
      <c r="HEZ109" s="30"/>
      <c r="HFA109" s="30"/>
      <c r="HFB109" s="30"/>
      <c r="HFC109" s="30"/>
      <c r="HFD109" s="30"/>
      <c r="HFE109" s="30"/>
      <c r="HFF109" s="30"/>
      <c r="HFG109" s="30"/>
      <c r="HFH109" s="30"/>
      <c r="HFI109" s="30"/>
      <c r="HFJ109" s="30"/>
      <c r="HFK109" s="30"/>
      <c r="HFL109" s="30"/>
      <c r="HFM109" s="30"/>
      <c r="HFN109" s="30"/>
      <c r="HFO109" s="30"/>
      <c r="HFP109" s="30"/>
      <c r="HFQ109" s="30"/>
      <c r="HFR109" s="30"/>
      <c r="HFS109" s="30"/>
      <c r="HFT109" s="30"/>
      <c r="HFU109" s="30"/>
      <c r="HFV109" s="30"/>
      <c r="HFW109" s="30"/>
      <c r="HFX109" s="30"/>
      <c r="HFY109" s="30"/>
      <c r="HFZ109" s="30"/>
      <c r="HGA109" s="30"/>
      <c r="HGB109" s="30"/>
      <c r="HGC109" s="30"/>
      <c r="HGD109" s="30"/>
      <c r="HGE109" s="30"/>
      <c r="HGF109" s="30"/>
      <c r="HGG109" s="30"/>
      <c r="HGH109" s="30"/>
      <c r="HGI109" s="30"/>
      <c r="HGJ109" s="30"/>
      <c r="HGK109" s="30"/>
      <c r="HGL109" s="30"/>
      <c r="HGM109" s="30"/>
      <c r="HGN109" s="30"/>
      <c r="HGO109" s="30"/>
      <c r="HGP109" s="30"/>
      <c r="HGQ109" s="30"/>
      <c r="HGR109" s="30"/>
      <c r="HGS109" s="30"/>
      <c r="HGT109" s="30"/>
      <c r="HGU109" s="30"/>
      <c r="HGV109" s="30"/>
      <c r="HGW109" s="30"/>
      <c r="HGX109" s="30"/>
      <c r="HGY109" s="30"/>
      <c r="HGZ109" s="30"/>
      <c r="HHA109" s="30"/>
      <c r="HHB109" s="30"/>
      <c r="HHC109" s="30"/>
      <c r="HHD109" s="30"/>
      <c r="HHE109" s="30"/>
      <c r="HHF109" s="30"/>
      <c r="HHG109" s="30"/>
      <c r="HHH109" s="30"/>
      <c r="HHI109" s="30"/>
      <c r="HHJ109" s="30"/>
      <c r="HHK109" s="30"/>
      <c r="HHL109" s="30"/>
      <c r="HHM109" s="30"/>
      <c r="HHN109" s="30"/>
      <c r="HHO109" s="30"/>
      <c r="HHP109" s="30"/>
      <c r="HHQ109" s="30"/>
      <c r="HHR109" s="30"/>
      <c r="HHS109" s="30"/>
      <c r="HHT109" s="30"/>
      <c r="HHU109" s="30"/>
      <c r="HHV109" s="30"/>
      <c r="HHW109" s="30"/>
      <c r="HHX109" s="30"/>
      <c r="HHY109" s="30"/>
      <c r="HHZ109" s="30"/>
      <c r="HIA109" s="30"/>
      <c r="HIB109" s="30"/>
      <c r="HIC109" s="30"/>
      <c r="HID109" s="30"/>
      <c r="HIE109" s="30"/>
      <c r="HIF109" s="30"/>
      <c r="HIG109" s="30"/>
      <c r="HIH109" s="30"/>
      <c r="HII109" s="30"/>
      <c r="HIJ109" s="30"/>
      <c r="HIK109" s="30"/>
      <c r="HIL109" s="30"/>
      <c r="HIM109" s="30"/>
      <c r="HIN109" s="30"/>
      <c r="HIO109" s="30"/>
      <c r="HIP109" s="30"/>
      <c r="HIQ109" s="30"/>
      <c r="HIR109" s="30"/>
      <c r="HIS109" s="30"/>
      <c r="HIT109" s="30"/>
      <c r="HIU109" s="30"/>
      <c r="HIV109" s="30"/>
      <c r="HIW109" s="30"/>
      <c r="HIX109" s="30"/>
      <c r="HIY109" s="30"/>
      <c r="HIZ109" s="30"/>
      <c r="HJA109" s="30"/>
      <c r="HJB109" s="30"/>
      <c r="HJC109" s="30"/>
      <c r="HJD109" s="30"/>
      <c r="HJE109" s="30"/>
      <c r="HJF109" s="30"/>
      <c r="HJG109" s="30"/>
      <c r="HJH109" s="30"/>
      <c r="HJI109" s="30"/>
      <c r="HJJ109" s="30"/>
      <c r="HJK109" s="30"/>
      <c r="HJL109" s="30"/>
      <c r="HJM109" s="30"/>
      <c r="HJN109" s="30"/>
      <c r="HJO109" s="30"/>
      <c r="HJP109" s="30"/>
      <c r="HJQ109" s="30"/>
      <c r="HJR109" s="30"/>
      <c r="HJS109" s="30"/>
      <c r="HJT109" s="30"/>
      <c r="HJU109" s="30"/>
      <c r="HJV109" s="30"/>
      <c r="HJW109" s="30"/>
      <c r="HJX109" s="30"/>
      <c r="HJY109" s="30"/>
      <c r="HJZ109" s="30"/>
      <c r="HKA109" s="30"/>
      <c r="HKB109" s="30"/>
      <c r="HKC109" s="30"/>
      <c r="HKD109" s="30"/>
      <c r="HKE109" s="30"/>
      <c r="HKF109" s="30"/>
      <c r="HKG109" s="30"/>
      <c r="HKH109" s="30"/>
      <c r="HKI109" s="30"/>
      <c r="HKJ109" s="30"/>
      <c r="HKK109" s="30"/>
      <c r="HKL109" s="30"/>
      <c r="HKM109" s="30"/>
      <c r="HKN109" s="30"/>
      <c r="HKO109" s="30"/>
      <c r="HKP109" s="30"/>
      <c r="HKQ109" s="30"/>
      <c r="HKR109" s="30"/>
      <c r="HKS109" s="30"/>
      <c r="HKT109" s="30"/>
      <c r="HKU109" s="30"/>
      <c r="HKV109" s="30"/>
      <c r="HKW109" s="30"/>
      <c r="HKX109" s="30"/>
      <c r="HKY109" s="30"/>
      <c r="HKZ109" s="30"/>
      <c r="HLA109" s="30"/>
      <c r="HLB109" s="30"/>
      <c r="HLC109" s="30"/>
      <c r="HLD109" s="30"/>
      <c r="HLE109" s="30"/>
      <c r="HLF109" s="30"/>
      <c r="HLG109" s="30"/>
      <c r="HLH109" s="30"/>
      <c r="HLI109" s="30"/>
      <c r="HLJ109" s="30"/>
      <c r="HLK109" s="30"/>
      <c r="HLL109" s="30"/>
      <c r="HLM109" s="30"/>
      <c r="HLN109" s="30"/>
      <c r="HLO109" s="30"/>
      <c r="HLP109" s="30"/>
      <c r="HLQ109" s="30"/>
      <c r="HLR109" s="30"/>
      <c r="HLS109" s="30"/>
      <c r="HLT109" s="30"/>
      <c r="HLU109" s="30"/>
      <c r="HLV109" s="30"/>
      <c r="HLW109" s="30"/>
      <c r="HLX109" s="30"/>
      <c r="HLY109" s="30"/>
      <c r="HLZ109" s="30"/>
      <c r="HMA109" s="30"/>
      <c r="HMB109" s="30"/>
      <c r="HMC109" s="30"/>
      <c r="HMD109" s="30"/>
      <c r="HME109" s="30"/>
      <c r="HMF109" s="30"/>
      <c r="HMG109" s="30"/>
      <c r="HMH109" s="30"/>
      <c r="HMI109" s="30"/>
      <c r="HMJ109" s="30"/>
      <c r="HMK109" s="30"/>
      <c r="HML109" s="30"/>
      <c r="HMM109" s="30"/>
      <c r="HMN109" s="30"/>
      <c r="HMO109" s="30"/>
      <c r="HMP109" s="30"/>
      <c r="HMQ109" s="30"/>
      <c r="HMR109" s="30"/>
      <c r="HMS109" s="30"/>
      <c r="HMT109" s="30"/>
      <c r="HMU109" s="30"/>
      <c r="HMV109" s="30"/>
      <c r="HMW109" s="30"/>
      <c r="HMX109" s="30"/>
      <c r="HMY109" s="30"/>
      <c r="HMZ109" s="30"/>
      <c r="HNA109" s="30"/>
      <c r="HNB109" s="30"/>
      <c r="HNC109" s="30"/>
      <c r="HND109" s="30"/>
      <c r="HNE109" s="30"/>
      <c r="HNF109" s="30"/>
      <c r="HNG109" s="30"/>
      <c r="HNH109" s="30"/>
      <c r="HNI109" s="30"/>
      <c r="HNJ109" s="30"/>
      <c r="HNK109" s="30"/>
      <c r="HNL109" s="30"/>
      <c r="HNM109" s="30"/>
      <c r="HNN109" s="30"/>
      <c r="HNO109" s="30"/>
      <c r="HNP109" s="30"/>
      <c r="HNQ109" s="30"/>
      <c r="HNR109" s="30"/>
      <c r="HNS109" s="30"/>
      <c r="HNT109" s="30"/>
      <c r="HNU109" s="30"/>
      <c r="HNV109" s="30"/>
      <c r="HNW109" s="30"/>
      <c r="HNX109" s="30"/>
      <c r="HNY109" s="30"/>
      <c r="HNZ109" s="30"/>
      <c r="HOA109" s="30"/>
      <c r="HOB109" s="30"/>
      <c r="HOC109" s="30"/>
      <c r="HOD109" s="30"/>
      <c r="HOE109" s="30"/>
      <c r="HOF109" s="30"/>
      <c r="HOG109" s="30"/>
      <c r="HOH109" s="30"/>
      <c r="HOI109" s="30"/>
      <c r="HOJ109" s="30"/>
      <c r="HOK109" s="30"/>
      <c r="HOL109" s="30"/>
      <c r="HOM109" s="30"/>
      <c r="HON109" s="30"/>
      <c r="HOO109" s="30"/>
      <c r="HOP109" s="30"/>
      <c r="HOQ109" s="30"/>
      <c r="HOR109" s="30"/>
      <c r="HOS109" s="30"/>
      <c r="HOT109" s="30"/>
      <c r="HOU109" s="30"/>
      <c r="HOV109" s="30"/>
      <c r="HOW109" s="30"/>
      <c r="HOX109" s="30"/>
      <c r="HOY109" s="30"/>
      <c r="HOZ109" s="30"/>
      <c r="HPA109" s="30"/>
      <c r="HPB109" s="30"/>
      <c r="HPC109" s="30"/>
      <c r="HPD109" s="30"/>
      <c r="HPE109" s="30"/>
      <c r="HPF109" s="30"/>
      <c r="HPG109" s="30"/>
      <c r="HPH109" s="30"/>
      <c r="HPI109" s="30"/>
      <c r="HPJ109" s="30"/>
      <c r="HPK109" s="30"/>
      <c r="HPL109" s="30"/>
      <c r="HPM109" s="30"/>
      <c r="HPN109" s="30"/>
      <c r="HPO109" s="30"/>
      <c r="HPP109" s="30"/>
      <c r="HPQ109" s="30"/>
      <c r="HPR109" s="30"/>
      <c r="HPS109" s="30"/>
      <c r="HPT109" s="30"/>
      <c r="HPU109" s="30"/>
      <c r="HPV109" s="30"/>
      <c r="HPW109" s="30"/>
      <c r="HPX109" s="30"/>
      <c r="HPY109" s="30"/>
      <c r="HPZ109" s="30"/>
      <c r="HQA109" s="30"/>
      <c r="HQB109" s="30"/>
      <c r="HQC109" s="30"/>
      <c r="HQD109" s="30"/>
      <c r="HQE109" s="30"/>
      <c r="HQF109" s="30"/>
      <c r="HQG109" s="30"/>
      <c r="HQH109" s="30"/>
      <c r="HQI109" s="30"/>
      <c r="HQJ109" s="30"/>
      <c r="HQK109" s="30"/>
      <c r="HQL109" s="30"/>
      <c r="HQM109" s="30"/>
      <c r="HQN109" s="30"/>
      <c r="HQO109" s="30"/>
      <c r="HQP109" s="30"/>
      <c r="HQQ109" s="30"/>
      <c r="HQR109" s="30"/>
      <c r="HQS109" s="30"/>
      <c r="HQT109" s="30"/>
      <c r="HQU109" s="30"/>
      <c r="HQV109" s="30"/>
      <c r="HQW109" s="30"/>
      <c r="HQX109" s="30"/>
      <c r="HQY109" s="30"/>
      <c r="HQZ109" s="30"/>
      <c r="HRA109" s="30"/>
      <c r="HRB109" s="30"/>
      <c r="HRC109" s="30"/>
      <c r="HRD109" s="30"/>
      <c r="HRE109" s="30"/>
      <c r="HRF109" s="30"/>
      <c r="HRG109" s="30"/>
      <c r="HRH109" s="30"/>
      <c r="HRI109" s="30"/>
      <c r="HRJ109" s="30"/>
      <c r="HRK109" s="30"/>
      <c r="HRL109" s="30"/>
      <c r="HRM109" s="30"/>
      <c r="HRN109" s="30"/>
      <c r="HRO109" s="30"/>
      <c r="HRP109" s="30"/>
      <c r="HRQ109" s="30"/>
      <c r="HRR109" s="30"/>
      <c r="HRS109" s="30"/>
      <c r="HRT109" s="30"/>
      <c r="HRU109" s="30"/>
      <c r="HRV109" s="30"/>
      <c r="HRW109" s="30"/>
      <c r="HRX109" s="30"/>
      <c r="HRY109" s="30"/>
      <c r="HRZ109" s="30"/>
      <c r="HSA109" s="30"/>
      <c r="HSB109" s="30"/>
      <c r="HSC109" s="30"/>
      <c r="HSD109" s="30"/>
      <c r="HSE109" s="30"/>
      <c r="HSF109" s="30"/>
      <c r="HSG109" s="30"/>
      <c r="HSH109" s="30"/>
      <c r="HSI109" s="30"/>
      <c r="HSJ109" s="30"/>
      <c r="HSK109" s="30"/>
      <c r="HSL109" s="30"/>
      <c r="HSM109" s="30"/>
      <c r="HSN109" s="30"/>
      <c r="HSO109" s="30"/>
      <c r="HSP109" s="30"/>
      <c r="HSQ109" s="30"/>
      <c r="HSR109" s="30"/>
      <c r="HSS109" s="30"/>
      <c r="HST109" s="30"/>
      <c r="HSU109" s="30"/>
      <c r="HSV109" s="30"/>
      <c r="HSW109" s="30"/>
      <c r="HSX109" s="30"/>
      <c r="HSY109" s="30"/>
      <c r="HSZ109" s="30"/>
      <c r="HTA109" s="30"/>
      <c r="HTB109" s="30"/>
      <c r="HTC109" s="30"/>
      <c r="HTD109" s="30"/>
      <c r="HTE109" s="30"/>
      <c r="HTF109" s="30"/>
      <c r="HTG109" s="30"/>
      <c r="HTH109" s="30"/>
      <c r="HTI109" s="30"/>
      <c r="HTJ109" s="30"/>
      <c r="HTK109" s="30"/>
      <c r="HTL109" s="30"/>
      <c r="HTM109" s="30"/>
      <c r="HTN109" s="30"/>
      <c r="HTO109" s="30"/>
      <c r="HTP109" s="30"/>
      <c r="HTQ109" s="30"/>
      <c r="HTR109" s="30"/>
      <c r="HTS109" s="30"/>
      <c r="HTT109" s="30"/>
      <c r="HTU109" s="30"/>
      <c r="HTV109" s="30"/>
      <c r="HTW109" s="30"/>
      <c r="HTX109" s="30"/>
      <c r="HTY109" s="30"/>
      <c r="HTZ109" s="30"/>
      <c r="HUA109" s="30"/>
      <c r="HUB109" s="30"/>
      <c r="HUC109" s="30"/>
      <c r="HUD109" s="30"/>
      <c r="HUE109" s="30"/>
      <c r="HUF109" s="30"/>
      <c r="HUG109" s="30"/>
      <c r="HUH109" s="30"/>
      <c r="HUI109" s="30"/>
      <c r="HUJ109" s="30"/>
      <c r="HUK109" s="30"/>
      <c r="HUL109" s="30"/>
      <c r="HUM109" s="30"/>
      <c r="HUN109" s="30"/>
      <c r="HUO109" s="30"/>
      <c r="HUP109" s="30"/>
      <c r="HUQ109" s="30"/>
      <c r="HUR109" s="30"/>
      <c r="HUS109" s="30"/>
      <c r="HUT109" s="30"/>
      <c r="HUU109" s="30"/>
      <c r="HUV109" s="30"/>
      <c r="HUW109" s="30"/>
      <c r="HUX109" s="30"/>
      <c r="HUY109" s="30"/>
      <c r="HUZ109" s="30"/>
      <c r="HVA109" s="30"/>
      <c r="HVB109" s="30"/>
      <c r="HVC109" s="30"/>
      <c r="HVD109" s="30"/>
      <c r="HVE109" s="30"/>
      <c r="HVF109" s="30"/>
      <c r="HVG109" s="30"/>
      <c r="HVH109" s="30"/>
      <c r="HVI109" s="30"/>
      <c r="HVJ109" s="30"/>
      <c r="HVK109" s="30"/>
      <c r="HVL109" s="30"/>
      <c r="HVM109" s="30"/>
      <c r="HVN109" s="30"/>
      <c r="HVO109" s="30"/>
      <c r="HVP109" s="30"/>
      <c r="HVQ109" s="30"/>
      <c r="HVR109" s="30"/>
      <c r="HVS109" s="30"/>
      <c r="HVT109" s="30"/>
      <c r="HVU109" s="30"/>
      <c r="HVV109" s="30"/>
      <c r="HVW109" s="30"/>
      <c r="HVX109" s="30"/>
      <c r="HVY109" s="30"/>
      <c r="HVZ109" s="30"/>
      <c r="HWA109" s="30"/>
      <c r="HWB109" s="30"/>
      <c r="HWC109" s="30"/>
      <c r="HWD109" s="30"/>
      <c r="HWE109" s="30"/>
      <c r="HWF109" s="30"/>
      <c r="HWG109" s="30"/>
      <c r="HWH109" s="30"/>
      <c r="HWI109" s="30"/>
      <c r="HWJ109" s="30"/>
      <c r="HWK109" s="30"/>
      <c r="HWL109" s="30"/>
      <c r="HWM109" s="30"/>
      <c r="HWN109" s="30"/>
      <c r="HWO109" s="30"/>
      <c r="HWP109" s="30"/>
      <c r="HWQ109" s="30"/>
      <c r="HWR109" s="30"/>
      <c r="HWS109" s="30"/>
      <c r="HWT109" s="30"/>
      <c r="HWU109" s="30"/>
      <c r="HWV109" s="30"/>
      <c r="HWW109" s="30"/>
      <c r="HWX109" s="30"/>
      <c r="HWY109" s="30"/>
      <c r="HWZ109" s="30"/>
      <c r="HXA109" s="30"/>
      <c r="HXB109" s="30"/>
      <c r="HXC109" s="30"/>
      <c r="HXD109" s="30"/>
      <c r="HXE109" s="30"/>
      <c r="HXF109" s="30"/>
      <c r="HXG109" s="30"/>
      <c r="HXH109" s="30"/>
      <c r="HXI109" s="30"/>
      <c r="HXJ109" s="30"/>
      <c r="HXK109" s="30"/>
      <c r="HXL109" s="30"/>
      <c r="HXM109" s="30"/>
      <c r="HXN109" s="30"/>
      <c r="HXO109" s="30"/>
      <c r="HXP109" s="30"/>
      <c r="HXQ109" s="30"/>
      <c r="HXR109" s="30"/>
      <c r="HXS109" s="30"/>
      <c r="HXT109" s="30"/>
      <c r="HXU109" s="30"/>
      <c r="HXV109" s="30"/>
      <c r="HXW109" s="30"/>
      <c r="HXX109" s="30"/>
      <c r="HXY109" s="30"/>
      <c r="HXZ109" s="30"/>
      <c r="HYA109" s="30"/>
      <c r="HYB109" s="30"/>
      <c r="HYC109" s="30"/>
      <c r="HYD109" s="30"/>
      <c r="HYE109" s="30"/>
      <c r="HYF109" s="30"/>
      <c r="HYG109" s="30"/>
      <c r="HYH109" s="30"/>
      <c r="HYI109" s="30"/>
      <c r="HYJ109" s="30"/>
      <c r="HYK109" s="30"/>
      <c r="HYL109" s="30"/>
      <c r="HYM109" s="30"/>
      <c r="HYN109" s="30"/>
      <c r="HYO109" s="30"/>
      <c r="HYP109" s="30"/>
      <c r="HYQ109" s="30"/>
      <c r="HYR109" s="30"/>
      <c r="HYS109" s="30"/>
      <c r="HYT109" s="30"/>
      <c r="HYU109" s="30"/>
      <c r="HYV109" s="30"/>
      <c r="HYW109" s="30"/>
      <c r="HYX109" s="30"/>
      <c r="HYY109" s="30"/>
      <c r="HYZ109" s="30"/>
      <c r="HZA109" s="30"/>
      <c r="HZB109" s="30"/>
      <c r="HZC109" s="30"/>
      <c r="HZD109" s="30"/>
      <c r="HZE109" s="30"/>
      <c r="HZF109" s="30"/>
      <c r="HZG109" s="30"/>
      <c r="HZH109" s="30"/>
      <c r="HZI109" s="30"/>
      <c r="HZJ109" s="30"/>
      <c r="HZK109" s="30"/>
      <c r="HZL109" s="30"/>
      <c r="HZM109" s="30"/>
      <c r="HZN109" s="30"/>
      <c r="HZO109" s="30"/>
      <c r="HZP109" s="30"/>
      <c r="HZQ109" s="30"/>
      <c r="HZR109" s="30"/>
      <c r="HZS109" s="30"/>
      <c r="HZT109" s="30"/>
      <c r="HZU109" s="30"/>
      <c r="HZV109" s="30"/>
      <c r="HZW109" s="30"/>
      <c r="HZX109" s="30"/>
      <c r="HZY109" s="30"/>
      <c r="HZZ109" s="30"/>
      <c r="IAA109" s="30"/>
      <c r="IAB109" s="30"/>
      <c r="IAC109" s="30"/>
      <c r="IAD109" s="30"/>
      <c r="IAE109" s="30"/>
      <c r="IAF109" s="30"/>
      <c r="IAG109" s="30"/>
      <c r="IAH109" s="30"/>
      <c r="IAI109" s="30"/>
      <c r="IAJ109" s="30"/>
      <c r="IAK109" s="30"/>
      <c r="IAL109" s="30"/>
      <c r="IAM109" s="30"/>
      <c r="IAN109" s="30"/>
      <c r="IAO109" s="30"/>
      <c r="IAP109" s="30"/>
      <c r="IAQ109" s="30"/>
      <c r="IAR109" s="30"/>
      <c r="IAS109" s="30"/>
      <c r="IAT109" s="30"/>
      <c r="IAU109" s="30"/>
      <c r="IAV109" s="30"/>
      <c r="IAW109" s="30"/>
      <c r="IAX109" s="30"/>
      <c r="IAY109" s="30"/>
      <c r="IAZ109" s="30"/>
      <c r="IBA109" s="30"/>
      <c r="IBB109" s="30"/>
      <c r="IBC109" s="30"/>
      <c r="IBD109" s="30"/>
      <c r="IBE109" s="30"/>
      <c r="IBF109" s="30"/>
      <c r="IBG109" s="30"/>
      <c r="IBH109" s="30"/>
      <c r="IBI109" s="30"/>
      <c r="IBJ109" s="30"/>
      <c r="IBK109" s="30"/>
      <c r="IBL109" s="30"/>
      <c r="IBM109" s="30"/>
      <c r="IBN109" s="30"/>
      <c r="IBO109" s="30"/>
      <c r="IBP109" s="30"/>
      <c r="IBQ109" s="30"/>
      <c r="IBR109" s="30"/>
      <c r="IBS109" s="30"/>
      <c r="IBT109" s="30"/>
      <c r="IBU109" s="30"/>
      <c r="IBV109" s="30"/>
      <c r="IBW109" s="30"/>
      <c r="IBX109" s="30"/>
      <c r="IBY109" s="30"/>
      <c r="IBZ109" s="30"/>
      <c r="ICA109" s="30"/>
      <c r="ICB109" s="30"/>
      <c r="ICC109" s="30"/>
      <c r="ICD109" s="30"/>
      <c r="ICE109" s="30"/>
      <c r="ICF109" s="30"/>
      <c r="ICG109" s="30"/>
      <c r="ICH109" s="30"/>
      <c r="ICI109" s="30"/>
      <c r="ICJ109" s="30"/>
      <c r="ICK109" s="30"/>
      <c r="ICL109" s="30"/>
      <c r="ICM109" s="30"/>
      <c r="ICN109" s="30"/>
      <c r="ICO109" s="30"/>
      <c r="ICP109" s="30"/>
      <c r="ICQ109" s="30"/>
      <c r="ICR109" s="30"/>
      <c r="ICS109" s="30"/>
      <c r="ICT109" s="30"/>
      <c r="ICU109" s="30"/>
      <c r="ICV109" s="30"/>
      <c r="ICW109" s="30"/>
      <c r="ICX109" s="30"/>
      <c r="ICY109" s="30"/>
      <c r="ICZ109" s="30"/>
      <c r="IDA109" s="30"/>
      <c r="IDB109" s="30"/>
      <c r="IDC109" s="30"/>
      <c r="IDD109" s="30"/>
      <c r="IDE109" s="30"/>
      <c r="IDF109" s="30"/>
      <c r="IDG109" s="30"/>
      <c r="IDH109" s="30"/>
      <c r="IDI109" s="30"/>
      <c r="IDJ109" s="30"/>
      <c r="IDK109" s="30"/>
      <c r="IDL109" s="30"/>
      <c r="IDM109" s="30"/>
      <c r="IDN109" s="30"/>
      <c r="IDO109" s="30"/>
      <c r="IDP109" s="30"/>
      <c r="IDQ109" s="30"/>
      <c r="IDR109" s="30"/>
      <c r="IDS109" s="30"/>
      <c r="IDT109" s="30"/>
      <c r="IDU109" s="30"/>
      <c r="IDV109" s="30"/>
      <c r="IDW109" s="30"/>
      <c r="IDX109" s="30"/>
      <c r="IDY109" s="30"/>
      <c r="IDZ109" s="30"/>
      <c r="IEA109" s="30"/>
      <c r="IEB109" s="30"/>
      <c r="IEC109" s="30"/>
      <c r="IED109" s="30"/>
      <c r="IEE109" s="30"/>
      <c r="IEF109" s="30"/>
      <c r="IEG109" s="30"/>
      <c r="IEH109" s="30"/>
      <c r="IEI109" s="30"/>
      <c r="IEJ109" s="30"/>
      <c r="IEK109" s="30"/>
      <c r="IEL109" s="30"/>
      <c r="IEM109" s="30"/>
      <c r="IEN109" s="30"/>
      <c r="IEO109" s="30"/>
      <c r="IEP109" s="30"/>
      <c r="IEQ109" s="30"/>
      <c r="IER109" s="30"/>
      <c r="IES109" s="30"/>
      <c r="IET109" s="30"/>
      <c r="IEU109" s="30"/>
      <c r="IEV109" s="30"/>
      <c r="IEW109" s="30"/>
      <c r="IEX109" s="30"/>
      <c r="IEY109" s="30"/>
      <c r="IEZ109" s="30"/>
      <c r="IFA109" s="30"/>
      <c r="IFB109" s="30"/>
      <c r="IFC109" s="30"/>
      <c r="IFD109" s="30"/>
      <c r="IFE109" s="30"/>
      <c r="IFF109" s="30"/>
      <c r="IFG109" s="30"/>
      <c r="IFH109" s="30"/>
      <c r="IFI109" s="30"/>
      <c r="IFJ109" s="30"/>
      <c r="IFK109" s="30"/>
      <c r="IFL109" s="30"/>
      <c r="IFM109" s="30"/>
      <c r="IFN109" s="30"/>
      <c r="IFO109" s="30"/>
      <c r="IFP109" s="30"/>
      <c r="IFQ109" s="30"/>
      <c r="IFR109" s="30"/>
      <c r="IFS109" s="30"/>
      <c r="IFT109" s="30"/>
      <c r="IFU109" s="30"/>
      <c r="IFV109" s="30"/>
      <c r="IFW109" s="30"/>
      <c r="IFX109" s="30"/>
      <c r="IFY109" s="30"/>
      <c r="IFZ109" s="30"/>
      <c r="IGA109" s="30"/>
      <c r="IGB109" s="30"/>
      <c r="IGC109" s="30"/>
      <c r="IGD109" s="30"/>
      <c r="IGE109" s="30"/>
      <c r="IGF109" s="30"/>
      <c r="IGG109" s="30"/>
      <c r="IGH109" s="30"/>
      <c r="IGI109" s="30"/>
      <c r="IGJ109" s="30"/>
      <c r="IGK109" s="30"/>
      <c r="IGL109" s="30"/>
      <c r="IGM109" s="30"/>
      <c r="IGN109" s="30"/>
      <c r="IGO109" s="30"/>
      <c r="IGP109" s="30"/>
      <c r="IGQ109" s="30"/>
      <c r="IGR109" s="30"/>
      <c r="IGS109" s="30"/>
      <c r="IGT109" s="30"/>
      <c r="IGU109" s="30"/>
      <c r="IGV109" s="30"/>
      <c r="IGW109" s="30"/>
      <c r="IGX109" s="30"/>
      <c r="IGY109" s="30"/>
      <c r="IGZ109" s="30"/>
      <c r="IHA109" s="30"/>
      <c r="IHB109" s="30"/>
      <c r="IHC109" s="30"/>
      <c r="IHD109" s="30"/>
      <c r="IHE109" s="30"/>
      <c r="IHF109" s="30"/>
      <c r="IHG109" s="30"/>
      <c r="IHH109" s="30"/>
      <c r="IHI109" s="30"/>
      <c r="IHJ109" s="30"/>
      <c r="IHK109" s="30"/>
      <c r="IHL109" s="30"/>
      <c r="IHM109" s="30"/>
      <c r="IHN109" s="30"/>
      <c r="IHO109" s="30"/>
      <c r="IHP109" s="30"/>
      <c r="IHQ109" s="30"/>
      <c r="IHR109" s="30"/>
      <c r="IHS109" s="30"/>
      <c r="IHT109" s="30"/>
      <c r="IHU109" s="30"/>
      <c r="IHV109" s="30"/>
      <c r="IHW109" s="30"/>
      <c r="IHX109" s="30"/>
      <c r="IHY109" s="30"/>
      <c r="IHZ109" s="30"/>
      <c r="IIA109" s="30"/>
      <c r="IIB109" s="30"/>
      <c r="IIC109" s="30"/>
      <c r="IID109" s="30"/>
      <c r="IIE109" s="30"/>
      <c r="IIF109" s="30"/>
      <c r="IIG109" s="30"/>
      <c r="IIH109" s="30"/>
      <c r="III109" s="30"/>
      <c r="IIJ109" s="30"/>
      <c r="IIK109" s="30"/>
      <c r="IIL109" s="30"/>
      <c r="IIM109" s="30"/>
      <c r="IIN109" s="30"/>
      <c r="IIO109" s="30"/>
      <c r="IIP109" s="30"/>
      <c r="IIQ109" s="30"/>
      <c r="IIR109" s="30"/>
      <c r="IIS109" s="30"/>
      <c r="IIT109" s="30"/>
      <c r="IIU109" s="30"/>
      <c r="IIV109" s="30"/>
      <c r="IIW109" s="30"/>
      <c r="IIX109" s="30"/>
      <c r="IIY109" s="30"/>
      <c r="IIZ109" s="30"/>
      <c r="IJA109" s="30"/>
      <c r="IJB109" s="30"/>
      <c r="IJC109" s="30"/>
      <c r="IJD109" s="30"/>
      <c r="IJE109" s="30"/>
      <c r="IJF109" s="30"/>
      <c r="IJG109" s="30"/>
      <c r="IJH109" s="30"/>
      <c r="IJI109" s="30"/>
      <c r="IJJ109" s="30"/>
      <c r="IJK109" s="30"/>
      <c r="IJL109" s="30"/>
      <c r="IJM109" s="30"/>
      <c r="IJN109" s="30"/>
      <c r="IJO109" s="30"/>
      <c r="IJP109" s="30"/>
      <c r="IJQ109" s="30"/>
      <c r="IJR109" s="30"/>
      <c r="IJS109" s="30"/>
      <c r="IJT109" s="30"/>
      <c r="IJU109" s="30"/>
      <c r="IJV109" s="30"/>
      <c r="IJW109" s="30"/>
      <c r="IJX109" s="30"/>
      <c r="IJY109" s="30"/>
      <c r="IJZ109" s="30"/>
      <c r="IKA109" s="30"/>
      <c r="IKB109" s="30"/>
      <c r="IKC109" s="30"/>
      <c r="IKD109" s="30"/>
      <c r="IKE109" s="30"/>
      <c r="IKF109" s="30"/>
      <c r="IKG109" s="30"/>
      <c r="IKH109" s="30"/>
      <c r="IKI109" s="30"/>
      <c r="IKJ109" s="30"/>
      <c r="IKK109" s="30"/>
      <c r="IKL109" s="30"/>
      <c r="IKM109" s="30"/>
      <c r="IKN109" s="30"/>
      <c r="IKO109" s="30"/>
      <c r="IKP109" s="30"/>
      <c r="IKQ109" s="30"/>
      <c r="IKR109" s="30"/>
      <c r="IKS109" s="30"/>
      <c r="IKT109" s="30"/>
      <c r="IKU109" s="30"/>
      <c r="IKV109" s="30"/>
      <c r="IKW109" s="30"/>
      <c r="IKX109" s="30"/>
      <c r="IKY109" s="30"/>
      <c r="IKZ109" s="30"/>
      <c r="ILA109" s="30"/>
      <c r="ILB109" s="30"/>
      <c r="ILC109" s="30"/>
      <c r="ILD109" s="30"/>
      <c r="ILE109" s="30"/>
      <c r="ILF109" s="30"/>
      <c r="ILG109" s="30"/>
      <c r="ILH109" s="30"/>
      <c r="ILI109" s="30"/>
      <c r="ILJ109" s="30"/>
      <c r="ILK109" s="30"/>
      <c r="ILL109" s="30"/>
      <c r="ILM109" s="30"/>
      <c r="ILN109" s="30"/>
      <c r="ILO109" s="30"/>
      <c r="ILP109" s="30"/>
      <c r="ILQ109" s="30"/>
      <c r="ILR109" s="30"/>
      <c r="ILS109" s="30"/>
      <c r="ILT109" s="30"/>
      <c r="ILU109" s="30"/>
      <c r="ILV109" s="30"/>
      <c r="ILW109" s="30"/>
      <c r="ILX109" s="30"/>
      <c r="ILY109" s="30"/>
      <c r="ILZ109" s="30"/>
      <c r="IMA109" s="30"/>
      <c r="IMB109" s="30"/>
      <c r="IMC109" s="30"/>
      <c r="IMD109" s="30"/>
      <c r="IME109" s="30"/>
      <c r="IMF109" s="30"/>
      <c r="IMG109" s="30"/>
      <c r="IMH109" s="30"/>
      <c r="IMI109" s="30"/>
      <c r="IMJ109" s="30"/>
      <c r="IMK109" s="30"/>
      <c r="IML109" s="30"/>
      <c r="IMM109" s="30"/>
      <c r="IMN109" s="30"/>
      <c r="IMO109" s="30"/>
      <c r="IMP109" s="30"/>
      <c r="IMQ109" s="30"/>
      <c r="IMR109" s="30"/>
      <c r="IMS109" s="30"/>
      <c r="IMT109" s="30"/>
      <c r="IMU109" s="30"/>
      <c r="IMV109" s="30"/>
      <c r="IMW109" s="30"/>
      <c r="IMX109" s="30"/>
      <c r="IMY109" s="30"/>
      <c r="IMZ109" s="30"/>
      <c r="INA109" s="30"/>
      <c r="INB109" s="30"/>
      <c r="INC109" s="30"/>
      <c r="IND109" s="30"/>
      <c r="INE109" s="30"/>
      <c r="INF109" s="30"/>
      <c r="ING109" s="30"/>
      <c r="INH109" s="30"/>
      <c r="INI109" s="30"/>
      <c r="INJ109" s="30"/>
      <c r="INK109" s="30"/>
      <c r="INL109" s="30"/>
      <c r="INM109" s="30"/>
      <c r="INN109" s="30"/>
      <c r="INO109" s="30"/>
      <c r="INP109" s="30"/>
      <c r="INQ109" s="30"/>
      <c r="INR109" s="30"/>
      <c r="INS109" s="30"/>
      <c r="INT109" s="30"/>
      <c r="INU109" s="30"/>
      <c r="INV109" s="30"/>
      <c r="INW109" s="30"/>
      <c r="INX109" s="30"/>
      <c r="INY109" s="30"/>
      <c r="INZ109" s="30"/>
      <c r="IOA109" s="30"/>
      <c r="IOB109" s="30"/>
      <c r="IOC109" s="30"/>
      <c r="IOD109" s="30"/>
      <c r="IOE109" s="30"/>
      <c r="IOF109" s="30"/>
      <c r="IOG109" s="30"/>
      <c r="IOH109" s="30"/>
      <c r="IOI109" s="30"/>
      <c r="IOJ109" s="30"/>
      <c r="IOK109" s="30"/>
      <c r="IOL109" s="30"/>
      <c r="IOM109" s="30"/>
      <c r="ION109" s="30"/>
      <c r="IOO109" s="30"/>
      <c r="IOP109" s="30"/>
      <c r="IOQ109" s="30"/>
      <c r="IOR109" s="30"/>
      <c r="IOS109" s="30"/>
      <c r="IOT109" s="30"/>
      <c r="IOU109" s="30"/>
      <c r="IOV109" s="30"/>
      <c r="IOW109" s="30"/>
      <c r="IOX109" s="30"/>
      <c r="IOY109" s="30"/>
      <c r="IOZ109" s="30"/>
      <c r="IPA109" s="30"/>
      <c r="IPB109" s="30"/>
      <c r="IPC109" s="30"/>
      <c r="IPD109" s="30"/>
      <c r="IPE109" s="30"/>
      <c r="IPF109" s="30"/>
      <c r="IPG109" s="30"/>
      <c r="IPH109" s="30"/>
      <c r="IPI109" s="30"/>
      <c r="IPJ109" s="30"/>
      <c r="IPK109" s="30"/>
      <c r="IPL109" s="30"/>
      <c r="IPM109" s="30"/>
      <c r="IPN109" s="30"/>
      <c r="IPO109" s="30"/>
      <c r="IPP109" s="30"/>
      <c r="IPQ109" s="30"/>
      <c r="IPR109" s="30"/>
      <c r="IPS109" s="30"/>
      <c r="IPT109" s="30"/>
      <c r="IPU109" s="30"/>
      <c r="IPV109" s="30"/>
      <c r="IPW109" s="30"/>
      <c r="IPX109" s="30"/>
      <c r="IPY109" s="30"/>
      <c r="IPZ109" s="30"/>
      <c r="IQA109" s="30"/>
      <c r="IQB109" s="30"/>
      <c r="IQC109" s="30"/>
      <c r="IQD109" s="30"/>
      <c r="IQE109" s="30"/>
      <c r="IQF109" s="30"/>
      <c r="IQG109" s="30"/>
      <c r="IQH109" s="30"/>
      <c r="IQI109" s="30"/>
      <c r="IQJ109" s="30"/>
      <c r="IQK109" s="30"/>
      <c r="IQL109" s="30"/>
      <c r="IQM109" s="30"/>
      <c r="IQN109" s="30"/>
      <c r="IQO109" s="30"/>
      <c r="IQP109" s="30"/>
      <c r="IQQ109" s="30"/>
      <c r="IQR109" s="30"/>
      <c r="IQS109" s="30"/>
      <c r="IQT109" s="30"/>
      <c r="IQU109" s="30"/>
      <c r="IQV109" s="30"/>
      <c r="IQW109" s="30"/>
      <c r="IQX109" s="30"/>
      <c r="IQY109" s="30"/>
      <c r="IQZ109" s="30"/>
      <c r="IRA109" s="30"/>
      <c r="IRB109" s="30"/>
      <c r="IRC109" s="30"/>
      <c r="IRD109" s="30"/>
      <c r="IRE109" s="30"/>
      <c r="IRF109" s="30"/>
      <c r="IRG109" s="30"/>
      <c r="IRH109" s="30"/>
      <c r="IRI109" s="30"/>
      <c r="IRJ109" s="30"/>
      <c r="IRK109" s="30"/>
      <c r="IRL109" s="30"/>
      <c r="IRM109" s="30"/>
      <c r="IRN109" s="30"/>
      <c r="IRO109" s="30"/>
      <c r="IRP109" s="30"/>
      <c r="IRQ109" s="30"/>
      <c r="IRR109" s="30"/>
      <c r="IRS109" s="30"/>
      <c r="IRT109" s="30"/>
      <c r="IRU109" s="30"/>
      <c r="IRV109" s="30"/>
      <c r="IRW109" s="30"/>
      <c r="IRX109" s="30"/>
      <c r="IRY109" s="30"/>
      <c r="IRZ109" s="30"/>
      <c r="ISA109" s="30"/>
      <c r="ISB109" s="30"/>
      <c r="ISC109" s="30"/>
      <c r="ISD109" s="30"/>
      <c r="ISE109" s="30"/>
      <c r="ISF109" s="30"/>
      <c r="ISG109" s="30"/>
      <c r="ISH109" s="30"/>
      <c r="ISI109" s="30"/>
      <c r="ISJ109" s="30"/>
      <c r="ISK109" s="30"/>
      <c r="ISL109" s="30"/>
      <c r="ISM109" s="30"/>
      <c r="ISN109" s="30"/>
      <c r="ISO109" s="30"/>
      <c r="ISP109" s="30"/>
      <c r="ISQ109" s="30"/>
      <c r="ISR109" s="30"/>
      <c r="ISS109" s="30"/>
      <c r="IST109" s="30"/>
      <c r="ISU109" s="30"/>
      <c r="ISV109" s="30"/>
      <c r="ISW109" s="30"/>
      <c r="ISX109" s="30"/>
      <c r="ISY109" s="30"/>
      <c r="ISZ109" s="30"/>
      <c r="ITA109" s="30"/>
      <c r="ITB109" s="30"/>
      <c r="ITC109" s="30"/>
      <c r="ITD109" s="30"/>
      <c r="ITE109" s="30"/>
      <c r="ITF109" s="30"/>
      <c r="ITG109" s="30"/>
      <c r="ITH109" s="30"/>
      <c r="ITI109" s="30"/>
      <c r="ITJ109" s="30"/>
      <c r="ITK109" s="30"/>
      <c r="ITL109" s="30"/>
      <c r="ITM109" s="30"/>
      <c r="ITN109" s="30"/>
      <c r="ITO109" s="30"/>
      <c r="ITP109" s="30"/>
      <c r="ITQ109" s="30"/>
      <c r="ITR109" s="30"/>
      <c r="ITS109" s="30"/>
      <c r="ITT109" s="30"/>
      <c r="ITU109" s="30"/>
      <c r="ITV109" s="30"/>
      <c r="ITW109" s="30"/>
      <c r="ITX109" s="30"/>
      <c r="ITY109" s="30"/>
      <c r="ITZ109" s="30"/>
      <c r="IUA109" s="30"/>
      <c r="IUB109" s="30"/>
      <c r="IUC109" s="30"/>
      <c r="IUD109" s="30"/>
      <c r="IUE109" s="30"/>
      <c r="IUF109" s="30"/>
      <c r="IUG109" s="30"/>
      <c r="IUH109" s="30"/>
      <c r="IUI109" s="30"/>
      <c r="IUJ109" s="30"/>
      <c r="IUK109" s="30"/>
      <c r="IUL109" s="30"/>
      <c r="IUM109" s="30"/>
      <c r="IUN109" s="30"/>
      <c r="IUO109" s="30"/>
      <c r="IUP109" s="30"/>
      <c r="IUQ109" s="30"/>
      <c r="IUR109" s="30"/>
      <c r="IUS109" s="30"/>
      <c r="IUT109" s="30"/>
      <c r="IUU109" s="30"/>
      <c r="IUV109" s="30"/>
      <c r="IUW109" s="30"/>
      <c r="IUX109" s="30"/>
      <c r="IUY109" s="30"/>
      <c r="IUZ109" s="30"/>
      <c r="IVA109" s="30"/>
      <c r="IVB109" s="30"/>
      <c r="IVC109" s="30"/>
      <c r="IVD109" s="30"/>
      <c r="IVE109" s="30"/>
      <c r="IVF109" s="30"/>
      <c r="IVG109" s="30"/>
      <c r="IVH109" s="30"/>
      <c r="IVI109" s="30"/>
      <c r="IVJ109" s="30"/>
      <c r="IVK109" s="30"/>
      <c r="IVL109" s="30"/>
      <c r="IVM109" s="30"/>
      <c r="IVN109" s="30"/>
      <c r="IVO109" s="30"/>
      <c r="IVP109" s="30"/>
      <c r="IVQ109" s="30"/>
      <c r="IVR109" s="30"/>
      <c r="IVS109" s="30"/>
      <c r="IVT109" s="30"/>
      <c r="IVU109" s="30"/>
      <c r="IVV109" s="30"/>
      <c r="IVW109" s="30"/>
      <c r="IVX109" s="30"/>
      <c r="IVY109" s="30"/>
      <c r="IVZ109" s="30"/>
      <c r="IWA109" s="30"/>
      <c r="IWB109" s="30"/>
      <c r="IWC109" s="30"/>
      <c r="IWD109" s="30"/>
      <c r="IWE109" s="30"/>
      <c r="IWF109" s="30"/>
      <c r="IWG109" s="30"/>
      <c r="IWH109" s="30"/>
      <c r="IWI109" s="30"/>
      <c r="IWJ109" s="30"/>
      <c r="IWK109" s="30"/>
      <c r="IWL109" s="30"/>
      <c r="IWM109" s="30"/>
      <c r="IWN109" s="30"/>
      <c r="IWO109" s="30"/>
      <c r="IWP109" s="30"/>
      <c r="IWQ109" s="30"/>
      <c r="IWR109" s="30"/>
      <c r="IWS109" s="30"/>
      <c r="IWT109" s="30"/>
      <c r="IWU109" s="30"/>
      <c r="IWV109" s="30"/>
      <c r="IWW109" s="30"/>
      <c r="IWX109" s="30"/>
      <c r="IWY109" s="30"/>
      <c r="IWZ109" s="30"/>
      <c r="IXA109" s="30"/>
      <c r="IXB109" s="30"/>
      <c r="IXC109" s="30"/>
      <c r="IXD109" s="30"/>
      <c r="IXE109" s="30"/>
      <c r="IXF109" s="30"/>
      <c r="IXG109" s="30"/>
      <c r="IXH109" s="30"/>
      <c r="IXI109" s="30"/>
      <c r="IXJ109" s="30"/>
      <c r="IXK109" s="30"/>
      <c r="IXL109" s="30"/>
      <c r="IXM109" s="30"/>
      <c r="IXN109" s="30"/>
      <c r="IXO109" s="30"/>
      <c r="IXP109" s="30"/>
      <c r="IXQ109" s="30"/>
      <c r="IXR109" s="30"/>
      <c r="IXS109" s="30"/>
      <c r="IXT109" s="30"/>
      <c r="IXU109" s="30"/>
      <c r="IXV109" s="30"/>
      <c r="IXW109" s="30"/>
      <c r="IXX109" s="30"/>
      <c r="IXY109" s="30"/>
      <c r="IXZ109" s="30"/>
      <c r="IYA109" s="30"/>
      <c r="IYB109" s="30"/>
      <c r="IYC109" s="30"/>
      <c r="IYD109" s="30"/>
      <c r="IYE109" s="30"/>
      <c r="IYF109" s="30"/>
      <c r="IYG109" s="30"/>
      <c r="IYH109" s="30"/>
      <c r="IYI109" s="30"/>
      <c r="IYJ109" s="30"/>
      <c r="IYK109" s="30"/>
      <c r="IYL109" s="30"/>
      <c r="IYM109" s="30"/>
      <c r="IYN109" s="30"/>
      <c r="IYO109" s="30"/>
      <c r="IYP109" s="30"/>
      <c r="IYQ109" s="30"/>
      <c r="IYR109" s="30"/>
      <c r="IYS109" s="30"/>
      <c r="IYT109" s="30"/>
      <c r="IYU109" s="30"/>
      <c r="IYV109" s="30"/>
      <c r="IYW109" s="30"/>
      <c r="IYX109" s="30"/>
      <c r="IYY109" s="30"/>
      <c r="IYZ109" s="30"/>
      <c r="IZA109" s="30"/>
      <c r="IZB109" s="30"/>
      <c r="IZC109" s="30"/>
      <c r="IZD109" s="30"/>
      <c r="IZE109" s="30"/>
      <c r="IZF109" s="30"/>
      <c r="IZG109" s="30"/>
      <c r="IZH109" s="30"/>
      <c r="IZI109" s="30"/>
      <c r="IZJ109" s="30"/>
      <c r="IZK109" s="30"/>
      <c r="IZL109" s="30"/>
      <c r="IZM109" s="30"/>
      <c r="IZN109" s="30"/>
      <c r="IZO109" s="30"/>
      <c r="IZP109" s="30"/>
      <c r="IZQ109" s="30"/>
      <c r="IZR109" s="30"/>
      <c r="IZS109" s="30"/>
      <c r="IZT109" s="30"/>
      <c r="IZU109" s="30"/>
      <c r="IZV109" s="30"/>
      <c r="IZW109" s="30"/>
      <c r="IZX109" s="30"/>
      <c r="IZY109" s="30"/>
      <c r="IZZ109" s="30"/>
      <c r="JAA109" s="30"/>
      <c r="JAB109" s="30"/>
      <c r="JAC109" s="30"/>
      <c r="JAD109" s="30"/>
      <c r="JAE109" s="30"/>
      <c r="JAF109" s="30"/>
      <c r="JAG109" s="30"/>
      <c r="JAH109" s="30"/>
      <c r="JAI109" s="30"/>
      <c r="JAJ109" s="30"/>
      <c r="JAK109" s="30"/>
      <c r="JAL109" s="30"/>
      <c r="JAM109" s="30"/>
      <c r="JAN109" s="30"/>
      <c r="JAO109" s="30"/>
      <c r="JAP109" s="30"/>
      <c r="JAQ109" s="30"/>
      <c r="JAR109" s="30"/>
      <c r="JAS109" s="30"/>
      <c r="JAT109" s="30"/>
      <c r="JAU109" s="30"/>
      <c r="JAV109" s="30"/>
      <c r="JAW109" s="30"/>
      <c r="JAX109" s="30"/>
      <c r="JAY109" s="30"/>
      <c r="JAZ109" s="30"/>
      <c r="JBA109" s="30"/>
      <c r="JBB109" s="30"/>
      <c r="JBC109" s="30"/>
      <c r="JBD109" s="30"/>
      <c r="JBE109" s="30"/>
      <c r="JBF109" s="30"/>
      <c r="JBG109" s="30"/>
      <c r="JBH109" s="30"/>
      <c r="JBI109" s="30"/>
      <c r="JBJ109" s="30"/>
      <c r="JBK109" s="30"/>
      <c r="JBL109" s="30"/>
      <c r="JBM109" s="30"/>
      <c r="JBN109" s="30"/>
      <c r="JBO109" s="30"/>
      <c r="JBP109" s="30"/>
      <c r="JBQ109" s="30"/>
      <c r="JBR109" s="30"/>
      <c r="JBS109" s="30"/>
      <c r="JBT109" s="30"/>
      <c r="JBU109" s="30"/>
      <c r="JBV109" s="30"/>
      <c r="JBW109" s="30"/>
      <c r="JBX109" s="30"/>
      <c r="JBY109" s="30"/>
      <c r="JBZ109" s="30"/>
      <c r="JCA109" s="30"/>
      <c r="JCB109" s="30"/>
      <c r="JCC109" s="30"/>
      <c r="JCD109" s="30"/>
      <c r="JCE109" s="30"/>
      <c r="JCF109" s="30"/>
      <c r="JCG109" s="30"/>
      <c r="JCH109" s="30"/>
      <c r="JCI109" s="30"/>
      <c r="JCJ109" s="30"/>
      <c r="JCK109" s="30"/>
      <c r="JCL109" s="30"/>
      <c r="JCM109" s="30"/>
      <c r="JCN109" s="30"/>
      <c r="JCO109" s="30"/>
      <c r="JCP109" s="30"/>
      <c r="JCQ109" s="30"/>
      <c r="JCR109" s="30"/>
      <c r="JCS109" s="30"/>
      <c r="JCT109" s="30"/>
      <c r="JCU109" s="30"/>
      <c r="JCV109" s="30"/>
      <c r="JCW109" s="30"/>
      <c r="JCX109" s="30"/>
      <c r="JCY109" s="30"/>
      <c r="JCZ109" s="30"/>
      <c r="JDA109" s="30"/>
      <c r="JDB109" s="30"/>
      <c r="JDC109" s="30"/>
      <c r="JDD109" s="30"/>
      <c r="JDE109" s="30"/>
      <c r="JDF109" s="30"/>
      <c r="JDG109" s="30"/>
      <c r="JDH109" s="30"/>
      <c r="JDI109" s="30"/>
      <c r="JDJ109" s="30"/>
      <c r="JDK109" s="30"/>
      <c r="JDL109" s="30"/>
      <c r="JDM109" s="30"/>
      <c r="JDN109" s="30"/>
      <c r="JDO109" s="30"/>
      <c r="JDP109" s="30"/>
      <c r="JDQ109" s="30"/>
      <c r="JDR109" s="30"/>
      <c r="JDS109" s="30"/>
      <c r="JDT109" s="30"/>
      <c r="JDU109" s="30"/>
      <c r="JDV109" s="30"/>
      <c r="JDW109" s="30"/>
      <c r="JDX109" s="30"/>
      <c r="JDY109" s="30"/>
      <c r="JDZ109" s="30"/>
      <c r="JEA109" s="30"/>
      <c r="JEB109" s="30"/>
      <c r="JEC109" s="30"/>
      <c r="JED109" s="30"/>
      <c r="JEE109" s="30"/>
      <c r="JEF109" s="30"/>
      <c r="JEG109" s="30"/>
      <c r="JEH109" s="30"/>
      <c r="JEI109" s="30"/>
      <c r="JEJ109" s="30"/>
      <c r="JEK109" s="30"/>
      <c r="JEL109" s="30"/>
      <c r="JEM109" s="30"/>
      <c r="JEN109" s="30"/>
      <c r="JEO109" s="30"/>
      <c r="JEP109" s="30"/>
      <c r="JEQ109" s="30"/>
      <c r="JER109" s="30"/>
      <c r="JES109" s="30"/>
      <c r="JET109" s="30"/>
      <c r="JEU109" s="30"/>
      <c r="JEV109" s="30"/>
      <c r="JEW109" s="30"/>
      <c r="JEX109" s="30"/>
      <c r="JEY109" s="30"/>
      <c r="JEZ109" s="30"/>
      <c r="JFA109" s="30"/>
      <c r="JFB109" s="30"/>
      <c r="JFC109" s="30"/>
      <c r="JFD109" s="30"/>
      <c r="JFE109" s="30"/>
      <c r="JFF109" s="30"/>
      <c r="JFG109" s="30"/>
      <c r="JFH109" s="30"/>
      <c r="JFI109" s="30"/>
      <c r="JFJ109" s="30"/>
      <c r="JFK109" s="30"/>
      <c r="JFL109" s="30"/>
      <c r="JFM109" s="30"/>
      <c r="JFN109" s="30"/>
      <c r="JFO109" s="30"/>
      <c r="JFP109" s="30"/>
      <c r="JFQ109" s="30"/>
      <c r="JFR109" s="30"/>
      <c r="JFS109" s="30"/>
      <c r="JFT109" s="30"/>
      <c r="JFU109" s="30"/>
      <c r="JFV109" s="30"/>
      <c r="JFW109" s="30"/>
      <c r="JFX109" s="30"/>
      <c r="JFY109" s="30"/>
      <c r="JFZ109" s="30"/>
      <c r="JGA109" s="30"/>
      <c r="JGB109" s="30"/>
      <c r="JGC109" s="30"/>
      <c r="JGD109" s="30"/>
      <c r="JGE109" s="30"/>
      <c r="JGF109" s="30"/>
      <c r="JGG109" s="30"/>
      <c r="JGH109" s="30"/>
      <c r="JGI109" s="30"/>
      <c r="JGJ109" s="30"/>
      <c r="JGK109" s="30"/>
      <c r="JGL109" s="30"/>
      <c r="JGM109" s="30"/>
      <c r="JGN109" s="30"/>
      <c r="JGO109" s="30"/>
      <c r="JGP109" s="30"/>
      <c r="JGQ109" s="30"/>
      <c r="JGR109" s="30"/>
      <c r="JGS109" s="30"/>
      <c r="JGT109" s="30"/>
      <c r="JGU109" s="30"/>
      <c r="JGV109" s="30"/>
      <c r="JGW109" s="30"/>
      <c r="JGX109" s="30"/>
      <c r="JGY109" s="30"/>
      <c r="JGZ109" s="30"/>
      <c r="JHA109" s="30"/>
      <c r="JHB109" s="30"/>
      <c r="JHC109" s="30"/>
      <c r="JHD109" s="30"/>
      <c r="JHE109" s="30"/>
      <c r="JHF109" s="30"/>
      <c r="JHG109" s="30"/>
      <c r="JHH109" s="30"/>
      <c r="JHI109" s="30"/>
      <c r="JHJ109" s="30"/>
      <c r="JHK109" s="30"/>
      <c r="JHL109" s="30"/>
      <c r="JHM109" s="30"/>
      <c r="JHN109" s="30"/>
      <c r="JHO109" s="30"/>
      <c r="JHP109" s="30"/>
      <c r="JHQ109" s="30"/>
      <c r="JHR109" s="30"/>
      <c r="JHS109" s="30"/>
      <c r="JHT109" s="30"/>
      <c r="JHU109" s="30"/>
      <c r="JHV109" s="30"/>
      <c r="JHW109" s="30"/>
      <c r="JHX109" s="30"/>
      <c r="JHY109" s="30"/>
      <c r="JHZ109" s="30"/>
      <c r="JIA109" s="30"/>
      <c r="JIB109" s="30"/>
      <c r="JIC109" s="30"/>
      <c r="JID109" s="30"/>
      <c r="JIE109" s="30"/>
      <c r="JIF109" s="30"/>
      <c r="JIG109" s="30"/>
      <c r="JIH109" s="30"/>
      <c r="JII109" s="30"/>
      <c r="JIJ109" s="30"/>
      <c r="JIK109" s="30"/>
      <c r="JIL109" s="30"/>
      <c r="JIM109" s="30"/>
      <c r="JIN109" s="30"/>
      <c r="JIO109" s="30"/>
      <c r="JIP109" s="30"/>
      <c r="JIQ109" s="30"/>
      <c r="JIR109" s="30"/>
      <c r="JIS109" s="30"/>
      <c r="JIT109" s="30"/>
      <c r="JIU109" s="30"/>
      <c r="JIV109" s="30"/>
      <c r="JIW109" s="30"/>
      <c r="JIX109" s="30"/>
      <c r="JIY109" s="30"/>
      <c r="JIZ109" s="30"/>
      <c r="JJA109" s="30"/>
      <c r="JJB109" s="30"/>
      <c r="JJC109" s="30"/>
      <c r="JJD109" s="30"/>
      <c r="JJE109" s="30"/>
      <c r="JJF109" s="30"/>
      <c r="JJG109" s="30"/>
      <c r="JJH109" s="30"/>
      <c r="JJI109" s="30"/>
      <c r="JJJ109" s="30"/>
      <c r="JJK109" s="30"/>
      <c r="JJL109" s="30"/>
      <c r="JJM109" s="30"/>
      <c r="JJN109" s="30"/>
      <c r="JJO109" s="30"/>
      <c r="JJP109" s="30"/>
      <c r="JJQ109" s="30"/>
      <c r="JJR109" s="30"/>
      <c r="JJS109" s="30"/>
      <c r="JJT109" s="30"/>
      <c r="JJU109" s="30"/>
      <c r="JJV109" s="30"/>
      <c r="JJW109" s="30"/>
      <c r="JJX109" s="30"/>
      <c r="JJY109" s="30"/>
      <c r="JJZ109" s="30"/>
      <c r="JKA109" s="30"/>
      <c r="JKB109" s="30"/>
      <c r="JKC109" s="30"/>
      <c r="JKD109" s="30"/>
      <c r="JKE109" s="30"/>
      <c r="JKF109" s="30"/>
      <c r="JKG109" s="30"/>
      <c r="JKH109" s="30"/>
      <c r="JKI109" s="30"/>
      <c r="JKJ109" s="30"/>
      <c r="JKK109" s="30"/>
      <c r="JKL109" s="30"/>
      <c r="JKM109" s="30"/>
      <c r="JKN109" s="30"/>
      <c r="JKO109" s="30"/>
      <c r="JKP109" s="30"/>
      <c r="JKQ109" s="30"/>
      <c r="JKR109" s="30"/>
      <c r="JKS109" s="30"/>
      <c r="JKT109" s="30"/>
      <c r="JKU109" s="30"/>
      <c r="JKV109" s="30"/>
      <c r="JKW109" s="30"/>
      <c r="JKX109" s="30"/>
      <c r="JKY109" s="30"/>
      <c r="JKZ109" s="30"/>
      <c r="JLA109" s="30"/>
      <c r="JLB109" s="30"/>
      <c r="JLC109" s="30"/>
      <c r="JLD109" s="30"/>
      <c r="JLE109" s="30"/>
      <c r="JLF109" s="30"/>
      <c r="JLG109" s="30"/>
      <c r="JLH109" s="30"/>
      <c r="JLI109" s="30"/>
      <c r="JLJ109" s="30"/>
      <c r="JLK109" s="30"/>
      <c r="JLL109" s="30"/>
      <c r="JLM109" s="30"/>
      <c r="JLN109" s="30"/>
      <c r="JLO109" s="30"/>
      <c r="JLP109" s="30"/>
      <c r="JLQ109" s="30"/>
      <c r="JLR109" s="30"/>
      <c r="JLS109" s="30"/>
      <c r="JLT109" s="30"/>
      <c r="JLU109" s="30"/>
      <c r="JLV109" s="30"/>
      <c r="JLW109" s="30"/>
      <c r="JLX109" s="30"/>
      <c r="JLY109" s="30"/>
      <c r="JLZ109" s="30"/>
      <c r="JMA109" s="30"/>
      <c r="JMB109" s="30"/>
      <c r="JMC109" s="30"/>
      <c r="JMD109" s="30"/>
      <c r="JME109" s="30"/>
      <c r="JMF109" s="30"/>
      <c r="JMG109" s="30"/>
      <c r="JMH109" s="30"/>
      <c r="JMI109" s="30"/>
      <c r="JMJ109" s="30"/>
      <c r="JMK109" s="30"/>
      <c r="JML109" s="30"/>
      <c r="JMM109" s="30"/>
      <c r="JMN109" s="30"/>
      <c r="JMO109" s="30"/>
      <c r="JMP109" s="30"/>
      <c r="JMQ109" s="30"/>
      <c r="JMR109" s="30"/>
      <c r="JMS109" s="30"/>
      <c r="JMT109" s="30"/>
      <c r="JMU109" s="30"/>
      <c r="JMV109" s="30"/>
      <c r="JMW109" s="30"/>
      <c r="JMX109" s="30"/>
      <c r="JMY109" s="30"/>
      <c r="JMZ109" s="30"/>
      <c r="JNA109" s="30"/>
      <c r="JNB109" s="30"/>
      <c r="JNC109" s="30"/>
      <c r="JND109" s="30"/>
      <c r="JNE109" s="30"/>
      <c r="JNF109" s="30"/>
      <c r="JNG109" s="30"/>
      <c r="JNH109" s="30"/>
      <c r="JNI109" s="30"/>
      <c r="JNJ109" s="30"/>
      <c r="JNK109" s="30"/>
      <c r="JNL109" s="30"/>
      <c r="JNM109" s="30"/>
      <c r="JNN109" s="30"/>
      <c r="JNO109" s="30"/>
      <c r="JNP109" s="30"/>
      <c r="JNQ109" s="30"/>
      <c r="JNR109" s="30"/>
      <c r="JNS109" s="30"/>
      <c r="JNT109" s="30"/>
      <c r="JNU109" s="30"/>
      <c r="JNV109" s="30"/>
      <c r="JNW109" s="30"/>
      <c r="JNX109" s="30"/>
      <c r="JNY109" s="30"/>
      <c r="JNZ109" s="30"/>
      <c r="JOA109" s="30"/>
      <c r="JOB109" s="30"/>
      <c r="JOC109" s="30"/>
      <c r="JOD109" s="30"/>
      <c r="JOE109" s="30"/>
      <c r="JOF109" s="30"/>
      <c r="JOG109" s="30"/>
      <c r="JOH109" s="30"/>
      <c r="JOI109" s="30"/>
      <c r="JOJ109" s="30"/>
      <c r="JOK109" s="30"/>
      <c r="JOL109" s="30"/>
      <c r="JOM109" s="30"/>
      <c r="JON109" s="30"/>
      <c r="JOO109" s="30"/>
      <c r="JOP109" s="30"/>
      <c r="JOQ109" s="30"/>
      <c r="JOR109" s="30"/>
      <c r="JOS109" s="30"/>
      <c r="JOT109" s="30"/>
      <c r="JOU109" s="30"/>
      <c r="JOV109" s="30"/>
      <c r="JOW109" s="30"/>
      <c r="JOX109" s="30"/>
      <c r="JOY109" s="30"/>
      <c r="JOZ109" s="30"/>
      <c r="JPA109" s="30"/>
      <c r="JPB109" s="30"/>
      <c r="JPC109" s="30"/>
      <c r="JPD109" s="30"/>
      <c r="JPE109" s="30"/>
      <c r="JPF109" s="30"/>
      <c r="JPG109" s="30"/>
      <c r="JPH109" s="30"/>
      <c r="JPI109" s="30"/>
      <c r="JPJ109" s="30"/>
      <c r="JPK109" s="30"/>
      <c r="JPL109" s="30"/>
      <c r="JPM109" s="30"/>
      <c r="JPN109" s="30"/>
      <c r="JPO109" s="30"/>
      <c r="JPP109" s="30"/>
      <c r="JPQ109" s="30"/>
      <c r="JPR109" s="30"/>
      <c r="JPS109" s="30"/>
      <c r="JPT109" s="30"/>
      <c r="JPU109" s="30"/>
      <c r="JPV109" s="30"/>
      <c r="JPW109" s="30"/>
      <c r="JPX109" s="30"/>
      <c r="JPY109" s="30"/>
      <c r="JPZ109" s="30"/>
      <c r="JQA109" s="30"/>
      <c r="JQB109" s="30"/>
      <c r="JQC109" s="30"/>
      <c r="JQD109" s="30"/>
      <c r="JQE109" s="30"/>
      <c r="JQF109" s="30"/>
      <c r="JQG109" s="30"/>
      <c r="JQH109" s="30"/>
      <c r="JQI109" s="30"/>
      <c r="JQJ109" s="30"/>
      <c r="JQK109" s="30"/>
      <c r="JQL109" s="30"/>
      <c r="JQM109" s="30"/>
      <c r="JQN109" s="30"/>
      <c r="JQO109" s="30"/>
      <c r="JQP109" s="30"/>
      <c r="JQQ109" s="30"/>
      <c r="JQR109" s="30"/>
      <c r="JQS109" s="30"/>
      <c r="JQT109" s="30"/>
      <c r="JQU109" s="30"/>
      <c r="JQV109" s="30"/>
      <c r="JQW109" s="30"/>
      <c r="JQX109" s="30"/>
      <c r="JQY109" s="30"/>
      <c r="JQZ109" s="30"/>
      <c r="JRA109" s="30"/>
      <c r="JRB109" s="30"/>
      <c r="JRC109" s="30"/>
      <c r="JRD109" s="30"/>
      <c r="JRE109" s="30"/>
      <c r="JRF109" s="30"/>
      <c r="JRG109" s="30"/>
      <c r="JRH109" s="30"/>
      <c r="JRI109" s="30"/>
      <c r="JRJ109" s="30"/>
      <c r="JRK109" s="30"/>
      <c r="JRL109" s="30"/>
      <c r="JRM109" s="30"/>
      <c r="JRN109" s="30"/>
      <c r="JRO109" s="30"/>
      <c r="JRP109" s="30"/>
      <c r="JRQ109" s="30"/>
      <c r="JRR109" s="30"/>
      <c r="JRS109" s="30"/>
      <c r="JRT109" s="30"/>
      <c r="JRU109" s="30"/>
      <c r="JRV109" s="30"/>
      <c r="JRW109" s="30"/>
      <c r="JRX109" s="30"/>
      <c r="JRY109" s="30"/>
      <c r="JRZ109" s="30"/>
      <c r="JSA109" s="30"/>
      <c r="JSB109" s="30"/>
      <c r="JSC109" s="30"/>
      <c r="JSD109" s="30"/>
      <c r="JSE109" s="30"/>
      <c r="JSF109" s="30"/>
      <c r="JSG109" s="30"/>
      <c r="JSH109" s="30"/>
      <c r="JSI109" s="30"/>
      <c r="JSJ109" s="30"/>
      <c r="JSK109" s="30"/>
      <c r="JSL109" s="30"/>
      <c r="JSM109" s="30"/>
      <c r="JSN109" s="30"/>
      <c r="JSO109" s="30"/>
      <c r="JSP109" s="30"/>
      <c r="JSQ109" s="30"/>
      <c r="JSR109" s="30"/>
      <c r="JSS109" s="30"/>
      <c r="JST109" s="30"/>
      <c r="JSU109" s="30"/>
      <c r="JSV109" s="30"/>
      <c r="JSW109" s="30"/>
      <c r="JSX109" s="30"/>
      <c r="JSY109" s="30"/>
      <c r="JSZ109" s="30"/>
      <c r="JTA109" s="30"/>
      <c r="JTB109" s="30"/>
      <c r="JTC109" s="30"/>
      <c r="JTD109" s="30"/>
      <c r="JTE109" s="30"/>
      <c r="JTF109" s="30"/>
      <c r="JTG109" s="30"/>
      <c r="JTH109" s="30"/>
      <c r="JTI109" s="30"/>
      <c r="JTJ109" s="30"/>
      <c r="JTK109" s="30"/>
      <c r="JTL109" s="30"/>
      <c r="JTM109" s="30"/>
      <c r="JTN109" s="30"/>
      <c r="JTO109" s="30"/>
      <c r="JTP109" s="30"/>
      <c r="JTQ109" s="30"/>
      <c r="JTR109" s="30"/>
      <c r="JTS109" s="30"/>
      <c r="JTT109" s="30"/>
      <c r="JTU109" s="30"/>
      <c r="JTV109" s="30"/>
      <c r="JTW109" s="30"/>
      <c r="JTX109" s="30"/>
      <c r="JTY109" s="30"/>
      <c r="JTZ109" s="30"/>
      <c r="JUA109" s="30"/>
      <c r="JUB109" s="30"/>
      <c r="JUC109" s="30"/>
      <c r="JUD109" s="30"/>
      <c r="JUE109" s="30"/>
      <c r="JUF109" s="30"/>
      <c r="JUG109" s="30"/>
      <c r="JUH109" s="30"/>
      <c r="JUI109" s="30"/>
      <c r="JUJ109" s="30"/>
      <c r="JUK109" s="30"/>
      <c r="JUL109" s="30"/>
      <c r="JUM109" s="30"/>
      <c r="JUN109" s="30"/>
      <c r="JUO109" s="30"/>
      <c r="JUP109" s="30"/>
      <c r="JUQ109" s="30"/>
      <c r="JUR109" s="30"/>
      <c r="JUS109" s="30"/>
      <c r="JUT109" s="30"/>
      <c r="JUU109" s="30"/>
      <c r="JUV109" s="30"/>
      <c r="JUW109" s="30"/>
      <c r="JUX109" s="30"/>
      <c r="JUY109" s="30"/>
      <c r="JUZ109" s="30"/>
      <c r="JVA109" s="30"/>
      <c r="JVB109" s="30"/>
      <c r="JVC109" s="30"/>
      <c r="JVD109" s="30"/>
      <c r="JVE109" s="30"/>
      <c r="JVF109" s="30"/>
      <c r="JVG109" s="30"/>
      <c r="JVH109" s="30"/>
      <c r="JVI109" s="30"/>
      <c r="JVJ109" s="30"/>
      <c r="JVK109" s="30"/>
      <c r="JVL109" s="30"/>
      <c r="JVM109" s="30"/>
      <c r="JVN109" s="30"/>
      <c r="JVO109" s="30"/>
      <c r="JVP109" s="30"/>
      <c r="JVQ109" s="30"/>
      <c r="JVR109" s="30"/>
      <c r="JVS109" s="30"/>
      <c r="JVT109" s="30"/>
      <c r="JVU109" s="30"/>
      <c r="JVV109" s="30"/>
      <c r="JVW109" s="30"/>
      <c r="JVX109" s="30"/>
      <c r="JVY109" s="30"/>
      <c r="JVZ109" s="30"/>
      <c r="JWA109" s="30"/>
      <c r="JWB109" s="30"/>
      <c r="JWC109" s="30"/>
      <c r="JWD109" s="30"/>
      <c r="JWE109" s="30"/>
      <c r="JWF109" s="30"/>
      <c r="JWG109" s="30"/>
      <c r="JWH109" s="30"/>
      <c r="JWI109" s="30"/>
      <c r="JWJ109" s="30"/>
      <c r="JWK109" s="30"/>
      <c r="JWL109" s="30"/>
      <c r="JWM109" s="30"/>
      <c r="JWN109" s="30"/>
      <c r="JWO109" s="30"/>
      <c r="JWP109" s="30"/>
      <c r="JWQ109" s="30"/>
      <c r="JWR109" s="30"/>
      <c r="JWS109" s="30"/>
      <c r="JWT109" s="30"/>
      <c r="JWU109" s="30"/>
      <c r="JWV109" s="30"/>
      <c r="JWW109" s="30"/>
      <c r="JWX109" s="30"/>
      <c r="JWY109" s="30"/>
      <c r="JWZ109" s="30"/>
      <c r="JXA109" s="30"/>
      <c r="JXB109" s="30"/>
      <c r="JXC109" s="30"/>
      <c r="JXD109" s="30"/>
      <c r="JXE109" s="30"/>
      <c r="JXF109" s="30"/>
      <c r="JXG109" s="30"/>
      <c r="JXH109" s="30"/>
      <c r="JXI109" s="30"/>
      <c r="JXJ109" s="30"/>
      <c r="JXK109" s="30"/>
      <c r="JXL109" s="30"/>
      <c r="JXM109" s="30"/>
      <c r="JXN109" s="30"/>
      <c r="JXO109" s="30"/>
      <c r="JXP109" s="30"/>
      <c r="JXQ109" s="30"/>
      <c r="JXR109" s="30"/>
      <c r="JXS109" s="30"/>
      <c r="JXT109" s="30"/>
      <c r="JXU109" s="30"/>
      <c r="JXV109" s="30"/>
      <c r="JXW109" s="30"/>
      <c r="JXX109" s="30"/>
      <c r="JXY109" s="30"/>
      <c r="JXZ109" s="30"/>
      <c r="JYA109" s="30"/>
      <c r="JYB109" s="30"/>
      <c r="JYC109" s="30"/>
      <c r="JYD109" s="30"/>
      <c r="JYE109" s="30"/>
      <c r="JYF109" s="30"/>
      <c r="JYG109" s="30"/>
      <c r="JYH109" s="30"/>
      <c r="JYI109" s="30"/>
      <c r="JYJ109" s="30"/>
      <c r="JYK109" s="30"/>
      <c r="JYL109" s="30"/>
      <c r="JYM109" s="30"/>
      <c r="JYN109" s="30"/>
      <c r="JYO109" s="30"/>
      <c r="JYP109" s="30"/>
      <c r="JYQ109" s="30"/>
      <c r="JYR109" s="30"/>
      <c r="JYS109" s="30"/>
      <c r="JYT109" s="30"/>
      <c r="JYU109" s="30"/>
      <c r="JYV109" s="30"/>
      <c r="JYW109" s="30"/>
      <c r="JYX109" s="30"/>
      <c r="JYY109" s="30"/>
      <c r="JYZ109" s="30"/>
      <c r="JZA109" s="30"/>
      <c r="JZB109" s="30"/>
      <c r="JZC109" s="30"/>
      <c r="JZD109" s="30"/>
      <c r="JZE109" s="30"/>
      <c r="JZF109" s="30"/>
      <c r="JZG109" s="30"/>
      <c r="JZH109" s="30"/>
      <c r="JZI109" s="30"/>
      <c r="JZJ109" s="30"/>
      <c r="JZK109" s="30"/>
      <c r="JZL109" s="30"/>
      <c r="JZM109" s="30"/>
      <c r="JZN109" s="30"/>
      <c r="JZO109" s="30"/>
      <c r="JZP109" s="30"/>
      <c r="JZQ109" s="30"/>
      <c r="JZR109" s="30"/>
      <c r="JZS109" s="30"/>
      <c r="JZT109" s="30"/>
      <c r="JZU109" s="30"/>
      <c r="JZV109" s="30"/>
      <c r="JZW109" s="30"/>
      <c r="JZX109" s="30"/>
      <c r="JZY109" s="30"/>
      <c r="JZZ109" s="30"/>
      <c r="KAA109" s="30"/>
      <c r="KAB109" s="30"/>
      <c r="KAC109" s="30"/>
      <c r="KAD109" s="30"/>
      <c r="KAE109" s="30"/>
      <c r="KAF109" s="30"/>
      <c r="KAG109" s="30"/>
      <c r="KAH109" s="30"/>
      <c r="KAI109" s="30"/>
      <c r="KAJ109" s="30"/>
      <c r="KAK109" s="30"/>
      <c r="KAL109" s="30"/>
      <c r="KAM109" s="30"/>
      <c r="KAN109" s="30"/>
      <c r="KAO109" s="30"/>
      <c r="KAP109" s="30"/>
      <c r="KAQ109" s="30"/>
      <c r="KAR109" s="30"/>
      <c r="KAS109" s="30"/>
      <c r="KAT109" s="30"/>
      <c r="KAU109" s="30"/>
      <c r="KAV109" s="30"/>
      <c r="KAW109" s="30"/>
      <c r="KAX109" s="30"/>
      <c r="KAY109" s="30"/>
      <c r="KAZ109" s="30"/>
      <c r="KBA109" s="30"/>
      <c r="KBB109" s="30"/>
      <c r="KBC109" s="30"/>
      <c r="KBD109" s="30"/>
      <c r="KBE109" s="30"/>
      <c r="KBF109" s="30"/>
      <c r="KBG109" s="30"/>
      <c r="KBH109" s="30"/>
      <c r="KBI109" s="30"/>
      <c r="KBJ109" s="30"/>
      <c r="KBK109" s="30"/>
      <c r="KBL109" s="30"/>
      <c r="KBM109" s="30"/>
      <c r="KBN109" s="30"/>
      <c r="KBO109" s="30"/>
      <c r="KBP109" s="30"/>
      <c r="KBQ109" s="30"/>
      <c r="KBR109" s="30"/>
      <c r="KBS109" s="30"/>
      <c r="KBT109" s="30"/>
      <c r="KBU109" s="30"/>
      <c r="KBV109" s="30"/>
      <c r="KBW109" s="30"/>
      <c r="KBX109" s="30"/>
      <c r="KBY109" s="30"/>
      <c r="KBZ109" s="30"/>
      <c r="KCA109" s="30"/>
      <c r="KCB109" s="30"/>
      <c r="KCC109" s="30"/>
      <c r="KCD109" s="30"/>
      <c r="KCE109" s="30"/>
      <c r="KCF109" s="30"/>
      <c r="KCG109" s="30"/>
      <c r="KCH109" s="30"/>
      <c r="KCI109" s="30"/>
      <c r="KCJ109" s="30"/>
      <c r="KCK109" s="30"/>
      <c r="KCL109" s="30"/>
      <c r="KCM109" s="30"/>
      <c r="KCN109" s="30"/>
      <c r="KCO109" s="30"/>
      <c r="KCP109" s="30"/>
      <c r="KCQ109" s="30"/>
      <c r="KCR109" s="30"/>
      <c r="KCS109" s="30"/>
      <c r="KCT109" s="30"/>
      <c r="KCU109" s="30"/>
      <c r="KCV109" s="30"/>
      <c r="KCW109" s="30"/>
      <c r="KCX109" s="30"/>
      <c r="KCY109" s="30"/>
      <c r="KCZ109" s="30"/>
      <c r="KDA109" s="30"/>
      <c r="KDB109" s="30"/>
      <c r="KDC109" s="30"/>
      <c r="KDD109" s="30"/>
      <c r="KDE109" s="30"/>
      <c r="KDF109" s="30"/>
      <c r="KDG109" s="30"/>
      <c r="KDH109" s="30"/>
      <c r="KDI109" s="30"/>
      <c r="KDJ109" s="30"/>
      <c r="KDK109" s="30"/>
      <c r="KDL109" s="30"/>
      <c r="KDM109" s="30"/>
      <c r="KDN109" s="30"/>
      <c r="KDO109" s="30"/>
      <c r="KDP109" s="30"/>
      <c r="KDQ109" s="30"/>
      <c r="KDR109" s="30"/>
      <c r="KDS109" s="30"/>
      <c r="KDT109" s="30"/>
      <c r="KDU109" s="30"/>
      <c r="KDV109" s="30"/>
      <c r="KDW109" s="30"/>
      <c r="KDX109" s="30"/>
      <c r="KDY109" s="30"/>
      <c r="KDZ109" s="30"/>
      <c r="KEA109" s="30"/>
      <c r="KEB109" s="30"/>
      <c r="KEC109" s="30"/>
      <c r="KED109" s="30"/>
      <c r="KEE109" s="30"/>
      <c r="KEF109" s="30"/>
      <c r="KEG109" s="30"/>
      <c r="KEH109" s="30"/>
      <c r="KEI109" s="30"/>
      <c r="KEJ109" s="30"/>
      <c r="KEK109" s="30"/>
      <c r="KEL109" s="30"/>
      <c r="KEM109" s="30"/>
      <c r="KEN109" s="30"/>
      <c r="KEO109" s="30"/>
      <c r="KEP109" s="30"/>
      <c r="KEQ109" s="30"/>
      <c r="KER109" s="30"/>
      <c r="KES109" s="30"/>
      <c r="KET109" s="30"/>
      <c r="KEU109" s="30"/>
      <c r="KEV109" s="30"/>
      <c r="KEW109" s="30"/>
      <c r="KEX109" s="30"/>
      <c r="KEY109" s="30"/>
      <c r="KEZ109" s="30"/>
      <c r="KFA109" s="30"/>
      <c r="KFB109" s="30"/>
      <c r="KFC109" s="30"/>
      <c r="KFD109" s="30"/>
      <c r="KFE109" s="30"/>
      <c r="KFF109" s="30"/>
      <c r="KFG109" s="30"/>
      <c r="KFH109" s="30"/>
      <c r="KFI109" s="30"/>
      <c r="KFJ109" s="30"/>
      <c r="KFK109" s="30"/>
      <c r="KFL109" s="30"/>
      <c r="KFM109" s="30"/>
      <c r="KFN109" s="30"/>
      <c r="KFO109" s="30"/>
      <c r="KFP109" s="30"/>
      <c r="KFQ109" s="30"/>
      <c r="KFR109" s="30"/>
      <c r="KFS109" s="30"/>
      <c r="KFT109" s="30"/>
      <c r="KFU109" s="30"/>
      <c r="KFV109" s="30"/>
      <c r="KFW109" s="30"/>
      <c r="KFX109" s="30"/>
      <c r="KFY109" s="30"/>
      <c r="KFZ109" s="30"/>
      <c r="KGA109" s="30"/>
      <c r="KGB109" s="30"/>
      <c r="KGC109" s="30"/>
      <c r="KGD109" s="30"/>
      <c r="KGE109" s="30"/>
      <c r="KGF109" s="30"/>
      <c r="KGG109" s="30"/>
      <c r="KGH109" s="30"/>
      <c r="KGI109" s="30"/>
      <c r="KGJ109" s="30"/>
      <c r="KGK109" s="30"/>
      <c r="KGL109" s="30"/>
      <c r="KGM109" s="30"/>
      <c r="KGN109" s="30"/>
      <c r="KGO109" s="30"/>
      <c r="KGP109" s="30"/>
      <c r="KGQ109" s="30"/>
      <c r="KGR109" s="30"/>
      <c r="KGS109" s="30"/>
      <c r="KGT109" s="30"/>
      <c r="KGU109" s="30"/>
      <c r="KGV109" s="30"/>
      <c r="KGW109" s="30"/>
      <c r="KGX109" s="30"/>
      <c r="KGY109" s="30"/>
      <c r="KGZ109" s="30"/>
      <c r="KHA109" s="30"/>
      <c r="KHB109" s="30"/>
      <c r="KHC109" s="30"/>
      <c r="KHD109" s="30"/>
      <c r="KHE109" s="30"/>
      <c r="KHF109" s="30"/>
      <c r="KHG109" s="30"/>
      <c r="KHH109" s="30"/>
      <c r="KHI109" s="30"/>
      <c r="KHJ109" s="30"/>
      <c r="KHK109" s="30"/>
      <c r="KHL109" s="30"/>
      <c r="KHM109" s="30"/>
      <c r="KHN109" s="30"/>
      <c r="KHO109" s="30"/>
      <c r="KHP109" s="30"/>
      <c r="KHQ109" s="30"/>
      <c r="KHR109" s="30"/>
      <c r="KHS109" s="30"/>
      <c r="KHT109" s="30"/>
      <c r="KHU109" s="30"/>
      <c r="KHV109" s="30"/>
      <c r="KHW109" s="30"/>
      <c r="KHX109" s="30"/>
      <c r="KHY109" s="30"/>
      <c r="KHZ109" s="30"/>
      <c r="KIA109" s="30"/>
      <c r="KIB109" s="30"/>
      <c r="KIC109" s="30"/>
      <c r="KID109" s="30"/>
      <c r="KIE109" s="30"/>
      <c r="KIF109" s="30"/>
      <c r="KIG109" s="30"/>
      <c r="KIH109" s="30"/>
      <c r="KII109" s="30"/>
      <c r="KIJ109" s="30"/>
      <c r="KIK109" s="30"/>
      <c r="KIL109" s="30"/>
      <c r="KIM109" s="30"/>
      <c r="KIN109" s="30"/>
      <c r="KIO109" s="30"/>
      <c r="KIP109" s="30"/>
      <c r="KIQ109" s="30"/>
      <c r="KIR109" s="30"/>
      <c r="KIS109" s="30"/>
      <c r="KIT109" s="30"/>
      <c r="KIU109" s="30"/>
      <c r="KIV109" s="30"/>
      <c r="KIW109" s="30"/>
      <c r="KIX109" s="30"/>
      <c r="KIY109" s="30"/>
      <c r="KIZ109" s="30"/>
      <c r="KJA109" s="30"/>
      <c r="KJB109" s="30"/>
      <c r="KJC109" s="30"/>
      <c r="KJD109" s="30"/>
      <c r="KJE109" s="30"/>
      <c r="KJF109" s="30"/>
      <c r="KJG109" s="30"/>
      <c r="KJH109" s="30"/>
      <c r="KJI109" s="30"/>
      <c r="KJJ109" s="30"/>
      <c r="KJK109" s="30"/>
      <c r="KJL109" s="30"/>
      <c r="KJM109" s="30"/>
      <c r="KJN109" s="30"/>
      <c r="KJO109" s="30"/>
      <c r="KJP109" s="30"/>
      <c r="KJQ109" s="30"/>
      <c r="KJR109" s="30"/>
      <c r="KJS109" s="30"/>
      <c r="KJT109" s="30"/>
      <c r="KJU109" s="30"/>
      <c r="KJV109" s="30"/>
      <c r="KJW109" s="30"/>
      <c r="KJX109" s="30"/>
      <c r="KJY109" s="30"/>
      <c r="KJZ109" s="30"/>
      <c r="KKA109" s="30"/>
      <c r="KKB109" s="30"/>
      <c r="KKC109" s="30"/>
      <c r="KKD109" s="30"/>
      <c r="KKE109" s="30"/>
      <c r="KKF109" s="30"/>
      <c r="KKG109" s="30"/>
      <c r="KKH109" s="30"/>
      <c r="KKI109" s="30"/>
      <c r="KKJ109" s="30"/>
      <c r="KKK109" s="30"/>
      <c r="KKL109" s="30"/>
      <c r="KKM109" s="30"/>
      <c r="KKN109" s="30"/>
      <c r="KKO109" s="30"/>
      <c r="KKP109" s="30"/>
      <c r="KKQ109" s="30"/>
      <c r="KKR109" s="30"/>
      <c r="KKS109" s="30"/>
      <c r="KKT109" s="30"/>
      <c r="KKU109" s="30"/>
      <c r="KKV109" s="30"/>
      <c r="KKW109" s="30"/>
      <c r="KKX109" s="30"/>
      <c r="KKY109" s="30"/>
      <c r="KKZ109" s="30"/>
      <c r="KLA109" s="30"/>
      <c r="KLB109" s="30"/>
      <c r="KLC109" s="30"/>
      <c r="KLD109" s="30"/>
      <c r="KLE109" s="30"/>
      <c r="KLF109" s="30"/>
      <c r="KLG109" s="30"/>
      <c r="KLH109" s="30"/>
      <c r="KLI109" s="30"/>
      <c r="KLJ109" s="30"/>
      <c r="KLK109" s="30"/>
      <c r="KLL109" s="30"/>
      <c r="KLM109" s="30"/>
      <c r="KLN109" s="30"/>
      <c r="KLO109" s="30"/>
      <c r="KLP109" s="30"/>
      <c r="KLQ109" s="30"/>
      <c r="KLR109" s="30"/>
      <c r="KLS109" s="30"/>
      <c r="KLT109" s="30"/>
      <c r="KLU109" s="30"/>
      <c r="KLV109" s="30"/>
      <c r="KLW109" s="30"/>
      <c r="KLX109" s="30"/>
      <c r="KLY109" s="30"/>
      <c r="KLZ109" s="30"/>
      <c r="KMA109" s="30"/>
      <c r="KMB109" s="30"/>
      <c r="KMC109" s="30"/>
      <c r="KMD109" s="30"/>
      <c r="KME109" s="30"/>
      <c r="KMF109" s="30"/>
      <c r="KMG109" s="30"/>
      <c r="KMH109" s="30"/>
      <c r="KMI109" s="30"/>
      <c r="KMJ109" s="30"/>
      <c r="KMK109" s="30"/>
      <c r="KML109" s="30"/>
      <c r="KMM109" s="30"/>
      <c r="KMN109" s="30"/>
      <c r="KMO109" s="30"/>
      <c r="KMP109" s="30"/>
      <c r="KMQ109" s="30"/>
      <c r="KMR109" s="30"/>
      <c r="KMS109" s="30"/>
      <c r="KMT109" s="30"/>
      <c r="KMU109" s="30"/>
      <c r="KMV109" s="30"/>
      <c r="KMW109" s="30"/>
      <c r="KMX109" s="30"/>
      <c r="KMY109" s="30"/>
      <c r="KMZ109" s="30"/>
      <c r="KNA109" s="30"/>
      <c r="KNB109" s="30"/>
      <c r="KNC109" s="30"/>
      <c r="KND109" s="30"/>
      <c r="KNE109" s="30"/>
      <c r="KNF109" s="30"/>
      <c r="KNG109" s="30"/>
      <c r="KNH109" s="30"/>
      <c r="KNI109" s="30"/>
      <c r="KNJ109" s="30"/>
      <c r="KNK109" s="30"/>
      <c r="KNL109" s="30"/>
      <c r="KNM109" s="30"/>
      <c r="KNN109" s="30"/>
      <c r="KNO109" s="30"/>
      <c r="KNP109" s="30"/>
      <c r="KNQ109" s="30"/>
      <c r="KNR109" s="30"/>
      <c r="KNS109" s="30"/>
      <c r="KNT109" s="30"/>
      <c r="KNU109" s="30"/>
      <c r="KNV109" s="30"/>
      <c r="KNW109" s="30"/>
      <c r="KNX109" s="30"/>
      <c r="KNY109" s="30"/>
      <c r="KNZ109" s="30"/>
      <c r="KOA109" s="30"/>
      <c r="KOB109" s="30"/>
      <c r="KOC109" s="30"/>
      <c r="KOD109" s="30"/>
      <c r="KOE109" s="30"/>
      <c r="KOF109" s="30"/>
      <c r="KOG109" s="30"/>
      <c r="KOH109" s="30"/>
      <c r="KOI109" s="30"/>
      <c r="KOJ109" s="30"/>
      <c r="KOK109" s="30"/>
      <c r="KOL109" s="30"/>
      <c r="KOM109" s="30"/>
      <c r="KON109" s="30"/>
      <c r="KOO109" s="30"/>
      <c r="KOP109" s="30"/>
      <c r="KOQ109" s="30"/>
      <c r="KOR109" s="30"/>
      <c r="KOS109" s="30"/>
      <c r="KOT109" s="30"/>
      <c r="KOU109" s="30"/>
      <c r="KOV109" s="30"/>
      <c r="KOW109" s="30"/>
      <c r="KOX109" s="30"/>
      <c r="KOY109" s="30"/>
      <c r="KOZ109" s="30"/>
      <c r="KPA109" s="30"/>
      <c r="KPB109" s="30"/>
      <c r="KPC109" s="30"/>
      <c r="KPD109" s="30"/>
      <c r="KPE109" s="30"/>
      <c r="KPF109" s="30"/>
      <c r="KPG109" s="30"/>
      <c r="KPH109" s="30"/>
      <c r="KPI109" s="30"/>
      <c r="KPJ109" s="30"/>
      <c r="KPK109" s="30"/>
      <c r="KPL109" s="30"/>
      <c r="KPM109" s="30"/>
      <c r="KPN109" s="30"/>
      <c r="KPO109" s="30"/>
      <c r="KPP109" s="30"/>
      <c r="KPQ109" s="30"/>
      <c r="KPR109" s="30"/>
      <c r="KPS109" s="30"/>
      <c r="KPT109" s="30"/>
      <c r="KPU109" s="30"/>
      <c r="KPV109" s="30"/>
      <c r="KPW109" s="30"/>
      <c r="KPX109" s="30"/>
      <c r="KPY109" s="30"/>
      <c r="KPZ109" s="30"/>
      <c r="KQA109" s="30"/>
      <c r="KQB109" s="30"/>
      <c r="KQC109" s="30"/>
      <c r="KQD109" s="30"/>
      <c r="KQE109" s="30"/>
      <c r="KQF109" s="30"/>
      <c r="KQG109" s="30"/>
      <c r="KQH109" s="30"/>
      <c r="KQI109" s="30"/>
      <c r="KQJ109" s="30"/>
      <c r="KQK109" s="30"/>
      <c r="KQL109" s="30"/>
      <c r="KQM109" s="30"/>
      <c r="KQN109" s="30"/>
      <c r="KQO109" s="30"/>
      <c r="KQP109" s="30"/>
      <c r="KQQ109" s="30"/>
      <c r="KQR109" s="30"/>
      <c r="KQS109" s="30"/>
      <c r="KQT109" s="30"/>
      <c r="KQU109" s="30"/>
      <c r="KQV109" s="30"/>
      <c r="KQW109" s="30"/>
      <c r="KQX109" s="30"/>
      <c r="KQY109" s="30"/>
      <c r="KQZ109" s="30"/>
      <c r="KRA109" s="30"/>
      <c r="KRB109" s="30"/>
      <c r="KRC109" s="30"/>
      <c r="KRD109" s="30"/>
      <c r="KRE109" s="30"/>
      <c r="KRF109" s="30"/>
      <c r="KRG109" s="30"/>
      <c r="KRH109" s="30"/>
      <c r="KRI109" s="30"/>
      <c r="KRJ109" s="30"/>
      <c r="KRK109" s="30"/>
      <c r="KRL109" s="30"/>
      <c r="KRM109" s="30"/>
      <c r="KRN109" s="30"/>
      <c r="KRO109" s="30"/>
      <c r="KRP109" s="30"/>
      <c r="KRQ109" s="30"/>
      <c r="KRR109" s="30"/>
      <c r="KRS109" s="30"/>
      <c r="KRT109" s="30"/>
      <c r="KRU109" s="30"/>
      <c r="KRV109" s="30"/>
      <c r="KRW109" s="30"/>
      <c r="KRX109" s="30"/>
      <c r="KRY109" s="30"/>
      <c r="KRZ109" s="30"/>
      <c r="KSA109" s="30"/>
      <c r="KSB109" s="30"/>
      <c r="KSC109" s="30"/>
      <c r="KSD109" s="30"/>
      <c r="KSE109" s="30"/>
      <c r="KSF109" s="30"/>
      <c r="KSG109" s="30"/>
      <c r="KSH109" s="30"/>
      <c r="KSI109" s="30"/>
      <c r="KSJ109" s="30"/>
      <c r="KSK109" s="30"/>
      <c r="KSL109" s="30"/>
      <c r="KSM109" s="30"/>
      <c r="KSN109" s="30"/>
      <c r="KSO109" s="30"/>
      <c r="KSP109" s="30"/>
      <c r="KSQ109" s="30"/>
      <c r="KSR109" s="30"/>
      <c r="KSS109" s="30"/>
      <c r="KST109" s="30"/>
      <c r="KSU109" s="30"/>
      <c r="KSV109" s="30"/>
      <c r="KSW109" s="30"/>
      <c r="KSX109" s="30"/>
      <c r="KSY109" s="30"/>
      <c r="KSZ109" s="30"/>
      <c r="KTA109" s="30"/>
      <c r="KTB109" s="30"/>
      <c r="KTC109" s="30"/>
      <c r="KTD109" s="30"/>
      <c r="KTE109" s="30"/>
      <c r="KTF109" s="30"/>
      <c r="KTG109" s="30"/>
      <c r="KTH109" s="30"/>
      <c r="KTI109" s="30"/>
      <c r="KTJ109" s="30"/>
      <c r="KTK109" s="30"/>
      <c r="KTL109" s="30"/>
      <c r="KTM109" s="30"/>
      <c r="KTN109" s="30"/>
      <c r="KTO109" s="30"/>
      <c r="KTP109" s="30"/>
      <c r="KTQ109" s="30"/>
      <c r="KTR109" s="30"/>
      <c r="KTS109" s="30"/>
      <c r="KTT109" s="30"/>
      <c r="KTU109" s="30"/>
      <c r="KTV109" s="30"/>
      <c r="KTW109" s="30"/>
      <c r="KTX109" s="30"/>
      <c r="KTY109" s="30"/>
      <c r="KTZ109" s="30"/>
      <c r="KUA109" s="30"/>
      <c r="KUB109" s="30"/>
      <c r="KUC109" s="30"/>
      <c r="KUD109" s="30"/>
      <c r="KUE109" s="30"/>
      <c r="KUF109" s="30"/>
      <c r="KUG109" s="30"/>
      <c r="KUH109" s="30"/>
      <c r="KUI109" s="30"/>
      <c r="KUJ109" s="30"/>
      <c r="KUK109" s="30"/>
      <c r="KUL109" s="30"/>
      <c r="KUM109" s="30"/>
      <c r="KUN109" s="30"/>
      <c r="KUO109" s="30"/>
      <c r="KUP109" s="30"/>
      <c r="KUQ109" s="30"/>
      <c r="KUR109" s="30"/>
      <c r="KUS109" s="30"/>
      <c r="KUT109" s="30"/>
      <c r="KUU109" s="30"/>
      <c r="KUV109" s="30"/>
      <c r="KUW109" s="30"/>
      <c r="KUX109" s="30"/>
      <c r="KUY109" s="30"/>
      <c r="KUZ109" s="30"/>
      <c r="KVA109" s="30"/>
      <c r="KVB109" s="30"/>
      <c r="KVC109" s="30"/>
      <c r="KVD109" s="30"/>
      <c r="KVE109" s="30"/>
      <c r="KVF109" s="30"/>
      <c r="KVG109" s="30"/>
      <c r="KVH109" s="30"/>
      <c r="KVI109" s="30"/>
      <c r="KVJ109" s="30"/>
      <c r="KVK109" s="30"/>
      <c r="KVL109" s="30"/>
      <c r="KVM109" s="30"/>
      <c r="KVN109" s="30"/>
      <c r="KVO109" s="30"/>
      <c r="KVP109" s="30"/>
      <c r="KVQ109" s="30"/>
      <c r="KVR109" s="30"/>
      <c r="KVS109" s="30"/>
      <c r="KVT109" s="30"/>
      <c r="KVU109" s="30"/>
      <c r="KVV109" s="30"/>
      <c r="KVW109" s="30"/>
      <c r="KVX109" s="30"/>
      <c r="KVY109" s="30"/>
      <c r="KVZ109" s="30"/>
      <c r="KWA109" s="30"/>
      <c r="KWB109" s="30"/>
      <c r="KWC109" s="30"/>
      <c r="KWD109" s="30"/>
      <c r="KWE109" s="30"/>
      <c r="KWF109" s="30"/>
      <c r="KWG109" s="30"/>
      <c r="KWH109" s="30"/>
      <c r="KWI109" s="30"/>
      <c r="KWJ109" s="30"/>
      <c r="KWK109" s="30"/>
      <c r="KWL109" s="30"/>
      <c r="KWM109" s="30"/>
      <c r="KWN109" s="30"/>
      <c r="KWO109" s="30"/>
      <c r="KWP109" s="30"/>
      <c r="KWQ109" s="30"/>
      <c r="KWR109" s="30"/>
      <c r="KWS109" s="30"/>
      <c r="KWT109" s="30"/>
      <c r="KWU109" s="30"/>
      <c r="KWV109" s="30"/>
      <c r="KWW109" s="30"/>
      <c r="KWX109" s="30"/>
      <c r="KWY109" s="30"/>
      <c r="KWZ109" s="30"/>
      <c r="KXA109" s="30"/>
      <c r="KXB109" s="30"/>
      <c r="KXC109" s="30"/>
      <c r="KXD109" s="30"/>
      <c r="KXE109" s="30"/>
      <c r="KXF109" s="30"/>
      <c r="KXG109" s="30"/>
      <c r="KXH109" s="30"/>
      <c r="KXI109" s="30"/>
      <c r="KXJ109" s="30"/>
      <c r="KXK109" s="30"/>
      <c r="KXL109" s="30"/>
      <c r="KXM109" s="30"/>
      <c r="KXN109" s="30"/>
      <c r="KXO109" s="30"/>
      <c r="KXP109" s="30"/>
      <c r="KXQ109" s="30"/>
      <c r="KXR109" s="30"/>
      <c r="KXS109" s="30"/>
      <c r="KXT109" s="30"/>
      <c r="KXU109" s="30"/>
      <c r="KXV109" s="30"/>
      <c r="KXW109" s="30"/>
      <c r="KXX109" s="30"/>
      <c r="KXY109" s="30"/>
      <c r="KXZ109" s="30"/>
      <c r="KYA109" s="30"/>
      <c r="KYB109" s="30"/>
      <c r="KYC109" s="30"/>
      <c r="KYD109" s="30"/>
      <c r="KYE109" s="30"/>
      <c r="KYF109" s="30"/>
      <c r="KYG109" s="30"/>
      <c r="KYH109" s="30"/>
      <c r="KYI109" s="30"/>
      <c r="KYJ109" s="30"/>
      <c r="KYK109" s="30"/>
      <c r="KYL109" s="30"/>
      <c r="KYM109" s="30"/>
      <c r="KYN109" s="30"/>
      <c r="KYO109" s="30"/>
      <c r="KYP109" s="30"/>
      <c r="KYQ109" s="30"/>
      <c r="KYR109" s="30"/>
      <c r="KYS109" s="30"/>
      <c r="KYT109" s="30"/>
      <c r="KYU109" s="30"/>
      <c r="KYV109" s="30"/>
      <c r="KYW109" s="30"/>
      <c r="KYX109" s="30"/>
      <c r="KYY109" s="30"/>
      <c r="KYZ109" s="30"/>
      <c r="KZA109" s="30"/>
      <c r="KZB109" s="30"/>
      <c r="KZC109" s="30"/>
      <c r="KZD109" s="30"/>
      <c r="KZE109" s="30"/>
      <c r="KZF109" s="30"/>
      <c r="KZG109" s="30"/>
      <c r="KZH109" s="30"/>
      <c r="KZI109" s="30"/>
      <c r="KZJ109" s="30"/>
      <c r="KZK109" s="30"/>
      <c r="KZL109" s="30"/>
      <c r="KZM109" s="30"/>
      <c r="KZN109" s="30"/>
      <c r="KZO109" s="30"/>
      <c r="KZP109" s="30"/>
      <c r="KZQ109" s="30"/>
      <c r="KZR109" s="30"/>
      <c r="KZS109" s="30"/>
      <c r="KZT109" s="30"/>
      <c r="KZU109" s="30"/>
      <c r="KZV109" s="30"/>
      <c r="KZW109" s="30"/>
      <c r="KZX109" s="30"/>
      <c r="KZY109" s="30"/>
      <c r="KZZ109" s="30"/>
      <c r="LAA109" s="30"/>
      <c r="LAB109" s="30"/>
      <c r="LAC109" s="30"/>
      <c r="LAD109" s="30"/>
      <c r="LAE109" s="30"/>
      <c r="LAF109" s="30"/>
      <c r="LAG109" s="30"/>
      <c r="LAH109" s="30"/>
      <c r="LAI109" s="30"/>
      <c r="LAJ109" s="30"/>
      <c r="LAK109" s="30"/>
      <c r="LAL109" s="30"/>
      <c r="LAM109" s="30"/>
      <c r="LAN109" s="30"/>
      <c r="LAO109" s="30"/>
      <c r="LAP109" s="30"/>
      <c r="LAQ109" s="30"/>
      <c r="LAR109" s="30"/>
      <c r="LAS109" s="30"/>
      <c r="LAT109" s="30"/>
      <c r="LAU109" s="30"/>
      <c r="LAV109" s="30"/>
      <c r="LAW109" s="30"/>
      <c r="LAX109" s="30"/>
      <c r="LAY109" s="30"/>
      <c r="LAZ109" s="30"/>
      <c r="LBA109" s="30"/>
      <c r="LBB109" s="30"/>
      <c r="LBC109" s="30"/>
      <c r="LBD109" s="30"/>
      <c r="LBE109" s="30"/>
      <c r="LBF109" s="30"/>
      <c r="LBG109" s="30"/>
      <c r="LBH109" s="30"/>
      <c r="LBI109" s="30"/>
      <c r="LBJ109" s="30"/>
      <c r="LBK109" s="30"/>
      <c r="LBL109" s="30"/>
      <c r="LBM109" s="30"/>
      <c r="LBN109" s="30"/>
      <c r="LBO109" s="30"/>
      <c r="LBP109" s="30"/>
      <c r="LBQ109" s="30"/>
      <c r="LBR109" s="30"/>
      <c r="LBS109" s="30"/>
      <c r="LBT109" s="30"/>
      <c r="LBU109" s="30"/>
      <c r="LBV109" s="30"/>
      <c r="LBW109" s="30"/>
      <c r="LBX109" s="30"/>
      <c r="LBY109" s="30"/>
      <c r="LBZ109" s="30"/>
      <c r="LCA109" s="30"/>
      <c r="LCB109" s="30"/>
      <c r="LCC109" s="30"/>
      <c r="LCD109" s="30"/>
      <c r="LCE109" s="30"/>
      <c r="LCF109" s="30"/>
      <c r="LCG109" s="30"/>
      <c r="LCH109" s="30"/>
      <c r="LCI109" s="30"/>
      <c r="LCJ109" s="30"/>
      <c r="LCK109" s="30"/>
      <c r="LCL109" s="30"/>
      <c r="LCM109" s="30"/>
      <c r="LCN109" s="30"/>
      <c r="LCO109" s="30"/>
      <c r="LCP109" s="30"/>
      <c r="LCQ109" s="30"/>
      <c r="LCR109" s="30"/>
      <c r="LCS109" s="30"/>
      <c r="LCT109" s="30"/>
      <c r="LCU109" s="30"/>
      <c r="LCV109" s="30"/>
      <c r="LCW109" s="30"/>
      <c r="LCX109" s="30"/>
      <c r="LCY109" s="30"/>
      <c r="LCZ109" s="30"/>
      <c r="LDA109" s="30"/>
      <c r="LDB109" s="30"/>
      <c r="LDC109" s="30"/>
      <c r="LDD109" s="30"/>
      <c r="LDE109" s="30"/>
      <c r="LDF109" s="30"/>
      <c r="LDG109" s="30"/>
      <c r="LDH109" s="30"/>
      <c r="LDI109" s="30"/>
      <c r="LDJ109" s="30"/>
      <c r="LDK109" s="30"/>
      <c r="LDL109" s="30"/>
      <c r="LDM109" s="30"/>
      <c r="LDN109" s="30"/>
      <c r="LDO109" s="30"/>
      <c r="LDP109" s="30"/>
      <c r="LDQ109" s="30"/>
      <c r="LDR109" s="30"/>
      <c r="LDS109" s="30"/>
      <c r="LDT109" s="30"/>
      <c r="LDU109" s="30"/>
      <c r="LDV109" s="30"/>
      <c r="LDW109" s="30"/>
      <c r="LDX109" s="30"/>
      <c r="LDY109" s="30"/>
      <c r="LDZ109" s="30"/>
      <c r="LEA109" s="30"/>
      <c r="LEB109" s="30"/>
      <c r="LEC109" s="30"/>
      <c r="LED109" s="30"/>
      <c r="LEE109" s="30"/>
      <c r="LEF109" s="30"/>
      <c r="LEG109" s="30"/>
      <c r="LEH109" s="30"/>
      <c r="LEI109" s="30"/>
      <c r="LEJ109" s="30"/>
      <c r="LEK109" s="30"/>
      <c r="LEL109" s="30"/>
      <c r="LEM109" s="30"/>
      <c r="LEN109" s="30"/>
      <c r="LEO109" s="30"/>
      <c r="LEP109" s="30"/>
      <c r="LEQ109" s="30"/>
      <c r="LER109" s="30"/>
      <c r="LES109" s="30"/>
      <c r="LET109" s="30"/>
      <c r="LEU109" s="30"/>
      <c r="LEV109" s="30"/>
      <c r="LEW109" s="30"/>
      <c r="LEX109" s="30"/>
      <c r="LEY109" s="30"/>
      <c r="LEZ109" s="30"/>
      <c r="LFA109" s="30"/>
      <c r="LFB109" s="30"/>
      <c r="LFC109" s="30"/>
      <c r="LFD109" s="30"/>
      <c r="LFE109" s="30"/>
      <c r="LFF109" s="30"/>
      <c r="LFG109" s="30"/>
      <c r="LFH109" s="30"/>
      <c r="LFI109" s="30"/>
      <c r="LFJ109" s="30"/>
      <c r="LFK109" s="30"/>
      <c r="LFL109" s="30"/>
      <c r="LFM109" s="30"/>
      <c r="LFN109" s="30"/>
      <c r="LFO109" s="30"/>
      <c r="LFP109" s="30"/>
      <c r="LFQ109" s="30"/>
      <c r="LFR109" s="30"/>
      <c r="LFS109" s="30"/>
      <c r="LFT109" s="30"/>
      <c r="LFU109" s="30"/>
      <c r="LFV109" s="30"/>
      <c r="LFW109" s="30"/>
      <c r="LFX109" s="30"/>
      <c r="LFY109" s="30"/>
      <c r="LFZ109" s="30"/>
      <c r="LGA109" s="30"/>
      <c r="LGB109" s="30"/>
      <c r="LGC109" s="30"/>
      <c r="LGD109" s="30"/>
      <c r="LGE109" s="30"/>
      <c r="LGF109" s="30"/>
      <c r="LGG109" s="30"/>
      <c r="LGH109" s="30"/>
      <c r="LGI109" s="30"/>
      <c r="LGJ109" s="30"/>
      <c r="LGK109" s="30"/>
      <c r="LGL109" s="30"/>
      <c r="LGM109" s="30"/>
      <c r="LGN109" s="30"/>
      <c r="LGO109" s="30"/>
      <c r="LGP109" s="30"/>
      <c r="LGQ109" s="30"/>
      <c r="LGR109" s="30"/>
      <c r="LGS109" s="30"/>
      <c r="LGT109" s="30"/>
      <c r="LGU109" s="30"/>
      <c r="LGV109" s="30"/>
      <c r="LGW109" s="30"/>
      <c r="LGX109" s="30"/>
      <c r="LGY109" s="30"/>
      <c r="LGZ109" s="30"/>
      <c r="LHA109" s="30"/>
      <c r="LHB109" s="30"/>
      <c r="LHC109" s="30"/>
      <c r="LHD109" s="30"/>
      <c r="LHE109" s="30"/>
      <c r="LHF109" s="30"/>
      <c r="LHG109" s="30"/>
      <c r="LHH109" s="30"/>
      <c r="LHI109" s="30"/>
      <c r="LHJ109" s="30"/>
      <c r="LHK109" s="30"/>
      <c r="LHL109" s="30"/>
      <c r="LHM109" s="30"/>
      <c r="LHN109" s="30"/>
      <c r="LHO109" s="30"/>
      <c r="LHP109" s="30"/>
      <c r="LHQ109" s="30"/>
      <c r="LHR109" s="30"/>
      <c r="LHS109" s="30"/>
      <c r="LHT109" s="30"/>
      <c r="LHU109" s="30"/>
      <c r="LHV109" s="30"/>
      <c r="LHW109" s="30"/>
      <c r="LHX109" s="30"/>
      <c r="LHY109" s="30"/>
      <c r="LHZ109" s="30"/>
      <c r="LIA109" s="30"/>
      <c r="LIB109" s="30"/>
      <c r="LIC109" s="30"/>
      <c r="LID109" s="30"/>
      <c r="LIE109" s="30"/>
      <c r="LIF109" s="30"/>
      <c r="LIG109" s="30"/>
      <c r="LIH109" s="30"/>
      <c r="LII109" s="30"/>
      <c r="LIJ109" s="30"/>
      <c r="LIK109" s="30"/>
      <c r="LIL109" s="30"/>
      <c r="LIM109" s="30"/>
      <c r="LIN109" s="30"/>
      <c r="LIO109" s="30"/>
      <c r="LIP109" s="30"/>
      <c r="LIQ109" s="30"/>
      <c r="LIR109" s="30"/>
      <c r="LIS109" s="30"/>
      <c r="LIT109" s="30"/>
      <c r="LIU109" s="30"/>
      <c r="LIV109" s="30"/>
      <c r="LIW109" s="30"/>
      <c r="LIX109" s="30"/>
      <c r="LIY109" s="30"/>
      <c r="LIZ109" s="30"/>
      <c r="LJA109" s="30"/>
      <c r="LJB109" s="30"/>
      <c r="LJC109" s="30"/>
      <c r="LJD109" s="30"/>
      <c r="LJE109" s="30"/>
      <c r="LJF109" s="30"/>
      <c r="LJG109" s="30"/>
      <c r="LJH109" s="30"/>
      <c r="LJI109" s="30"/>
      <c r="LJJ109" s="30"/>
      <c r="LJK109" s="30"/>
      <c r="LJL109" s="30"/>
      <c r="LJM109" s="30"/>
      <c r="LJN109" s="30"/>
      <c r="LJO109" s="30"/>
      <c r="LJP109" s="30"/>
      <c r="LJQ109" s="30"/>
      <c r="LJR109" s="30"/>
      <c r="LJS109" s="30"/>
      <c r="LJT109" s="30"/>
      <c r="LJU109" s="30"/>
      <c r="LJV109" s="30"/>
      <c r="LJW109" s="30"/>
      <c r="LJX109" s="30"/>
      <c r="LJY109" s="30"/>
      <c r="LJZ109" s="30"/>
      <c r="LKA109" s="30"/>
      <c r="LKB109" s="30"/>
      <c r="LKC109" s="30"/>
      <c r="LKD109" s="30"/>
      <c r="LKE109" s="30"/>
      <c r="LKF109" s="30"/>
      <c r="LKG109" s="30"/>
      <c r="LKH109" s="30"/>
      <c r="LKI109" s="30"/>
      <c r="LKJ109" s="30"/>
      <c r="LKK109" s="30"/>
      <c r="LKL109" s="30"/>
      <c r="LKM109" s="30"/>
      <c r="LKN109" s="30"/>
      <c r="LKO109" s="30"/>
      <c r="LKP109" s="30"/>
      <c r="LKQ109" s="30"/>
      <c r="LKR109" s="30"/>
      <c r="LKS109" s="30"/>
      <c r="LKT109" s="30"/>
      <c r="LKU109" s="30"/>
      <c r="LKV109" s="30"/>
      <c r="LKW109" s="30"/>
      <c r="LKX109" s="30"/>
      <c r="LKY109" s="30"/>
      <c r="LKZ109" s="30"/>
      <c r="LLA109" s="30"/>
      <c r="LLB109" s="30"/>
      <c r="LLC109" s="30"/>
      <c r="LLD109" s="30"/>
      <c r="LLE109" s="30"/>
      <c r="LLF109" s="30"/>
      <c r="LLG109" s="30"/>
      <c r="LLH109" s="30"/>
      <c r="LLI109" s="30"/>
      <c r="LLJ109" s="30"/>
      <c r="LLK109" s="30"/>
      <c r="LLL109" s="30"/>
      <c r="LLM109" s="30"/>
      <c r="LLN109" s="30"/>
      <c r="LLO109" s="30"/>
      <c r="LLP109" s="30"/>
      <c r="LLQ109" s="30"/>
      <c r="LLR109" s="30"/>
      <c r="LLS109" s="30"/>
      <c r="LLT109" s="30"/>
      <c r="LLU109" s="30"/>
      <c r="LLV109" s="30"/>
      <c r="LLW109" s="30"/>
      <c r="LLX109" s="30"/>
      <c r="LLY109" s="30"/>
      <c r="LLZ109" s="30"/>
      <c r="LMA109" s="30"/>
      <c r="LMB109" s="30"/>
      <c r="LMC109" s="30"/>
      <c r="LMD109" s="30"/>
      <c r="LME109" s="30"/>
      <c r="LMF109" s="30"/>
      <c r="LMG109" s="30"/>
      <c r="LMH109" s="30"/>
      <c r="LMI109" s="30"/>
      <c r="LMJ109" s="30"/>
      <c r="LMK109" s="30"/>
      <c r="LML109" s="30"/>
      <c r="LMM109" s="30"/>
      <c r="LMN109" s="30"/>
      <c r="LMO109" s="30"/>
      <c r="LMP109" s="30"/>
      <c r="LMQ109" s="30"/>
      <c r="LMR109" s="30"/>
      <c r="LMS109" s="30"/>
      <c r="LMT109" s="30"/>
      <c r="LMU109" s="30"/>
      <c r="LMV109" s="30"/>
      <c r="LMW109" s="30"/>
      <c r="LMX109" s="30"/>
      <c r="LMY109" s="30"/>
      <c r="LMZ109" s="30"/>
      <c r="LNA109" s="30"/>
      <c r="LNB109" s="30"/>
      <c r="LNC109" s="30"/>
      <c r="LND109" s="30"/>
      <c r="LNE109" s="30"/>
      <c r="LNF109" s="30"/>
      <c r="LNG109" s="30"/>
      <c r="LNH109" s="30"/>
      <c r="LNI109" s="30"/>
      <c r="LNJ109" s="30"/>
      <c r="LNK109" s="30"/>
      <c r="LNL109" s="30"/>
      <c r="LNM109" s="30"/>
      <c r="LNN109" s="30"/>
      <c r="LNO109" s="30"/>
      <c r="LNP109" s="30"/>
      <c r="LNQ109" s="30"/>
      <c r="LNR109" s="30"/>
      <c r="LNS109" s="30"/>
      <c r="LNT109" s="30"/>
      <c r="LNU109" s="30"/>
      <c r="LNV109" s="30"/>
      <c r="LNW109" s="30"/>
      <c r="LNX109" s="30"/>
      <c r="LNY109" s="30"/>
      <c r="LNZ109" s="30"/>
      <c r="LOA109" s="30"/>
      <c r="LOB109" s="30"/>
      <c r="LOC109" s="30"/>
      <c r="LOD109" s="30"/>
      <c r="LOE109" s="30"/>
      <c r="LOF109" s="30"/>
      <c r="LOG109" s="30"/>
      <c r="LOH109" s="30"/>
      <c r="LOI109" s="30"/>
      <c r="LOJ109" s="30"/>
      <c r="LOK109" s="30"/>
      <c r="LOL109" s="30"/>
      <c r="LOM109" s="30"/>
      <c r="LON109" s="30"/>
      <c r="LOO109" s="30"/>
      <c r="LOP109" s="30"/>
      <c r="LOQ109" s="30"/>
      <c r="LOR109" s="30"/>
      <c r="LOS109" s="30"/>
      <c r="LOT109" s="30"/>
      <c r="LOU109" s="30"/>
      <c r="LOV109" s="30"/>
      <c r="LOW109" s="30"/>
      <c r="LOX109" s="30"/>
      <c r="LOY109" s="30"/>
      <c r="LOZ109" s="30"/>
      <c r="LPA109" s="30"/>
      <c r="LPB109" s="30"/>
      <c r="LPC109" s="30"/>
      <c r="LPD109" s="30"/>
      <c r="LPE109" s="30"/>
      <c r="LPF109" s="30"/>
      <c r="LPG109" s="30"/>
      <c r="LPH109" s="30"/>
      <c r="LPI109" s="30"/>
      <c r="LPJ109" s="30"/>
      <c r="LPK109" s="30"/>
      <c r="LPL109" s="30"/>
      <c r="LPM109" s="30"/>
      <c r="LPN109" s="30"/>
      <c r="LPO109" s="30"/>
      <c r="LPP109" s="30"/>
      <c r="LPQ109" s="30"/>
      <c r="LPR109" s="30"/>
      <c r="LPS109" s="30"/>
      <c r="LPT109" s="30"/>
      <c r="LPU109" s="30"/>
      <c r="LPV109" s="30"/>
      <c r="LPW109" s="30"/>
      <c r="LPX109" s="30"/>
      <c r="LPY109" s="30"/>
      <c r="LPZ109" s="30"/>
      <c r="LQA109" s="30"/>
      <c r="LQB109" s="30"/>
      <c r="LQC109" s="30"/>
      <c r="LQD109" s="30"/>
      <c r="LQE109" s="30"/>
      <c r="LQF109" s="30"/>
      <c r="LQG109" s="30"/>
      <c r="LQH109" s="30"/>
      <c r="LQI109" s="30"/>
      <c r="LQJ109" s="30"/>
      <c r="LQK109" s="30"/>
      <c r="LQL109" s="30"/>
      <c r="LQM109" s="30"/>
      <c r="LQN109" s="30"/>
      <c r="LQO109" s="30"/>
      <c r="LQP109" s="30"/>
      <c r="LQQ109" s="30"/>
      <c r="LQR109" s="30"/>
      <c r="LQS109" s="30"/>
      <c r="LQT109" s="30"/>
      <c r="LQU109" s="30"/>
      <c r="LQV109" s="30"/>
      <c r="LQW109" s="30"/>
      <c r="LQX109" s="30"/>
      <c r="LQY109" s="30"/>
      <c r="LQZ109" s="30"/>
      <c r="LRA109" s="30"/>
      <c r="LRB109" s="30"/>
      <c r="LRC109" s="30"/>
      <c r="LRD109" s="30"/>
      <c r="LRE109" s="30"/>
      <c r="LRF109" s="30"/>
      <c r="LRG109" s="30"/>
      <c r="LRH109" s="30"/>
      <c r="LRI109" s="30"/>
      <c r="LRJ109" s="30"/>
      <c r="LRK109" s="30"/>
      <c r="LRL109" s="30"/>
      <c r="LRM109" s="30"/>
      <c r="LRN109" s="30"/>
      <c r="LRO109" s="30"/>
      <c r="LRP109" s="30"/>
      <c r="LRQ109" s="30"/>
      <c r="LRR109" s="30"/>
      <c r="LRS109" s="30"/>
      <c r="LRT109" s="30"/>
      <c r="LRU109" s="30"/>
      <c r="LRV109" s="30"/>
      <c r="LRW109" s="30"/>
      <c r="LRX109" s="30"/>
      <c r="LRY109" s="30"/>
      <c r="LRZ109" s="30"/>
      <c r="LSA109" s="30"/>
      <c r="LSB109" s="30"/>
      <c r="LSC109" s="30"/>
      <c r="LSD109" s="30"/>
      <c r="LSE109" s="30"/>
      <c r="LSF109" s="30"/>
      <c r="LSG109" s="30"/>
      <c r="LSH109" s="30"/>
      <c r="LSI109" s="30"/>
      <c r="LSJ109" s="30"/>
      <c r="LSK109" s="30"/>
      <c r="LSL109" s="30"/>
      <c r="LSM109" s="30"/>
      <c r="LSN109" s="30"/>
      <c r="LSO109" s="30"/>
      <c r="LSP109" s="30"/>
      <c r="LSQ109" s="30"/>
      <c r="LSR109" s="30"/>
      <c r="LSS109" s="30"/>
      <c r="LST109" s="30"/>
      <c r="LSU109" s="30"/>
      <c r="LSV109" s="30"/>
      <c r="LSW109" s="30"/>
      <c r="LSX109" s="30"/>
      <c r="LSY109" s="30"/>
      <c r="LSZ109" s="30"/>
      <c r="LTA109" s="30"/>
      <c r="LTB109" s="30"/>
      <c r="LTC109" s="30"/>
      <c r="LTD109" s="30"/>
      <c r="LTE109" s="30"/>
      <c r="LTF109" s="30"/>
      <c r="LTG109" s="30"/>
      <c r="LTH109" s="30"/>
      <c r="LTI109" s="30"/>
      <c r="LTJ109" s="30"/>
      <c r="LTK109" s="30"/>
      <c r="LTL109" s="30"/>
      <c r="LTM109" s="30"/>
      <c r="LTN109" s="30"/>
      <c r="LTO109" s="30"/>
      <c r="LTP109" s="30"/>
      <c r="LTQ109" s="30"/>
      <c r="LTR109" s="30"/>
      <c r="LTS109" s="30"/>
      <c r="LTT109" s="30"/>
      <c r="LTU109" s="30"/>
      <c r="LTV109" s="30"/>
      <c r="LTW109" s="30"/>
      <c r="LTX109" s="30"/>
      <c r="LTY109" s="30"/>
      <c r="LTZ109" s="30"/>
      <c r="LUA109" s="30"/>
      <c r="LUB109" s="30"/>
      <c r="LUC109" s="30"/>
      <c r="LUD109" s="30"/>
      <c r="LUE109" s="30"/>
      <c r="LUF109" s="30"/>
      <c r="LUG109" s="30"/>
      <c r="LUH109" s="30"/>
      <c r="LUI109" s="30"/>
      <c r="LUJ109" s="30"/>
      <c r="LUK109" s="30"/>
      <c r="LUL109" s="30"/>
      <c r="LUM109" s="30"/>
      <c r="LUN109" s="30"/>
      <c r="LUO109" s="30"/>
      <c r="LUP109" s="30"/>
      <c r="LUQ109" s="30"/>
      <c r="LUR109" s="30"/>
      <c r="LUS109" s="30"/>
      <c r="LUT109" s="30"/>
      <c r="LUU109" s="30"/>
      <c r="LUV109" s="30"/>
      <c r="LUW109" s="30"/>
      <c r="LUX109" s="30"/>
      <c r="LUY109" s="30"/>
      <c r="LUZ109" s="30"/>
      <c r="LVA109" s="30"/>
      <c r="LVB109" s="30"/>
      <c r="LVC109" s="30"/>
      <c r="LVD109" s="30"/>
      <c r="LVE109" s="30"/>
      <c r="LVF109" s="30"/>
      <c r="LVG109" s="30"/>
      <c r="LVH109" s="30"/>
      <c r="LVI109" s="30"/>
      <c r="LVJ109" s="30"/>
      <c r="LVK109" s="30"/>
      <c r="LVL109" s="30"/>
      <c r="LVM109" s="30"/>
      <c r="LVN109" s="30"/>
      <c r="LVO109" s="30"/>
      <c r="LVP109" s="30"/>
      <c r="LVQ109" s="30"/>
      <c r="LVR109" s="30"/>
      <c r="LVS109" s="30"/>
      <c r="LVT109" s="30"/>
      <c r="LVU109" s="30"/>
      <c r="LVV109" s="30"/>
      <c r="LVW109" s="30"/>
      <c r="LVX109" s="30"/>
      <c r="LVY109" s="30"/>
      <c r="LVZ109" s="30"/>
      <c r="LWA109" s="30"/>
      <c r="LWB109" s="30"/>
      <c r="LWC109" s="30"/>
      <c r="LWD109" s="30"/>
      <c r="LWE109" s="30"/>
      <c r="LWF109" s="30"/>
      <c r="LWG109" s="30"/>
      <c r="LWH109" s="30"/>
      <c r="LWI109" s="30"/>
      <c r="LWJ109" s="30"/>
      <c r="LWK109" s="30"/>
      <c r="LWL109" s="30"/>
      <c r="LWM109" s="30"/>
      <c r="LWN109" s="30"/>
      <c r="LWO109" s="30"/>
      <c r="LWP109" s="30"/>
      <c r="LWQ109" s="30"/>
      <c r="LWR109" s="30"/>
      <c r="LWS109" s="30"/>
      <c r="LWT109" s="30"/>
      <c r="LWU109" s="30"/>
      <c r="LWV109" s="30"/>
      <c r="LWW109" s="30"/>
      <c r="LWX109" s="30"/>
      <c r="LWY109" s="30"/>
      <c r="LWZ109" s="30"/>
      <c r="LXA109" s="30"/>
      <c r="LXB109" s="30"/>
      <c r="LXC109" s="30"/>
      <c r="LXD109" s="30"/>
      <c r="LXE109" s="30"/>
      <c r="LXF109" s="30"/>
      <c r="LXG109" s="30"/>
      <c r="LXH109" s="30"/>
      <c r="LXI109" s="30"/>
      <c r="LXJ109" s="30"/>
      <c r="LXK109" s="30"/>
      <c r="LXL109" s="30"/>
      <c r="LXM109" s="30"/>
      <c r="LXN109" s="30"/>
      <c r="LXO109" s="30"/>
      <c r="LXP109" s="30"/>
      <c r="LXQ109" s="30"/>
      <c r="LXR109" s="30"/>
      <c r="LXS109" s="30"/>
      <c r="LXT109" s="30"/>
      <c r="LXU109" s="30"/>
      <c r="LXV109" s="30"/>
      <c r="LXW109" s="30"/>
      <c r="LXX109" s="30"/>
      <c r="LXY109" s="30"/>
      <c r="LXZ109" s="30"/>
      <c r="LYA109" s="30"/>
      <c r="LYB109" s="30"/>
      <c r="LYC109" s="30"/>
      <c r="LYD109" s="30"/>
      <c r="LYE109" s="30"/>
      <c r="LYF109" s="30"/>
      <c r="LYG109" s="30"/>
      <c r="LYH109" s="30"/>
      <c r="LYI109" s="30"/>
      <c r="LYJ109" s="30"/>
      <c r="LYK109" s="30"/>
      <c r="LYL109" s="30"/>
      <c r="LYM109" s="30"/>
      <c r="LYN109" s="30"/>
      <c r="LYO109" s="30"/>
      <c r="LYP109" s="30"/>
      <c r="LYQ109" s="30"/>
      <c r="LYR109" s="30"/>
      <c r="LYS109" s="30"/>
      <c r="LYT109" s="30"/>
      <c r="LYU109" s="30"/>
      <c r="LYV109" s="30"/>
      <c r="LYW109" s="30"/>
      <c r="LYX109" s="30"/>
      <c r="LYY109" s="30"/>
      <c r="LYZ109" s="30"/>
      <c r="LZA109" s="30"/>
      <c r="LZB109" s="30"/>
      <c r="LZC109" s="30"/>
      <c r="LZD109" s="30"/>
      <c r="LZE109" s="30"/>
      <c r="LZF109" s="30"/>
      <c r="LZG109" s="30"/>
      <c r="LZH109" s="30"/>
      <c r="LZI109" s="30"/>
      <c r="LZJ109" s="30"/>
      <c r="LZK109" s="30"/>
      <c r="LZL109" s="30"/>
      <c r="LZM109" s="30"/>
      <c r="LZN109" s="30"/>
      <c r="LZO109" s="30"/>
      <c r="LZP109" s="30"/>
      <c r="LZQ109" s="30"/>
      <c r="LZR109" s="30"/>
      <c r="LZS109" s="30"/>
      <c r="LZT109" s="30"/>
      <c r="LZU109" s="30"/>
      <c r="LZV109" s="30"/>
      <c r="LZW109" s="30"/>
      <c r="LZX109" s="30"/>
      <c r="LZY109" s="30"/>
      <c r="LZZ109" s="30"/>
      <c r="MAA109" s="30"/>
      <c r="MAB109" s="30"/>
      <c r="MAC109" s="30"/>
      <c r="MAD109" s="30"/>
      <c r="MAE109" s="30"/>
      <c r="MAF109" s="30"/>
      <c r="MAG109" s="30"/>
      <c r="MAH109" s="30"/>
      <c r="MAI109" s="30"/>
      <c r="MAJ109" s="30"/>
      <c r="MAK109" s="30"/>
      <c r="MAL109" s="30"/>
      <c r="MAM109" s="30"/>
      <c r="MAN109" s="30"/>
      <c r="MAO109" s="30"/>
      <c r="MAP109" s="30"/>
      <c r="MAQ109" s="30"/>
      <c r="MAR109" s="30"/>
      <c r="MAS109" s="30"/>
      <c r="MAT109" s="30"/>
      <c r="MAU109" s="30"/>
      <c r="MAV109" s="30"/>
      <c r="MAW109" s="30"/>
      <c r="MAX109" s="30"/>
      <c r="MAY109" s="30"/>
      <c r="MAZ109" s="30"/>
      <c r="MBA109" s="30"/>
      <c r="MBB109" s="30"/>
      <c r="MBC109" s="30"/>
      <c r="MBD109" s="30"/>
      <c r="MBE109" s="30"/>
      <c r="MBF109" s="30"/>
      <c r="MBG109" s="30"/>
      <c r="MBH109" s="30"/>
      <c r="MBI109" s="30"/>
      <c r="MBJ109" s="30"/>
      <c r="MBK109" s="30"/>
      <c r="MBL109" s="30"/>
      <c r="MBM109" s="30"/>
      <c r="MBN109" s="30"/>
      <c r="MBO109" s="30"/>
      <c r="MBP109" s="30"/>
      <c r="MBQ109" s="30"/>
      <c r="MBR109" s="30"/>
      <c r="MBS109" s="30"/>
      <c r="MBT109" s="30"/>
      <c r="MBU109" s="30"/>
      <c r="MBV109" s="30"/>
      <c r="MBW109" s="30"/>
      <c r="MBX109" s="30"/>
      <c r="MBY109" s="30"/>
      <c r="MBZ109" s="30"/>
      <c r="MCA109" s="30"/>
      <c r="MCB109" s="30"/>
      <c r="MCC109" s="30"/>
      <c r="MCD109" s="30"/>
      <c r="MCE109" s="30"/>
      <c r="MCF109" s="30"/>
      <c r="MCG109" s="30"/>
      <c r="MCH109" s="30"/>
      <c r="MCI109" s="30"/>
      <c r="MCJ109" s="30"/>
      <c r="MCK109" s="30"/>
      <c r="MCL109" s="30"/>
      <c r="MCM109" s="30"/>
      <c r="MCN109" s="30"/>
      <c r="MCO109" s="30"/>
      <c r="MCP109" s="30"/>
      <c r="MCQ109" s="30"/>
      <c r="MCR109" s="30"/>
      <c r="MCS109" s="30"/>
      <c r="MCT109" s="30"/>
      <c r="MCU109" s="30"/>
      <c r="MCV109" s="30"/>
      <c r="MCW109" s="30"/>
      <c r="MCX109" s="30"/>
      <c r="MCY109" s="30"/>
      <c r="MCZ109" s="30"/>
      <c r="MDA109" s="30"/>
      <c r="MDB109" s="30"/>
      <c r="MDC109" s="30"/>
      <c r="MDD109" s="30"/>
      <c r="MDE109" s="30"/>
      <c r="MDF109" s="30"/>
      <c r="MDG109" s="30"/>
      <c r="MDH109" s="30"/>
      <c r="MDI109" s="30"/>
      <c r="MDJ109" s="30"/>
      <c r="MDK109" s="30"/>
      <c r="MDL109" s="30"/>
      <c r="MDM109" s="30"/>
      <c r="MDN109" s="30"/>
      <c r="MDO109" s="30"/>
      <c r="MDP109" s="30"/>
      <c r="MDQ109" s="30"/>
      <c r="MDR109" s="30"/>
      <c r="MDS109" s="30"/>
      <c r="MDT109" s="30"/>
      <c r="MDU109" s="30"/>
      <c r="MDV109" s="30"/>
      <c r="MDW109" s="30"/>
      <c r="MDX109" s="30"/>
      <c r="MDY109" s="30"/>
      <c r="MDZ109" s="30"/>
      <c r="MEA109" s="30"/>
      <c r="MEB109" s="30"/>
      <c r="MEC109" s="30"/>
      <c r="MED109" s="30"/>
      <c r="MEE109" s="30"/>
      <c r="MEF109" s="30"/>
      <c r="MEG109" s="30"/>
      <c r="MEH109" s="30"/>
      <c r="MEI109" s="30"/>
      <c r="MEJ109" s="30"/>
      <c r="MEK109" s="30"/>
      <c r="MEL109" s="30"/>
      <c r="MEM109" s="30"/>
      <c r="MEN109" s="30"/>
      <c r="MEO109" s="30"/>
      <c r="MEP109" s="30"/>
      <c r="MEQ109" s="30"/>
      <c r="MER109" s="30"/>
      <c r="MES109" s="30"/>
      <c r="MET109" s="30"/>
      <c r="MEU109" s="30"/>
      <c r="MEV109" s="30"/>
      <c r="MEW109" s="30"/>
      <c r="MEX109" s="30"/>
      <c r="MEY109" s="30"/>
      <c r="MEZ109" s="30"/>
      <c r="MFA109" s="30"/>
      <c r="MFB109" s="30"/>
      <c r="MFC109" s="30"/>
      <c r="MFD109" s="30"/>
      <c r="MFE109" s="30"/>
      <c r="MFF109" s="30"/>
      <c r="MFG109" s="30"/>
      <c r="MFH109" s="30"/>
      <c r="MFI109" s="30"/>
      <c r="MFJ109" s="30"/>
      <c r="MFK109" s="30"/>
      <c r="MFL109" s="30"/>
      <c r="MFM109" s="30"/>
      <c r="MFN109" s="30"/>
      <c r="MFO109" s="30"/>
      <c r="MFP109" s="30"/>
      <c r="MFQ109" s="30"/>
      <c r="MFR109" s="30"/>
      <c r="MFS109" s="30"/>
      <c r="MFT109" s="30"/>
      <c r="MFU109" s="30"/>
      <c r="MFV109" s="30"/>
      <c r="MFW109" s="30"/>
      <c r="MFX109" s="30"/>
      <c r="MFY109" s="30"/>
      <c r="MFZ109" s="30"/>
      <c r="MGA109" s="30"/>
      <c r="MGB109" s="30"/>
      <c r="MGC109" s="30"/>
      <c r="MGD109" s="30"/>
      <c r="MGE109" s="30"/>
      <c r="MGF109" s="30"/>
      <c r="MGG109" s="30"/>
      <c r="MGH109" s="30"/>
      <c r="MGI109" s="30"/>
      <c r="MGJ109" s="30"/>
      <c r="MGK109" s="30"/>
      <c r="MGL109" s="30"/>
      <c r="MGM109" s="30"/>
      <c r="MGN109" s="30"/>
      <c r="MGO109" s="30"/>
      <c r="MGP109" s="30"/>
      <c r="MGQ109" s="30"/>
      <c r="MGR109" s="30"/>
      <c r="MGS109" s="30"/>
      <c r="MGT109" s="30"/>
      <c r="MGU109" s="30"/>
      <c r="MGV109" s="30"/>
      <c r="MGW109" s="30"/>
      <c r="MGX109" s="30"/>
      <c r="MGY109" s="30"/>
      <c r="MGZ109" s="30"/>
      <c r="MHA109" s="30"/>
      <c r="MHB109" s="30"/>
      <c r="MHC109" s="30"/>
      <c r="MHD109" s="30"/>
      <c r="MHE109" s="30"/>
      <c r="MHF109" s="30"/>
      <c r="MHG109" s="30"/>
      <c r="MHH109" s="30"/>
      <c r="MHI109" s="30"/>
      <c r="MHJ109" s="30"/>
      <c r="MHK109" s="30"/>
      <c r="MHL109" s="30"/>
      <c r="MHM109" s="30"/>
      <c r="MHN109" s="30"/>
      <c r="MHO109" s="30"/>
      <c r="MHP109" s="30"/>
      <c r="MHQ109" s="30"/>
      <c r="MHR109" s="30"/>
      <c r="MHS109" s="30"/>
      <c r="MHT109" s="30"/>
      <c r="MHU109" s="30"/>
      <c r="MHV109" s="30"/>
      <c r="MHW109" s="30"/>
      <c r="MHX109" s="30"/>
      <c r="MHY109" s="30"/>
      <c r="MHZ109" s="30"/>
      <c r="MIA109" s="30"/>
      <c r="MIB109" s="30"/>
      <c r="MIC109" s="30"/>
      <c r="MID109" s="30"/>
      <c r="MIE109" s="30"/>
      <c r="MIF109" s="30"/>
      <c r="MIG109" s="30"/>
      <c r="MIH109" s="30"/>
      <c r="MII109" s="30"/>
      <c r="MIJ109" s="30"/>
      <c r="MIK109" s="30"/>
      <c r="MIL109" s="30"/>
      <c r="MIM109" s="30"/>
      <c r="MIN109" s="30"/>
      <c r="MIO109" s="30"/>
      <c r="MIP109" s="30"/>
      <c r="MIQ109" s="30"/>
      <c r="MIR109" s="30"/>
      <c r="MIS109" s="30"/>
      <c r="MIT109" s="30"/>
      <c r="MIU109" s="30"/>
      <c r="MIV109" s="30"/>
      <c r="MIW109" s="30"/>
      <c r="MIX109" s="30"/>
      <c r="MIY109" s="30"/>
      <c r="MIZ109" s="30"/>
      <c r="MJA109" s="30"/>
      <c r="MJB109" s="30"/>
      <c r="MJC109" s="30"/>
      <c r="MJD109" s="30"/>
      <c r="MJE109" s="30"/>
      <c r="MJF109" s="30"/>
      <c r="MJG109" s="30"/>
      <c r="MJH109" s="30"/>
      <c r="MJI109" s="30"/>
      <c r="MJJ109" s="30"/>
      <c r="MJK109" s="30"/>
      <c r="MJL109" s="30"/>
      <c r="MJM109" s="30"/>
      <c r="MJN109" s="30"/>
      <c r="MJO109" s="30"/>
      <c r="MJP109" s="30"/>
      <c r="MJQ109" s="30"/>
      <c r="MJR109" s="30"/>
      <c r="MJS109" s="30"/>
      <c r="MJT109" s="30"/>
      <c r="MJU109" s="30"/>
      <c r="MJV109" s="30"/>
      <c r="MJW109" s="30"/>
      <c r="MJX109" s="30"/>
      <c r="MJY109" s="30"/>
      <c r="MJZ109" s="30"/>
      <c r="MKA109" s="30"/>
      <c r="MKB109" s="30"/>
      <c r="MKC109" s="30"/>
      <c r="MKD109" s="30"/>
      <c r="MKE109" s="30"/>
      <c r="MKF109" s="30"/>
      <c r="MKG109" s="30"/>
      <c r="MKH109" s="30"/>
      <c r="MKI109" s="30"/>
      <c r="MKJ109" s="30"/>
      <c r="MKK109" s="30"/>
      <c r="MKL109" s="30"/>
      <c r="MKM109" s="30"/>
      <c r="MKN109" s="30"/>
      <c r="MKO109" s="30"/>
      <c r="MKP109" s="30"/>
      <c r="MKQ109" s="30"/>
      <c r="MKR109" s="30"/>
      <c r="MKS109" s="30"/>
      <c r="MKT109" s="30"/>
      <c r="MKU109" s="30"/>
      <c r="MKV109" s="30"/>
      <c r="MKW109" s="30"/>
      <c r="MKX109" s="30"/>
      <c r="MKY109" s="30"/>
      <c r="MKZ109" s="30"/>
      <c r="MLA109" s="30"/>
      <c r="MLB109" s="30"/>
      <c r="MLC109" s="30"/>
      <c r="MLD109" s="30"/>
      <c r="MLE109" s="30"/>
      <c r="MLF109" s="30"/>
      <c r="MLG109" s="30"/>
      <c r="MLH109" s="30"/>
      <c r="MLI109" s="30"/>
      <c r="MLJ109" s="30"/>
      <c r="MLK109" s="30"/>
      <c r="MLL109" s="30"/>
      <c r="MLM109" s="30"/>
      <c r="MLN109" s="30"/>
      <c r="MLO109" s="30"/>
      <c r="MLP109" s="30"/>
      <c r="MLQ109" s="30"/>
      <c r="MLR109" s="30"/>
      <c r="MLS109" s="30"/>
      <c r="MLT109" s="30"/>
      <c r="MLU109" s="30"/>
      <c r="MLV109" s="30"/>
      <c r="MLW109" s="30"/>
      <c r="MLX109" s="30"/>
      <c r="MLY109" s="30"/>
      <c r="MLZ109" s="30"/>
      <c r="MMA109" s="30"/>
      <c r="MMB109" s="30"/>
      <c r="MMC109" s="30"/>
      <c r="MMD109" s="30"/>
      <c r="MME109" s="30"/>
      <c r="MMF109" s="30"/>
      <c r="MMG109" s="30"/>
      <c r="MMH109" s="30"/>
      <c r="MMI109" s="30"/>
      <c r="MMJ109" s="30"/>
      <c r="MMK109" s="30"/>
      <c r="MML109" s="30"/>
      <c r="MMM109" s="30"/>
      <c r="MMN109" s="30"/>
      <c r="MMO109" s="30"/>
      <c r="MMP109" s="30"/>
      <c r="MMQ109" s="30"/>
      <c r="MMR109" s="30"/>
      <c r="MMS109" s="30"/>
      <c r="MMT109" s="30"/>
      <c r="MMU109" s="30"/>
      <c r="MMV109" s="30"/>
      <c r="MMW109" s="30"/>
      <c r="MMX109" s="30"/>
      <c r="MMY109" s="30"/>
      <c r="MMZ109" s="30"/>
      <c r="MNA109" s="30"/>
      <c r="MNB109" s="30"/>
      <c r="MNC109" s="30"/>
      <c r="MND109" s="30"/>
      <c r="MNE109" s="30"/>
      <c r="MNF109" s="30"/>
      <c r="MNG109" s="30"/>
      <c r="MNH109" s="30"/>
      <c r="MNI109" s="30"/>
      <c r="MNJ109" s="30"/>
      <c r="MNK109" s="30"/>
      <c r="MNL109" s="30"/>
      <c r="MNM109" s="30"/>
      <c r="MNN109" s="30"/>
      <c r="MNO109" s="30"/>
      <c r="MNP109" s="30"/>
      <c r="MNQ109" s="30"/>
      <c r="MNR109" s="30"/>
      <c r="MNS109" s="30"/>
      <c r="MNT109" s="30"/>
      <c r="MNU109" s="30"/>
      <c r="MNV109" s="30"/>
      <c r="MNW109" s="30"/>
      <c r="MNX109" s="30"/>
      <c r="MNY109" s="30"/>
      <c r="MNZ109" s="30"/>
      <c r="MOA109" s="30"/>
      <c r="MOB109" s="30"/>
      <c r="MOC109" s="30"/>
      <c r="MOD109" s="30"/>
      <c r="MOE109" s="30"/>
      <c r="MOF109" s="30"/>
      <c r="MOG109" s="30"/>
      <c r="MOH109" s="30"/>
      <c r="MOI109" s="30"/>
      <c r="MOJ109" s="30"/>
      <c r="MOK109" s="30"/>
      <c r="MOL109" s="30"/>
      <c r="MOM109" s="30"/>
      <c r="MON109" s="30"/>
      <c r="MOO109" s="30"/>
      <c r="MOP109" s="30"/>
      <c r="MOQ109" s="30"/>
      <c r="MOR109" s="30"/>
      <c r="MOS109" s="30"/>
      <c r="MOT109" s="30"/>
      <c r="MOU109" s="30"/>
      <c r="MOV109" s="30"/>
      <c r="MOW109" s="30"/>
      <c r="MOX109" s="30"/>
      <c r="MOY109" s="30"/>
      <c r="MOZ109" s="30"/>
      <c r="MPA109" s="30"/>
      <c r="MPB109" s="30"/>
      <c r="MPC109" s="30"/>
      <c r="MPD109" s="30"/>
      <c r="MPE109" s="30"/>
      <c r="MPF109" s="30"/>
      <c r="MPG109" s="30"/>
      <c r="MPH109" s="30"/>
      <c r="MPI109" s="30"/>
      <c r="MPJ109" s="30"/>
      <c r="MPK109" s="30"/>
      <c r="MPL109" s="30"/>
      <c r="MPM109" s="30"/>
      <c r="MPN109" s="30"/>
      <c r="MPO109" s="30"/>
      <c r="MPP109" s="30"/>
      <c r="MPQ109" s="30"/>
      <c r="MPR109" s="30"/>
      <c r="MPS109" s="30"/>
      <c r="MPT109" s="30"/>
      <c r="MPU109" s="30"/>
      <c r="MPV109" s="30"/>
      <c r="MPW109" s="30"/>
      <c r="MPX109" s="30"/>
      <c r="MPY109" s="30"/>
      <c r="MPZ109" s="30"/>
      <c r="MQA109" s="30"/>
      <c r="MQB109" s="30"/>
      <c r="MQC109" s="30"/>
      <c r="MQD109" s="30"/>
      <c r="MQE109" s="30"/>
      <c r="MQF109" s="30"/>
      <c r="MQG109" s="30"/>
      <c r="MQH109" s="30"/>
      <c r="MQI109" s="30"/>
      <c r="MQJ109" s="30"/>
      <c r="MQK109" s="30"/>
      <c r="MQL109" s="30"/>
      <c r="MQM109" s="30"/>
      <c r="MQN109" s="30"/>
      <c r="MQO109" s="30"/>
      <c r="MQP109" s="30"/>
      <c r="MQQ109" s="30"/>
      <c r="MQR109" s="30"/>
      <c r="MQS109" s="30"/>
      <c r="MQT109" s="30"/>
      <c r="MQU109" s="30"/>
      <c r="MQV109" s="30"/>
      <c r="MQW109" s="30"/>
      <c r="MQX109" s="30"/>
      <c r="MQY109" s="30"/>
      <c r="MQZ109" s="30"/>
      <c r="MRA109" s="30"/>
      <c r="MRB109" s="30"/>
      <c r="MRC109" s="30"/>
      <c r="MRD109" s="30"/>
      <c r="MRE109" s="30"/>
      <c r="MRF109" s="30"/>
      <c r="MRG109" s="30"/>
      <c r="MRH109" s="30"/>
      <c r="MRI109" s="30"/>
      <c r="MRJ109" s="30"/>
      <c r="MRK109" s="30"/>
      <c r="MRL109" s="30"/>
      <c r="MRM109" s="30"/>
      <c r="MRN109" s="30"/>
      <c r="MRO109" s="30"/>
      <c r="MRP109" s="30"/>
      <c r="MRQ109" s="30"/>
      <c r="MRR109" s="30"/>
      <c r="MRS109" s="30"/>
      <c r="MRT109" s="30"/>
      <c r="MRU109" s="30"/>
      <c r="MRV109" s="30"/>
      <c r="MRW109" s="30"/>
      <c r="MRX109" s="30"/>
      <c r="MRY109" s="30"/>
      <c r="MRZ109" s="30"/>
      <c r="MSA109" s="30"/>
      <c r="MSB109" s="30"/>
      <c r="MSC109" s="30"/>
      <c r="MSD109" s="30"/>
      <c r="MSE109" s="30"/>
      <c r="MSF109" s="30"/>
      <c r="MSG109" s="30"/>
      <c r="MSH109" s="30"/>
      <c r="MSI109" s="30"/>
      <c r="MSJ109" s="30"/>
      <c r="MSK109" s="30"/>
      <c r="MSL109" s="30"/>
      <c r="MSM109" s="30"/>
      <c r="MSN109" s="30"/>
      <c r="MSO109" s="30"/>
      <c r="MSP109" s="30"/>
      <c r="MSQ109" s="30"/>
      <c r="MSR109" s="30"/>
      <c r="MSS109" s="30"/>
      <c r="MST109" s="30"/>
      <c r="MSU109" s="30"/>
      <c r="MSV109" s="30"/>
      <c r="MSW109" s="30"/>
      <c r="MSX109" s="30"/>
      <c r="MSY109" s="30"/>
      <c r="MSZ109" s="30"/>
      <c r="MTA109" s="30"/>
      <c r="MTB109" s="30"/>
      <c r="MTC109" s="30"/>
      <c r="MTD109" s="30"/>
      <c r="MTE109" s="30"/>
      <c r="MTF109" s="30"/>
      <c r="MTG109" s="30"/>
      <c r="MTH109" s="30"/>
      <c r="MTI109" s="30"/>
      <c r="MTJ109" s="30"/>
      <c r="MTK109" s="30"/>
      <c r="MTL109" s="30"/>
      <c r="MTM109" s="30"/>
      <c r="MTN109" s="30"/>
      <c r="MTO109" s="30"/>
      <c r="MTP109" s="30"/>
      <c r="MTQ109" s="30"/>
      <c r="MTR109" s="30"/>
      <c r="MTS109" s="30"/>
      <c r="MTT109" s="30"/>
      <c r="MTU109" s="30"/>
      <c r="MTV109" s="30"/>
      <c r="MTW109" s="30"/>
      <c r="MTX109" s="30"/>
      <c r="MTY109" s="30"/>
      <c r="MTZ109" s="30"/>
      <c r="MUA109" s="30"/>
      <c r="MUB109" s="30"/>
      <c r="MUC109" s="30"/>
      <c r="MUD109" s="30"/>
      <c r="MUE109" s="30"/>
      <c r="MUF109" s="30"/>
      <c r="MUG109" s="30"/>
      <c r="MUH109" s="30"/>
      <c r="MUI109" s="30"/>
      <c r="MUJ109" s="30"/>
      <c r="MUK109" s="30"/>
      <c r="MUL109" s="30"/>
      <c r="MUM109" s="30"/>
      <c r="MUN109" s="30"/>
      <c r="MUO109" s="30"/>
      <c r="MUP109" s="30"/>
      <c r="MUQ109" s="30"/>
      <c r="MUR109" s="30"/>
      <c r="MUS109" s="30"/>
      <c r="MUT109" s="30"/>
      <c r="MUU109" s="30"/>
      <c r="MUV109" s="30"/>
      <c r="MUW109" s="30"/>
      <c r="MUX109" s="30"/>
      <c r="MUY109" s="30"/>
      <c r="MUZ109" s="30"/>
      <c r="MVA109" s="30"/>
      <c r="MVB109" s="30"/>
      <c r="MVC109" s="30"/>
      <c r="MVD109" s="30"/>
      <c r="MVE109" s="30"/>
      <c r="MVF109" s="30"/>
      <c r="MVG109" s="30"/>
      <c r="MVH109" s="30"/>
      <c r="MVI109" s="30"/>
      <c r="MVJ109" s="30"/>
      <c r="MVK109" s="30"/>
      <c r="MVL109" s="30"/>
      <c r="MVM109" s="30"/>
      <c r="MVN109" s="30"/>
      <c r="MVO109" s="30"/>
      <c r="MVP109" s="30"/>
      <c r="MVQ109" s="30"/>
      <c r="MVR109" s="30"/>
      <c r="MVS109" s="30"/>
      <c r="MVT109" s="30"/>
      <c r="MVU109" s="30"/>
      <c r="MVV109" s="30"/>
      <c r="MVW109" s="30"/>
      <c r="MVX109" s="30"/>
      <c r="MVY109" s="30"/>
      <c r="MVZ109" s="30"/>
      <c r="MWA109" s="30"/>
      <c r="MWB109" s="30"/>
      <c r="MWC109" s="30"/>
      <c r="MWD109" s="30"/>
      <c r="MWE109" s="30"/>
      <c r="MWF109" s="30"/>
      <c r="MWG109" s="30"/>
      <c r="MWH109" s="30"/>
      <c r="MWI109" s="30"/>
      <c r="MWJ109" s="30"/>
      <c r="MWK109" s="30"/>
      <c r="MWL109" s="30"/>
      <c r="MWM109" s="30"/>
      <c r="MWN109" s="30"/>
      <c r="MWO109" s="30"/>
      <c r="MWP109" s="30"/>
      <c r="MWQ109" s="30"/>
      <c r="MWR109" s="30"/>
      <c r="MWS109" s="30"/>
      <c r="MWT109" s="30"/>
      <c r="MWU109" s="30"/>
      <c r="MWV109" s="30"/>
      <c r="MWW109" s="30"/>
      <c r="MWX109" s="30"/>
      <c r="MWY109" s="30"/>
      <c r="MWZ109" s="30"/>
      <c r="MXA109" s="30"/>
      <c r="MXB109" s="30"/>
      <c r="MXC109" s="30"/>
      <c r="MXD109" s="30"/>
      <c r="MXE109" s="30"/>
      <c r="MXF109" s="30"/>
      <c r="MXG109" s="30"/>
      <c r="MXH109" s="30"/>
      <c r="MXI109" s="30"/>
      <c r="MXJ109" s="30"/>
      <c r="MXK109" s="30"/>
      <c r="MXL109" s="30"/>
      <c r="MXM109" s="30"/>
      <c r="MXN109" s="30"/>
      <c r="MXO109" s="30"/>
      <c r="MXP109" s="30"/>
      <c r="MXQ109" s="30"/>
      <c r="MXR109" s="30"/>
      <c r="MXS109" s="30"/>
      <c r="MXT109" s="30"/>
      <c r="MXU109" s="30"/>
      <c r="MXV109" s="30"/>
      <c r="MXW109" s="30"/>
      <c r="MXX109" s="30"/>
      <c r="MXY109" s="30"/>
      <c r="MXZ109" s="30"/>
      <c r="MYA109" s="30"/>
      <c r="MYB109" s="30"/>
      <c r="MYC109" s="30"/>
      <c r="MYD109" s="30"/>
      <c r="MYE109" s="30"/>
      <c r="MYF109" s="30"/>
      <c r="MYG109" s="30"/>
      <c r="MYH109" s="30"/>
      <c r="MYI109" s="30"/>
      <c r="MYJ109" s="30"/>
      <c r="MYK109" s="30"/>
      <c r="MYL109" s="30"/>
      <c r="MYM109" s="30"/>
      <c r="MYN109" s="30"/>
      <c r="MYO109" s="30"/>
      <c r="MYP109" s="30"/>
      <c r="MYQ109" s="30"/>
      <c r="MYR109" s="30"/>
      <c r="MYS109" s="30"/>
      <c r="MYT109" s="30"/>
      <c r="MYU109" s="30"/>
      <c r="MYV109" s="30"/>
      <c r="MYW109" s="30"/>
      <c r="MYX109" s="30"/>
      <c r="MYY109" s="30"/>
      <c r="MYZ109" s="30"/>
      <c r="MZA109" s="30"/>
      <c r="MZB109" s="30"/>
      <c r="MZC109" s="30"/>
      <c r="MZD109" s="30"/>
      <c r="MZE109" s="30"/>
      <c r="MZF109" s="30"/>
      <c r="MZG109" s="30"/>
      <c r="MZH109" s="30"/>
      <c r="MZI109" s="30"/>
      <c r="MZJ109" s="30"/>
      <c r="MZK109" s="30"/>
      <c r="MZL109" s="30"/>
      <c r="MZM109" s="30"/>
      <c r="MZN109" s="30"/>
      <c r="MZO109" s="30"/>
      <c r="MZP109" s="30"/>
      <c r="MZQ109" s="30"/>
      <c r="MZR109" s="30"/>
      <c r="MZS109" s="30"/>
      <c r="MZT109" s="30"/>
      <c r="MZU109" s="30"/>
      <c r="MZV109" s="30"/>
      <c r="MZW109" s="30"/>
      <c r="MZX109" s="30"/>
      <c r="MZY109" s="30"/>
      <c r="MZZ109" s="30"/>
      <c r="NAA109" s="30"/>
      <c r="NAB109" s="30"/>
      <c r="NAC109" s="30"/>
      <c r="NAD109" s="30"/>
      <c r="NAE109" s="30"/>
      <c r="NAF109" s="30"/>
      <c r="NAG109" s="30"/>
      <c r="NAH109" s="30"/>
      <c r="NAI109" s="30"/>
      <c r="NAJ109" s="30"/>
      <c r="NAK109" s="30"/>
      <c r="NAL109" s="30"/>
      <c r="NAM109" s="30"/>
      <c r="NAN109" s="30"/>
      <c r="NAO109" s="30"/>
      <c r="NAP109" s="30"/>
      <c r="NAQ109" s="30"/>
      <c r="NAR109" s="30"/>
      <c r="NAS109" s="30"/>
      <c r="NAT109" s="30"/>
      <c r="NAU109" s="30"/>
      <c r="NAV109" s="30"/>
      <c r="NAW109" s="30"/>
      <c r="NAX109" s="30"/>
      <c r="NAY109" s="30"/>
      <c r="NAZ109" s="30"/>
      <c r="NBA109" s="30"/>
      <c r="NBB109" s="30"/>
      <c r="NBC109" s="30"/>
      <c r="NBD109" s="30"/>
      <c r="NBE109" s="30"/>
      <c r="NBF109" s="30"/>
      <c r="NBG109" s="30"/>
      <c r="NBH109" s="30"/>
      <c r="NBI109" s="30"/>
      <c r="NBJ109" s="30"/>
      <c r="NBK109" s="30"/>
      <c r="NBL109" s="30"/>
      <c r="NBM109" s="30"/>
      <c r="NBN109" s="30"/>
      <c r="NBO109" s="30"/>
      <c r="NBP109" s="30"/>
      <c r="NBQ109" s="30"/>
      <c r="NBR109" s="30"/>
      <c r="NBS109" s="30"/>
      <c r="NBT109" s="30"/>
      <c r="NBU109" s="30"/>
      <c r="NBV109" s="30"/>
      <c r="NBW109" s="30"/>
      <c r="NBX109" s="30"/>
      <c r="NBY109" s="30"/>
      <c r="NBZ109" s="30"/>
      <c r="NCA109" s="30"/>
      <c r="NCB109" s="30"/>
      <c r="NCC109" s="30"/>
      <c r="NCD109" s="30"/>
      <c r="NCE109" s="30"/>
      <c r="NCF109" s="30"/>
      <c r="NCG109" s="30"/>
      <c r="NCH109" s="30"/>
      <c r="NCI109" s="30"/>
      <c r="NCJ109" s="30"/>
      <c r="NCK109" s="30"/>
      <c r="NCL109" s="30"/>
      <c r="NCM109" s="30"/>
      <c r="NCN109" s="30"/>
      <c r="NCO109" s="30"/>
      <c r="NCP109" s="30"/>
      <c r="NCQ109" s="30"/>
      <c r="NCR109" s="30"/>
      <c r="NCS109" s="30"/>
      <c r="NCT109" s="30"/>
      <c r="NCU109" s="30"/>
      <c r="NCV109" s="30"/>
      <c r="NCW109" s="30"/>
      <c r="NCX109" s="30"/>
      <c r="NCY109" s="30"/>
      <c r="NCZ109" s="30"/>
      <c r="NDA109" s="30"/>
      <c r="NDB109" s="30"/>
      <c r="NDC109" s="30"/>
      <c r="NDD109" s="30"/>
      <c r="NDE109" s="30"/>
      <c r="NDF109" s="30"/>
      <c r="NDG109" s="30"/>
      <c r="NDH109" s="30"/>
      <c r="NDI109" s="30"/>
      <c r="NDJ109" s="30"/>
      <c r="NDK109" s="30"/>
      <c r="NDL109" s="30"/>
      <c r="NDM109" s="30"/>
      <c r="NDN109" s="30"/>
      <c r="NDO109" s="30"/>
      <c r="NDP109" s="30"/>
      <c r="NDQ109" s="30"/>
      <c r="NDR109" s="30"/>
      <c r="NDS109" s="30"/>
      <c r="NDT109" s="30"/>
      <c r="NDU109" s="30"/>
      <c r="NDV109" s="30"/>
      <c r="NDW109" s="30"/>
      <c r="NDX109" s="30"/>
      <c r="NDY109" s="30"/>
      <c r="NDZ109" s="30"/>
      <c r="NEA109" s="30"/>
      <c r="NEB109" s="30"/>
      <c r="NEC109" s="30"/>
      <c r="NED109" s="30"/>
      <c r="NEE109" s="30"/>
      <c r="NEF109" s="30"/>
      <c r="NEG109" s="30"/>
      <c r="NEH109" s="30"/>
      <c r="NEI109" s="30"/>
      <c r="NEJ109" s="30"/>
      <c r="NEK109" s="30"/>
      <c r="NEL109" s="30"/>
      <c r="NEM109" s="30"/>
      <c r="NEN109" s="30"/>
      <c r="NEO109" s="30"/>
      <c r="NEP109" s="30"/>
      <c r="NEQ109" s="30"/>
      <c r="NER109" s="30"/>
      <c r="NES109" s="30"/>
      <c r="NET109" s="30"/>
      <c r="NEU109" s="30"/>
      <c r="NEV109" s="30"/>
      <c r="NEW109" s="30"/>
      <c r="NEX109" s="30"/>
      <c r="NEY109" s="30"/>
      <c r="NEZ109" s="30"/>
      <c r="NFA109" s="30"/>
      <c r="NFB109" s="30"/>
      <c r="NFC109" s="30"/>
      <c r="NFD109" s="30"/>
      <c r="NFE109" s="30"/>
      <c r="NFF109" s="30"/>
      <c r="NFG109" s="30"/>
      <c r="NFH109" s="30"/>
      <c r="NFI109" s="30"/>
      <c r="NFJ109" s="30"/>
      <c r="NFK109" s="30"/>
      <c r="NFL109" s="30"/>
      <c r="NFM109" s="30"/>
      <c r="NFN109" s="30"/>
      <c r="NFO109" s="30"/>
      <c r="NFP109" s="30"/>
      <c r="NFQ109" s="30"/>
      <c r="NFR109" s="30"/>
      <c r="NFS109" s="30"/>
      <c r="NFT109" s="30"/>
      <c r="NFU109" s="30"/>
      <c r="NFV109" s="30"/>
      <c r="NFW109" s="30"/>
      <c r="NFX109" s="30"/>
      <c r="NFY109" s="30"/>
      <c r="NFZ109" s="30"/>
      <c r="NGA109" s="30"/>
      <c r="NGB109" s="30"/>
      <c r="NGC109" s="30"/>
      <c r="NGD109" s="30"/>
      <c r="NGE109" s="30"/>
      <c r="NGF109" s="30"/>
      <c r="NGG109" s="30"/>
      <c r="NGH109" s="30"/>
      <c r="NGI109" s="30"/>
      <c r="NGJ109" s="30"/>
      <c r="NGK109" s="30"/>
      <c r="NGL109" s="30"/>
      <c r="NGM109" s="30"/>
      <c r="NGN109" s="30"/>
      <c r="NGO109" s="30"/>
      <c r="NGP109" s="30"/>
      <c r="NGQ109" s="30"/>
      <c r="NGR109" s="30"/>
      <c r="NGS109" s="30"/>
      <c r="NGT109" s="30"/>
      <c r="NGU109" s="30"/>
      <c r="NGV109" s="30"/>
      <c r="NGW109" s="30"/>
      <c r="NGX109" s="30"/>
      <c r="NGY109" s="30"/>
      <c r="NGZ109" s="30"/>
      <c r="NHA109" s="30"/>
      <c r="NHB109" s="30"/>
      <c r="NHC109" s="30"/>
      <c r="NHD109" s="30"/>
      <c r="NHE109" s="30"/>
      <c r="NHF109" s="30"/>
      <c r="NHG109" s="30"/>
      <c r="NHH109" s="30"/>
      <c r="NHI109" s="30"/>
      <c r="NHJ109" s="30"/>
      <c r="NHK109" s="30"/>
      <c r="NHL109" s="30"/>
      <c r="NHM109" s="30"/>
      <c r="NHN109" s="30"/>
      <c r="NHO109" s="30"/>
      <c r="NHP109" s="30"/>
      <c r="NHQ109" s="30"/>
      <c r="NHR109" s="30"/>
      <c r="NHS109" s="30"/>
      <c r="NHT109" s="30"/>
      <c r="NHU109" s="30"/>
      <c r="NHV109" s="30"/>
      <c r="NHW109" s="30"/>
      <c r="NHX109" s="30"/>
      <c r="NHY109" s="30"/>
      <c r="NHZ109" s="30"/>
      <c r="NIA109" s="30"/>
      <c r="NIB109" s="30"/>
      <c r="NIC109" s="30"/>
      <c r="NID109" s="30"/>
      <c r="NIE109" s="30"/>
      <c r="NIF109" s="30"/>
      <c r="NIG109" s="30"/>
      <c r="NIH109" s="30"/>
      <c r="NII109" s="30"/>
      <c r="NIJ109" s="30"/>
      <c r="NIK109" s="30"/>
      <c r="NIL109" s="30"/>
      <c r="NIM109" s="30"/>
      <c r="NIN109" s="30"/>
      <c r="NIO109" s="30"/>
      <c r="NIP109" s="30"/>
      <c r="NIQ109" s="30"/>
      <c r="NIR109" s="30"/>
      <c r="NIS109" s="30"/>
      <c r="NIT109" s="30"/>
      <c r="NIU109" s="30"/>
      <c r="NIV109" s="30"/>
      <c r="NIW109" s="30"/>
      <c r="NIX109" s="30"/>
      <c r="NIY109" s="30"/>
      <c r="NIZ109" s="30"/>
      <c r="NJA109" s="30"/>
      <c r="NJB109" s="30"/>
      <c r="NJC109" s="30"/>
      <c r="NJD109" s="30"/>
      <c r="NJE109" s="30"/>
      <c r="NJF109" s="30"/>
      <c r="NJG109" s="30"/>
      <c r="NJH109" s="30"/>
      <c r="NJI109" s="30"/>
      <c r="NJJ109" s="30"/>
      <c r="NJK109" s="30"/>
      <c r="NJL109" s="30"/>
      <c r="NJM109" s="30"/>
      <c r="NJN109" s="30"/>
      <c r="NJO109" s="30"/>
      <c r="NJP109" s="30"/>
      <c r="NJQ109" s="30"/>
      <c r="NJR109" s="30"/>
      <c r="NJS109" s="30"/>
      <c r="NJT109" s="30"/>
      <c r="NJU109" s="30"/>
      <c r="NJV109" s="30"/>
      <c r="NJW109" s="30"/>
      <c r="NJX109" s="30"/>
      <c r="NJY109" s="30"/>
      <c r="NJZ109" s="30"/>
      <c r="NKA109" s="30"/>
      <c r="NKB109" s="30"/>
      <c r="NKC109" s="30"/>
      <c r="NKD109" s="30"/>
      <c r="NKE109" s="30"/>
      <c r="NKF109" s="30"/>
      <c r="NKG109" s="30"/>
      <c r="NKH109" s="30"/>
      <c r="NKI109" s="30"/>
      <c r="NKJ109" s="30"/>
      <c r="NKK109" s="30"/>
      <c r="NKL109" s="30"/>
      <c r="NKM109" s="30"/>
      <c r="NKN109" s="30"/>
      <c r="NKO109" s="30"/>
      <c r="NKP109" s="30"/>
      <c r="NKQ109" s="30"/>
      <c r="NKR109" s="30"/>
      <c r="NKS109" s="30"/>
      <c r="NKT109" s="30"/>
      <c r="NKU109" s="30"/>
      <c r="NKV109" s="30"/>
      <c r="NKW109" s="30"/>
      <c r="NKX109" s="30"/>
      <c r="NKY109" s="30"/>
      <c r="NKZ109" s="30"/>
      <c r="NLA109" s="30"/>
      <c r="NLB109" s="30"/>
      <c r="NLC109" s="30"/>
      <c r="NLD109" s="30"/>
      <c r="NLE109" s="30"/>
      <c r="NLF109" s="30"/>
      <c r="NLG109" s="30"/>
      <c r="NLH109" s="30"/>
      <c r="NLI109" s="30"/>
      <c r="NLJ109" s="30"/>
      <c r="NLK109" s="30"/>
      <c r="NLL109" s="30"/>
      <c r="NLM109" s="30"/>
      <c r="NLN109" s="30"/>
      <c r="NLO109" s="30"/>
      <c r="NLP109" s="30"/>
      <c r="NLQ109" s="30"/>
      <c r="NLR109" s="30"/>
      <c r="NLS109" s="30"/>
      <c r="NLT109" s="30"/>
      <c r="NLU109" s="30"/>
      <c r="NLV109" s="30"/>
      <c r="NLW109" s="30"/>
      <c r="NLX109" s="30"/>
      <c r="NLY109" s="30"/>
      <c r="NLZ109" s="30"/>
      <c r="NMA109" s="30"/>
      <c r="NMB109" s="30"/>
      <c r="NMC109" s="30"/>
      <c r="NMD109" s="30"/>
      <c r="NME109" s="30"/>
      <c r="NMF109" s="30"/>
      <c r="NMG109" s="30"/>
      <c r="NMH109" s="30"/>
      <c r="NMI109" s="30"/>
      <c r="NMJ109" s="30"/>
      <c r="NMK109" s="30"/>
      <c r="NML109" s="30"/>
      <c r="NMM109" s="30"/>
      <c r="NMN109" s="30"/>
      <c r="NMO109" s="30"/>
      <c r="NMP109" s="30"/>
      <c r="NMQ109" s="30"/>
      <c r="NMR109" s="30"/>
      <c r="NMS109" s="30"/>
      <c r="NMT109" s="30"/>
      <c r="NMU109" s="30"/>
      <c r="NMV109" s="30"/>
      <c r="NMW109" s="30"/>
      <c r="NMX109" s="30"/>
      <c r="NMY109" s="30"/>
      <c r="NMZ109" s="30"/>
      <c r="NNA109" s="30"/>
      <c r="NNB109" s="30"/>
      <c r="NNC109" s="30"/>
      <c r="NND109" s="30"/>
      <c r="NNE109" s="30"/>
      <c r="NNF109" s="30"/>
      <c r="NNG109" s="30"/>
      <c r="NNH109" s="30"/>
      <c r="NNI109" s="30"/>
      <c r="NNJ109" s="30"/>
      <c r="NNK109" s="30"/>
      <c r="NNL109" s="30"/>
      <c r="NNM109" s="30"/>
      <c r="NNN109" s="30"/>
      <c r="NNO109" s="30"/>
      <c r="NNP109" s="30"/>
      <c r="NNQ109" s="30"/>
      <c r="NNR109" s="30"/>
      <c r="NNS109" s="30"/>
      <c r="NNT109" s="30"/>
      <c r="NNU109" s="30"/>
      <c r="NNV109" s="30"/>
      <c r="NNW109" s="30"/>
      <c r="NNX109" s="30"/>
      <c r="NNY109" s="30"/>
      <c r="NNZ109" s="30"/>
      <c r="NOA109" s="30"/>
      <c r="NOB109" s="30"/>
      <c r="NOC109" s="30"/>
      <c r="NOD109" s="30"/>
      <c r="NOE109" s="30"/>
      <c r="NOF109" s="30"/>
      <c r="NOG109" s="30"/>
      <c r="NOH109" s="30"/>
      <c r="NOI109" s="30"/>
      <c r="NOJ109" s="30"/>
      <c r="NOK109" s="30"/>
      <c r="NOL109" s="30"/>
      <c r="NOM109" s="30"/>
      <c r="NON109" s="30"/>
      <c r="NOO109" s="30"/>
      <c r="NOP109" s="30"/>
      <c r="NOQ109" s="30"/>
      <c r="NOR109" s="30"/>
      <c r="NOS109" s="30"/>
      <c r="NOT109" s="30"/>
      <c r="NOU109" s="30"/>
      <c r="NOV109" s="30"/>
      <c r="NOW109" s="30"/>
      <c r="NOX109" s="30"/>
      <c r="NOY109" s="30"/>
      <c r="NOZ109" s="30"/>
      <c r="NPA109" s="30"/>
      <c r="NPB109" s="30"/>
      <c r="NPC109" s="30"/>
      <c r="NPD109" s="30"/>
      <c r="NPE109" s="30"/>
      <c r="NPF109" s="30"/>
      <c r="NPG109" s="30"/>
      <c r="NPH109" s="30"/>
      <c r="NPI109" s="30"/>
      <c r="NPJ109" s="30"/>
      <c r="NPK109" s="30"/>
      <c r="NPL109" s="30"/>
      <c r="NPM109" s="30"/>
      <c r="NPN109" s="30"/>
      <c r="NPO109" s="30"/>
      <c r="NPP109" s="30"/>
      <c r="NPQ109" s="30"/>
      <c r="NPR109" s="30"/>
      <c r="NPS109" s="30"/>
      <c r="NPT109" s="30"/>
      <c r="NPU109" s="30"/>
      <c r="NPV109" s="30"/>
      <c r="NPW109" s="30"/>
      <c r="NPX109" s="30"/>
      <c r="NPY109" s="30"/>
      <c r="NPZ109" s="30"/>
      <c r="NQA109" s="30"/>
      <c r="NQB109" s="30"/>
      <c r="NQC109" s="30"/>
      <c r="NQD109" s="30"/>
      <c r="NQE109" s="30"/>
      <c r="NQF109" s="30"/>
      <c r="NQG109" s="30"/>
      <c r="NQH109" s="30"/>
      <c r="NQI109" s="30"/>
      <c r="NQJ109" s="30"/>
      <c r="NQK109" s="30"/>
      <c r="NQL109" s="30"/>
      <c r="NQM109" s="30"/>
      <c r="NQN109" s="30"/>
      <c r="NQO109" s="30"/>
      <c r="NQP109" s="30"/>
      <c r="NQQ109" s="30"/>
      <c r="NQR109" s="30"/>
      <c r="NQS109" s="30"/>
      <c r="NQT109" s="30"/>
      <c r="NQU109" s="30"/>
      <c r="NQV109" s="30"/>
      <c r="NQW109" s="30"/>
      <c r="NQX109" s="30"/>
      <c r="NQY109" s="30"/>
      <c r="NQZ109" s="30"/>
      <c r="NRA109" s="30"/>
      <c r="NRB109" s="30"/>
      <c r="NRC109" s="30"/>
      <c r="NRD109" s="30"/>
      <c r="NRE109" s="30"/>
      <c r="NRF109" s="30"/>
      <c r="NRG109" s="30"/>
      <c r="NRH109" s="30"/>
      <c r="NRI109" s="30"/>
      <c r="NRJ109" s="30"/>
      <c r="NRK109" s="30"/>
      <c r="NRL109" s="30"/>
      <c r="NRM109" s="30"/>
      <c r="NRN109" s="30"/>
      <c r="NRO109" s="30"/>
      <c r="NRP109" s="30"/>
      <c r="NRQ109" s="30"/>
      <c r="NRR109" s="30"/>
      <c r="NRS109" s="30"/>
      <c r="NRT109" s="30"/>
      <c r="NRU109" s="30"/>
      <c r="NRV109" s="30"/>
      <c r="NRW109" s="30"/>
      <c r="NRX109" s="30"/>
      <c r="NRY109" s="30"/>
      <c r="NRZ109" s="30"/>
      <c r="NSA109" s="30"/>
      <c r="NSB109" s="30"/>
      <c r="NSC109" s="30"/>
      <c r="NSD109" s="30"/>
      <c r="NSE109" s="30"/>
      <c r="NSF109" s="30"/>
      <c r="NSG109" s="30"/>
      <c r="NSH109" s="30"/>
      <c r="NSI109" s="30"/>
      <c r="NSJ109" s="30"/>
      <c r="NSK109" s="30"/>
      <c r="NSL109" s="30"/>
      <c r="NSM109" s="30"/>
      <c r="NSN109" s="30"/>
      <c r="NSO109" s="30"/>
      <c r="NSP109" s="30"/>
      <c r="NSQ109" s="30"/>
      <c r="NSR109" s="30"/>
      <c r="NSS109" s="30"/>
      <c r="NST109" s="30"/>
      <c r="NSU109" s="30"/>
      <c r="NSV109" s="30"/>
      <c r="NSW109" s="30"/>
      <c r="NSX109" s="30"/>
      <c r="NSY109" s="30"/>
      <c r="NSZ109" s="30"/>
      <c r="NTA109" s="30"/>
      <c r="NTB109" s="30"/>
      <c r="NTC109" s="30"/>
      <c r="NTD109" s="30"/>
      <c r="NTE109" s="30"/>
      <c r="NTF109" s="30"/>
      <c r="NTG109" s="30"/>
      <c r="NTH109" s="30"/>
      <c r="NTI109" s="30"/>
      <c r="NTJ109" s="30"/>
      <c r="NTK109" s="30"/>
      <c r="NTL109" s="30"/>
      <c r="NTM109" s="30"/>
      <c r="NTN109" s="30"/>
      <c r="NTO109" s="30"/>
      <c r="NTP109" s="30"/>
      <c r="NTQ109" s="30"/>
      <c r="NTR109" s="30"/>
      <c r="NTS109" s="30"/>
      <c r="NTT109" s="30"/>
      <c r="NTU109" s="30"/>
      <c r="NTV109" s="30"/>
      <c r="NTW109" s="30"/>
      <c r="NTX109" s="30"/>
      <c r="NTY109" s="30"/>
      <c r="NTZ109" s="30"/>
      <c r="NUA109" s="30"/>
      <c r="NUB109" s="30"/>
      <c r="NUC109" s="30"/>
      <c r="NUD109" s="30"/>
      <c r="NUE109" s="30"/>
      <c r="NUF109" s="30"/>
      <c r="NUG109" s="30"/>
      <c r="NUH109" s="30"/>
      <c r="NUI109" s="30"/>
      <c r="NUJ109" s="30"/>
      <c r="NUK109" s="30"/>
      <c r="NUL109" s="30"/>
      <c r="NUM109" s="30"/>
      <c r="NUN109" s="30"/>
      <c r="NUO109" s="30"/>
      <c r="NUP109" s="30"/>
      <c r="NUQ109" s="30"/>
      <c r="NUR109" s="30"/>
      <c r="NUS109" s="30"/>
      <c r="NUT109" s="30"/>
      <c r="NUU109" s="30"/>
      <c r="NUV109" s="30"/>
      <c r="NUW109" s="30"/>
      <c r="NUX109" s="30"/>
      <c r="NUY109" s="30"/>
      <c r="NUZ109" s="30"/>
      <c r="NVA109" s="30"/>
      <c r="NVB109" s="30"/>
      <c r="NVC109" s="30"/>
      <c r="NVD109" s="30"/>
      <c r="NVE109" s="30"/>
      <c r="NVF109" s="30"/>
      <c r="NVG109" s="30"/>
      <c r="NVH109" s="30"/>
      <c r="NVI109" s="30"/>
      <c r="NVJ109" s="30"/>
      <c r="NVK109" s="30"/>
      <c r="NVL109" s="30"/>
      <c r="NVM109" s="30"/>
      <c r="NVN109" s="30"/>
      <c r="NVO109" s="30"/>
      <c r="NVP109" s="30"/>
      <c r="NVQ109" s="30"/>
      <c r="NVR109" s="30"/>
      <c r="NVS109" s="30"/>
      <c r="NVT109" s="30"/>
      <c r="NVU109" s="30"/>
      <c r="NVV109" s="30"/>
      <c r="NVW109" s="30"/>
      <c r="NVX109" s="30"/>
      <c r="NVY109" s="30"/>
      <c r="NVZ109" s="30"/>
      <c r="NWA109" s="30"/>
      <c r="NWB109" s="30"/>
      <c r="NWC109" s="30"/>
      <c r="NWD109" s="30"/>
      <c r="NWE109" s="30"/>
      <c r="NWF109" s="30"/>
      <c r="NWG109" s="30"/>
      <c r="NWH109" s="30"/>
      <c r="NWI109" s="30"/>
      <c r="NWJ109" s="30"/>
      <c r="NWK109" s="30"/>
      <c r="NWL109" s="30"/>
      <c r="NWM109" s="30"/>
      <c r="NWN109" s="30"/>
      <c r="NWO109" s="30"/>
      <c r="NWP109" s="30"/>
      <c r="NWQ109" s="30"/>
      <c r="NWR109" s="30"/>
      <c r="NWS109" s="30"/>
      <c r="NWT109" s="30"/>
      <c r="NWU109" s="30"/>
      <c r="NWV109" s="30"/>
      <c r="NWW109" s="30"/>
      <c r="NWX109" s="30"/>
      <c r="NWY109" s="30"/>
      <c r="NWZ109" s="30"/>
      <c r="NXA109" s="30"/>
      <c r="NXB109" s="30"/>
      <c r="NXC109" s="30"/>
      <c r="NXD109" s="30"/>
      <c r="NXE109" s="30"/>
      <c r="NXF109" s="30"/>
      <c r="NXG109" s="30"/>
      <c r="NXH109" s="30"/>
      <c r="NXI109" s="30"/>
      <c r="NXJ109" s="30"/>
      <c r="NXK109" s="30"/>
      <c r="NXL109" s="30"/>
      <c r="NXM109" s="30"/>
      <c r="NXN109" s="30"/>
      <c r="NXO109" s="30"/>
      <c r="NXP109" s="30"/>
      <c r="NXQ109" s="30"/>
      <c r="NXR109" s="30"/>
      <c r="NXS109" s="30"/>
      <c r="NXT109" s="30"/>
      <c r="NXU109" s="30"/>
      <c r="NXV109" s="30"/>
      <c r="NXW109" s="30"/>
      <c r="NXX109" s="30"/>
      <c r="NXY109" s="30"/>
      <c r="NXZ109" s="30"/>
      <c r="NYA109" s="30"/>
      <c r="NYB109" s="30"/>
      <c r="NYC109" s="30"/>
      <c r="NYD109" s="30"/>
      <c r="NYE109" s="30"/>
      <c r="NYF109" s="30"/>
      <c r="NYG109" s="30"/>
      <c r="NYH109" s="30"/>
      <c r="NYI109" s="30"/>
      <c r="NYJ109" s="30"/>
      <c r="NYK109" s="30"/>
      <c r="NYL109" s="30"/>
      <c r="NYM109" s="30"/>
      <c r="NYN109" s="30"/>
      <c r="NYO109" s="30"/>
      <c r="NYP109" s="30"/>
      <c r="NYQ109" s="30"/>
      <c r="NYR109" s="30"/>
      <c r="NYS109" s="30"/>
      <c r="NYT109" s="30"/>
      <c r="NYU109" s="30"/>
      <c r="NYV109" s="30"/>
      <c r="NYW109" s="30"/>
      <c r="NYX109" s="30"/>
      <c r="NYY109" s="30"/>
      <c r="NYZ109" s="30"/>
      <c r="NZA109" s="30"/>
      <c r="NZB109" s="30"/>
      <c r="NZC109" s="30"/>
      <c r="NZD109" s="30"/>
      <c r="NZE109" s="30"/>
      <c r="NZF109" s="30"/>
      <c r="NZG109" s="30"/>
      <c r="NZH109" s="30"/>
      <c r="NZI109" s="30"/>
      <c r="NZJ109" s="30"/>
      <c r="NZK109" s="30"/>
      <c r="NZL109" s="30"/>
      <c r="NZM109" s="30"/>
      <c r="NZN109" s="30"/>
      <c r="NZO109" s="30"/>
      <c r="NZP109" s="30"/>
      <c r="NZQ109" s="30"/>
      <c r="NZR109" s="30"/>
      <c r="NZS109" s="30"/>
      <c r="NZT109" s="30"/>
      <c r="NZU109" s="30"/>
      <c r="NZV109" s="30"/>
      <c r="NZW109" s="30"/>
      <c r="NZX109" s="30"/>
      <c r="NZY109" s="30"/>
      <c r="NZZ109" s="30"/>
      <c r="OAA109" s="30"/>
      <c r="OAB109" s="30"/>
      <c r="OAC109" s="30"/>
      <c r="OAD109" s="30"/>
      <c r="OAE109" s="30"/>
      <c r="OAF109" s="30"/>
      <c r="OAG109" s="30"/>
      <c r="OAH109" s="30"/>
      <c r="OAI109" s="30"/>
      <c r="OAJ109" s="30"/>
      <c r="OAK109" s="30"/>
      <c r="OAL109" s="30"/>
      <c r="OAM109" s="30"/>
      <c r="OAN109" s="30"/>
      <c r="OAO109" s="30"/>
      <c r="OAP109" s="30"/>
      <c r="OAQ109" s="30"/>
      <c r="OAR109" s="30"/>
      <c r="OAS109" s="30"/>
      <c r="OAT109" s="30"/>
      <c r="OAU109" s="30"/>
      <c r="OAV109" s="30"/>
      <c r="OAW109" s="30"/>
      <c r="OAX109" s="30"/>
      <c r="OAY109" s="30"/>
      <c r="OAZ109" s="30"/>
      <c r="OBA109" s="30"/>
      <c r="OBB109" s="30"/>
      <c r="OBC109" s="30"/>
      <c r="OBD109" s="30"/>
      <c r="OBE109" s="30"/>
      <c r="OBF109" s="30"/>
      <c r="OBG109" s="30"/>
      <c r="OBH109" s="30"/>
      <c r="OBI109" s="30"/>
      <c r="OBJ109" s="30"/>
      <c r="OBK109" s="30"/>
      <c r="OBL109" s="30"/>
      <c r="OBM109" s="30"/>
      <c r="OBN109" s="30"/>
      <c r="OBO109" s="30"/>
      <c r="OBP109" s="30"/>
      <c r="OBQ109" s="30"/>
      <c r="OBR109" s="30"/>
      <c r="OBS109" s="30"/>
      <c r="OBT109" s="30"/>
      <c r="OBU109" s="30"/>
      <c r="OBV109" s="30"/>
      <c r="OBW109" s="30"/>
      <c r="OBX109" s="30"/>
      <c r="OBY109" s="30"/>
      <c r="OBZ109" s="30"/>
      <c r="OCA109" s="30"/>
      <c r="OCB109" s="30"/>
      <c r="OCC109" s="30"/>
      <c r="OCD109" s="30"/>
      <c r="OCE109" s="30"/>
      <c r="OCF109" s="30"/>
      <c r="OCG109" s="30"/>
      <c r="OCH109" s="30"/>
      <c r="OCI109" s="30"/>
      <c r="OCJ109" s="30"/>
      <c r="OCK109" s="30"/>
      <c r="OCL109" s="30"/>
      <c r="OCM109" s="30"/>
      <c r="OCN109" s="30"/>
      <c r="OCO109" s="30"/>
      <c r="OCP109" s="30"/>
      <c r="OCQ109" s="30"/>
      <c r="OCR109" s="30"/>
      <c r="OCS109" s="30"/>
      <c r="OCT109" s="30"/>
      <c r="OCU109" s="30"/>
      <c r="OCV109" s="30"/>
      <c r="OCW109" s="30"/>
      <c r="OCX109" s="30"/>
      <c r="OCY109" s="30"/>
      <c r="OCZ109" s="30"/>
      <c r="ODA109" s="30"/>
      <c r="ODB109" s="30"/>
      <c r="ODC109" s="30"/>
      <c r="ODD109" s="30"/>
      <c r="ODE109" s="30"/>
      <c r="ODF109" s="30"/>
      <c r="ODG109" s="30"/>
      <c r="ODH109" s="30"/>
      <c r="ODI109" s="30"/>
      <c r="ODJ109" s="30"/>
      <c r="ODK109" s="30"/>
      <c r="ODL109" s="30"/>
      <c r="ODM109" s="30"/>
      <c r="ODN109" s="30"/>
      <c r="ODO109" s="30"/>
      <c r="ODP109" s="30"/>
      <c r="ODQ109" s="30"/>
      <c r="ODR109" s="30"/>
      <c r="ODS109" s="30"/>
      <c r="ODT109" s="30"/>
      <c r="ODU109" s="30"/>
      <c r="ODV109" s="30"/>
      <c r="ODW109" s="30"/>
      <c r="ODX109" s="30"/>
      <c r="ODY109" s="30"/>
      <c r="ODZ109" s="30"/>
      <c r="OEA109" s="30"/>
      <c r="OEB109" s="30"/>
      <c r="OEC109" s="30"/>
      <c r="OED109" s="30"/>
      <c r="OEE109" s="30"/>
      <c r="OEF109" s="30"/>
      <c r="OEG109" s="30"/>
      <c r="OEH109" s="30"/>
      <c r="OEI109" s="30"/>
      <c r="OEJ109" s="30"/>
      <c r="OEK109" s="30"/>
      <c r="OEL109" s="30"/>
      <c r="OEM109" s="30"/>
      <c r="OEN109" s="30"/>
      <c r="OEO109" s="30"/>
      <c r="OEP109" s="30"/>
      <c r="OEQ109" s="30"/>
      <c r="OER109" s="30"/>
      <c r="OES109" s="30"/>
      <c r="OET109" s="30"/>
      <c r="OEU109" s="30"/>
      <c r="OEV109" s="30"/>
      <c r="OEW109" s="30"/>
      <c r="OEX109" s="30"/>
      <c r="OEY109" s="30"/>
      <c r="OEZ109" s="30"/>
      <c r="OFA109" s="30"/>
      <c r="OFB109" s="30"/>
      <c r="OFC109" s="30"/>
      <c r="OFD109" s="30"/>
      <c r="OFE109" s="30"/>
      <c r="OFF109" s="30"/>
      <c r="OFG109" s="30"/>
      <c r="OFH109" s="30"/>
      <c r="OFI109" s="30"/>
      <c r="OFJ109" s="30"/>
      <c r="OFK109" s="30"/>
      <c r="OFL109" s="30"/>
      <c r="OFM109" s="30"/>
      <c r="OFN109" s="30"/>
      <c r="OFO109" s="30"/>
      <c r="OFP109" s="30"/>
      <c r="OFQ109" s="30"/>
      <c r="OFR109" s="30"/>
      <c r="OFS109" s="30"/>
      <c r="OFT109" s="30"/>
      <c r="OFU109" s="30"/>
      <c r="OFV109" s="30"/>
      <c r="OFW109" s="30"/>
      <c r="OFX109" s="30"/>
      <c r="OFY109" s="30"/>
      <c r="OFZ109" s="30"/>
      <c r="OGA109" s="30"/>
      <c r="OGB109" s="30"/>
      <c r="OGC109" s="30"/>
      <c r="OGD109" s="30"/>
      <c r="OGE109" s="30"/>
      <c r="OGF109" s="30"/>
      <c r="OGG109" s="30"/>
      <c r="OGH109" s="30"/>
      <c r="OGI109" s="30"/>
      <c r="OGJ109" s="30"/>
      <c r="OGK109" s="30"/>
      <c r="OGL109" s="30"/>
      <c r="OGM109" s="30"/>
      <c r="OGN109" s="30"/>
      <c r="OGO109" s="30"/>
      <c r="OGP109" s="30"/>
      <c r="OGQ109" s="30"/>
      <c r="OGR109" s="30"/>
      <c r="OGS109" s="30"/>
      <c r="OGT109" s="30"/>
      <c r="OGU109" s="30"/>
      <c r="OGV109" s="30"/>
      <c r="OGW109" s="30"/>
      <c r="OGX109" s="30"/>
      <c r="OGY109" s="30"/>
      <c r="OGZ109" s="30"/>
      <c r="OHA109" s="30"/>
      <c r="OHB109" s="30"/>
      <c r="OHC109" s="30"/>
      <c r="OHD109" s="30"/>
      <c r="OHE109" s="30"/>
      <c r="OHF109" s="30"/>
      <c r="OHG109" s="30"/>
      <c r="OHH109" s="30"/>
      <c r="OHI109" s="30"/>
      <c r="OHJ109" s="30"/>
      <c r="OHK109" s="30"/>
      <c r="OHL109" s="30"/>
      <c r="OHM109" s="30"/>
      <c r="OHN109" s="30"/>
      <c r="OHO109" s="30"/>
      <c r="OHP109" s="30"/>
      <c r="OHQ109" s="30"/>
      <c r="OHR109" s="30"/>
      <c r="OHS109" s="30"/>
      <c r="OHT109" s="30"/>
      <c r="OHU109" s="30"/>
      <c r="OHV109" s="30"/>
      <c r="OHW109" s="30"/>
      <c r="OHX109" s="30"/>
      <c r="OHY109" s="30"/>
      <c r="OHZ109" s="30"/>
      <c r="OIA109" s="30"/>
      <c r="OIB109" s="30"/>
      <c r="OIC109" s="30"/>
      <c r="OID109" s="30"/>
      <c r="OIE109" s="30"/>
      <c r="OIF109" s="30"/>
      <c r="OIG109" s="30"/>
      <c r="OIH109" s="30"/>
      <c r="OII109" s="30"/>
      <c r="OIJ109" s="30"/>
      <c r="OIK109" s="30"/>
      <c r="OIL109" s="30"/>
      <c r="OIM109" s="30"/>
      <c r="OIN109" s="30"/>
      <c r="OIO109" s="30"/>
      <c r="OIP109" s="30"/>
      <c r="OIQ109" s="30"/>
      <c r="OIR109" s="30"/>
      <c r="OIS109" s="30"/>
      <c r="OIT109" s="30"/>
      <c r="OIU109" s="30"/>
      <c r="OIV109" s="30"/>
      <c r="OIW109" s="30"/>
      <c r="OIX109" s="30"/>
      <c r="OIY109" s="30"/>
      <c r="OIZ109" s="30"/>
      <c r="OJA109" s="30"/>
      <c r="OJB109" s="30"/>
      <c r="OJC109" s="30"/>
      <c r="OJD109" s="30"/>
      <c r="OJE109" s="30"/>
      <c r="OJF109" s="30"/>
      <c r="OJG109" s="30"/>
      <c r="OJH109" s="30"/>
      <c r="OJI109" s="30"/>
      <c r="OJJ109" s="30"/>
      <c r="OJK109" s="30"/>
      <c r="OJL109" s="30"/>
      <c r="OJM109" s="30"/>
      <c r="OJN109" s="30"/>
      <c r="OJO109" s="30"/>
      <c r="OJP109" s="30"/>
      <c r="OJQ109" s="30"/>
      <c r="OJR109" s="30"/>
      <c r="OJS109" s="30"/>
      <c r="OJT109" s="30"/>
      <c r="OJU109" s="30"/>
      <c r="OJV109" s="30"/>
      <c r="OJW109" s="30"/>
      <c r="OJX109" s="30"/>
      <c r="OJY109" s="30"/>
      <c r="OJZ109" s="30"/>
      <c r="OKA109" s="30"/>
      <c r="OKB109" s="30"/>
      <c r="OKC109" s="30"/>
      <c r="OKD109" s="30"/>
      <c r="OKE109" s="30"/>
      <c r="OKF109" s="30"/>
      <c r="OKG109" s="30"/>
      <c r="OKH109" s="30"/>
      <c r="OKI109" s="30"/>
      <c r="OKJ109" s="30"/>
      <c r="OKK109" s="30"/>
      <c r="OKL109" s="30"/>
      <c r="OKM109" s="30"/>
      <c r="OKN109" s="30"/>
      <c r="OKO109" s="30"/>
      <c r="OKP109" s="30"/>
      <c r="OKQ109" s="30"/>
      <c r="OKR109" s="30"/>
      <c r="OKS109" s="30"/>
      <c r="OKT109" s="30"/>
      <c r="OKU109" s="30"/>
      <c r="OKV109" s="30"/>
      <c r="OKW109" s="30"/>
      <c r="OKX109" s="30"/>
      <c r="OKY109" s="30"/>
      <c r="OKZ109" s="30"/>
      <c r="OLA109" s="30"/>
      <c r="OLB109" s="30"/>
      <c r="OLC109" s="30"/>
      <c r="OLD109" s="30"/>
      <c r="OLE109" s="30"/>
      <c r="OLF109" s="30"/>
      <c r="OLG109" s="30"/>
      <c r="OLH109" s="30"/>
      <c r="OLI109" s="30"/>
      <c r="OLJ109" s="30"/>
      <c r="OLK109" s="30"/>
      <c r="OLL109" s="30"/>
      <c r="OLM109" s="30"/>
      <c r="OLN109" s="30"/>
      <c r="OLO109" s="30"/>
      <c r="OLP109" s="30"/>
      <c r="OLQ109" s="30"/>
      <c r="OLR109" s="30"/>
      <c r="OLS109" s="30"/>
      <c r="OLT109" s="30"/>
      <c r="OLU109" s="30"/>
      <c r="OLV109" s="30"/>
      <c r="OLW109" s="30"/>
      <c r="OLX109" s="30"/>
      <c r="OLY109" s="30"/>
      <c r="OLZ109" s="30"/>
      <c r="OMA109" s="30"/>
      <c r="OMB109" s="30"/>
      <c r="OMC109" s="30"/>
      <c r="OMD109" s="30"/>
      <c r="OME109" s="30"/>
      <c r="OMF109" s="30"/>
      <c r="OMG109" s="30"/>
      <c r="OMH109" s="30"/>
      <c r="OMI109" s="30"/>
      <c r="OMJ109" s="30"/>
      <c r="OMK109" s="30"/>
      <c r="OML109" s="30"/>
      <c r="OMM109" s="30"/>
      <c r="OMN109" s="30"/>
      <c r="OMO109" s="30"/>
      <c r="OMP109" s="30"/>
      <c r="OMQ109" s="30"/>
      <c r="OMR109" s="30"/>
      <c r="OMS109" s="30"/>
      <c r="OMT109" s="30"/>
      <c r="OMU109" s="30"/>
      <c r="OMV109" s="30"/>
      <c r="OMW109" s="30"/>
      <c r="OMX109" s="30"/>
      <c r="OMY109" s="30"/>
      <c r="OMZ109" s="30"/>
      <c r="ONA109" s="30"/>
      <c r="ONB109" s="30"/>
      <c r="ONC109" s="30"/>
      <c r="OND109" s="30"/>
      <c r="ONE109" s="30"/>
      <c r="ONF109" s="30"/>
      <c r="ONG109" s="30"/>
      <c r="ONH109" s="30"/>
      <c r="ONI109" s="30"/>
      <c r="ONJ109" s="30"/>
      <c r="ONK109" s="30"/>
      <c r="ONL109" s="30"/>
      <c r="ONM109" s="30"/>
      <c r="ONN109" s="30"/>
      <c r="ONO109" s="30"/>
      <c r="ONP109" s="30"/>
      <c r="ONQ109" s="30"/>
      <c r="ONR109" s="30"/>
      <c r="ONS109" s="30"/>
      <c r="ONT109" s="30"/>
      <c r="ONU109" s="30"/>
      <c r="ONV109" s="30"/>
      <c r="ONW109" s="30"/>
      <c r="ONX109" s="30"/>
      <c r="ONY109" s="30"/>
      <c r="ONZ109" s="30"/>
      <c r="OOA109" s="30"/>
      <c r="OOB109" s="30"/>
      <c r="OOC109" s="30"/>
      <c r="OOD109" s="30"/>
      <c r="OOE109" s="30"/>
      <c r="OOF109" s="30"/>
      <c r="OOG109" s="30"/>
      <c r="OOH109" s="30"/>
      <c r="OOI109" s="30"/>
      <c r="OOJ109" s="30"/>
      <c r="OOK109" s="30"/>
      <c r="OOL109" s="30"/>
      <c r="OOM109" s="30"/>
      <c r="OON109" s="30"/>
      <c r="OOO109" s="30"/>
      <c r="OOP109" s="30"/>
      <c r="OOQ109" s="30"/>
      <c r="OOR109" s="30"/>
      <c r="OOS109" s="30"/>
      <c r="OOT109" s="30"/>
      <c r="OOU109" s="30"/>
      <c r="OOV109" s="30"/>
      <c r="OOW109" s="30"/>
      <c r="OOX109" s="30"/>
      <c r="OOY109" s="30"/>
      <c r="OOZ109" s="30"/>
      <c r="OPA109" s="30"/>
      <c r="OPB109" s="30"/>
      <c r="OPC109" s="30"/>
      <c r="OPD109" s="30"/>
      <c r="OPE109" s="30"/>
      <c r="OPF109" s="30"/>
      <c r="OPG109" s="30"/>
      <c r="OPH109" s="30"/>
      <c r="OPI109" s="30"/>
      <c r="OPJ109" s="30"/>
      <c r="OPK109" s="30"/>
      <c r="OPL109" s="30"/>
      <c r="OPM109" s="30"/>
      <c r="OPN109" s="30"/>
      <c r="OPO109" s="30"/>
      <c r="OPP109" s="30"/>
      <c r="OPQ109" s="30"/>
      <c r="OPR109" s="30"/>
      <c r="OPS109" s="30"/>
      <c r="OPT109" s="30"/>
      <c r="OPU109" s="30"/>
      <c r="OPV109" s="30"/>
      <c r="OPW109" s="30"/>
      <c r="OPX109" s="30"/>
      <c r="OPY109" s="30"/>
      <c r="OPZ109" s="30"/>
      <c r="OQA109" s="30"/>
      <c r="OQB109" s="30"/>
      <c r="OQC109" s="30"/>
      <c r="OQD109" s="30"/>
      <c r="OQE109" s="30"/>
      <c r="OQF109" s="30"/>
      <c r="OQG109" s="30"/>
      <c r="OQH109" s="30"/>
      <c r="OQI109" s="30"/>
      <c r="OQJ109" s="30"/>
      <c r="OQK109" s="30"/>
      <c r="OQL109" s="30"/>
      <c r="OQM109" s="30"/>
      <c r="OQN109" s="30"/>
      <c r="OQO109" s="30"/>
      <c r="OQP109" s="30"/>
      <c r="OQQ109" s="30"/>
      <c r="OQR109" s="30"/>
      <c r="OQS109" s="30"/>
      <c r="OQT109" s="30"/>
      <c r="OQU109" s="30"/>
      <c r="OQV109" s="30"/>
      <c r="OQW109" s="30"/>
      <c r="OQX109" s="30"/>
      <c r="OQY109" s="30"/>
      <c r="OQZ109" s="30"/>
      <c r="ORA109" s="30"/>
      <c r="ORB109" s="30"/>
      <c r="ORC109" s="30"/>
      <c r="ORD109" s="30"/>
      <c r="ORE109" s="30"/>
      <c r="ORF109" s="30"/>
      <c r="ORG109" s="30"/>
      <c r="ORH109" s="30"/>
      <c r="ORI109" s="30"/>
      <c r="ORJ109" s="30"/>
      <c r="ORK109" s="30"/>
      <c r="ORL109" s="30"/>
      <c r="ORM109" s="30"/>
      <c r="ORN109" s="30"/>
      <c r="ORO109" s="30"/>
      <c r="ORP109" s="30"/>
      <c r="ORQ109" s="30"/>
      <c r="ORR109" s="30"/>
      <c r="ORS109" s="30"/>
      <c r="ORT109" s="30"/>
      <c r="ORU109" s="30"/>
      <c r="ORV109" s="30"/>
      <c r="ORW109" s="30"/>
      <c r="ORX109" s="30"/>
      <c r="ORY109" s="30"/>
      <c r="ORZ109" s="30"/>
      <c r="OSA109" s="30"/>
      <c r="OSB109" s="30"/>
      <c r="OSC109" s="30"/>
      <c r="OSD109" s="30"/>
      <c r="OSE109" s="30"/>
      <c r="OSF109" s="30"/>
      <c r="OSG109" s="30"/>
      <c r="OSH109" s="30"/>
      <c r="OSI109" s="30"/>
      <c r="OSJ109" s="30"/>
      <c r="OSK109" s="30"/>
      <c r="OSL109" s="30"/>
      <c r="OSM109" s="30"/>
      <c r="OSN109" s="30"/>
      <c r="OSO109" s="30"/>
      <c r="OSP109" s="30"/>
      <c r="OSQ109" s="30"/>
      <c r="OSR109" s="30"/>
      <c r="OSS109" s="30"/>
      <c r="OST109" s="30"/>
      <c r="OSU109" s="30"/>
      <c r="OSV109" s="30"/>
      <c r="OSW109" s="30"/>
      <c r="OSX109" s="30"/>
      <c r="OSY109" s="30"/>
      <c r="OSZ109" s="30"/>
      <c r="OTA109" s="30"/>
      <c r="OTB109" s="30"/>
      <c r="OTC109" s="30"/>
      <c r="OTD109" s="30"/>
      <c r="OTE109" s="30"/>
      <c r="OTF109" s="30"/>
      <c r="OTG109" s="30"/>
      <c r="OTH109" s="30"/>
      <c r="OTI109" s="30"/>
      <c r="OTJ109" s="30"/>
      <c r="OTK109" s="30"/>
      <c r="OTL109" s="30"/>
      <c r="OTM109" s="30"/>
      <c r="OTN109" s="30"/>
      <c r="OTO109" s="30"/>
      <c r="OTP109" s="30"/>
      <c r="OTQ109" s="30"/>
      <c r="OTR109" s="30"/>
      <c r="OTS109" s="30"/>
      <c r="OTT109" s="30"/>
      <c r="OTU109" s="30"/>
      <c r="OTV109" s="30"/>
      <c r="OTW109" s="30"/>
      <c r="OTX109" s="30"/>
      <c r="OTY109" s="30"/>
      <c r="OTZ109" s="30"/>
      <c r="OUA109" s="30"/>
      <c r="OUB109" s="30"/>
      <c r="OUC109" s="30"/>
      <c r="OUD109" s="30"/>
      <c r="OUE109" s="30"/>
      <c r="OUF109" s="30"/>
      <c r="OUG109" s="30"/>
      <c r="OUH109" s="30"/>
      <c r="OUI109" s="30"/>
      <c r="OUJ109" s="30"/>
      <c r="OUK109" s="30"/>
      <c r="OUL109" s="30"/>
      <c r="OUM109" s="30"/>
      <c r="OUN109" s="30"/>
      <c r="OUO109" s="30"/>
      <c r="OUP109" s="30"/>
      <c r="OUQ109" s="30"/>
      <c r="OUR109" s="30"/>
      <c r="OUS109" s="30"/>
      <c r="OUT109" s="30"/>
      <c r="OUU109" s="30"/>
      <c r="OUV109" s="30"/>
      <c r="OUW109" s="30"/>
      <c r="OUX109" s="30"/>
      <c r="OUY109" s="30"/>
      <c r="OUZ109" s="30"/>
      <c r="OVA109" s="30"/>
      <c r="OVB109" s="30"/>
      <c r="OVC109" s="30"/>
      <c r="OVD109" s="30"/>
      <c r="OVE109" s="30"/>
      <c r="OVF109" s="30"/>
      <c r="OVG109" s="30"/>
      <c r="OVH109" s="30"/>
      <c r="OVI109" s="30"/>
      <c r="OVJ109" s="30"/>
      <c r="OVK109" s="30"/>
      <c r="OVL109" s="30"/>
      <c r="OVM109" s="30"/>
      <c r="OVN109" s="30"/>
      <c r="OVO109" s="30"/>
      <c r="OVP109" s="30"/>
      <c r="OVQ109" s="30"/>
      <c r="OVR109" s="30"/>
      <c r="OVS109" s="30"/>
      <c r="OVT109" s="30"/>
      <c r="OVU109" s="30"/>
      <c r="OVV109" s="30"/>
      <c r="OVW109" s="30"/>
      <c r="OVX109" s="30"/>
      <c r="OVY109" s="30"/>
      <c r="OVZ109" s="30"/>
      <c r="OWA109" s="30"/>
      <c r="OWB109" s="30"/>
      <c r="OWC109" s="30"/>
      <c r="OWD109" s="30"/>
      <c r="OWE109" s="30"/>
      <c r="OWF109" s="30"/>
      <c r="OWG109" s="30"/>
      <c r="OWH109" s="30"/>
      <c r="OWI109" s="30"/>
      <c r="OWJ109" s="30"/>
      <c r="OWK109" s="30"/>
      <c r="OWL109" s="30"/>
      <c r="OWM109" s="30"/>
      <c r="OWN109" s="30"/>
      <c r="OWO109" s="30"/>
      <c r="OWP109" s="30"/>
      <c r="OWQ109" s="30"/>
      <c r="OWR109" s="30"/>
      <c r="OWS109" s="30"/>
      <c r="OWT109" s="30"/>
      <c r="OWU109" s="30"/>
      <c r="OWV109" s="30"/>
      <c r="OWW109" s="30"/>
      <c r="OWX109" s="30"/>
      <c r="OWY109" s="30"/>
      <c r="OWZ109" s="30"/>
      <c r="OXA109" s="30"/>
      <c r="OXB109" s="30"/>
      <c r="OXC109" s="30"/>
      <c r="OXD109" s="30"/>
      <c r="OXE109" s="30"/>
      <c r="OXF109" s="30"/>
      <c r="OXG109" s="30"/>
      <c r="OXH109" s="30"/>
      <c r="OXI109" s="30"/>
      <c r="OXJ109" s="30"/>
      <c r="OXK109" s="30"/>
      <c r="OXL109" s="30"/>
      <c r="OXM109" s="30"/>
      <c r="OXN109" s="30"/>
      <c r="OXO109" s="30"/>
      <c r="OXP109" s="30"/>
      <c r="OXQ109" s="30"/>
      <c r="OXR109" s="30"/>
      <c r="OXS109" s="30"/>
      <c r="OXT109" s="30"/>
      <c r="OXU109" s="30"/>
      <c r="OXV109" s="30"/>
      <c r="OXW109" s="30"/>
      <c r="OXX109" s="30"/>
      <c r="OXY109" s="30"/>
      <c r="OXZ109" s="30"/>
      <c r="OYA109" s="30"/>
      <c r="OYB109" s="30"/>
      <c r="OYC109" s="30"/>
      <c r="OYD109" s="30"/>
      <c r="OYE109" s="30"/>
      <c r="OYF109" s="30"/>
      <c r="OYG109" s="30"/>
      <c r="OYH109" s="30"/>
      <c r="OYI109" s="30"/>
      <c r="OYJ109" s="30"/>
      <c r="OYK109" s="30"/>
      <c r="OYL109" s="30"/>
      <c r="OYM109" s="30"/>
      <c r="OYN109" s="30"/>
      <c r="OYO109" s="30"/>
      <c r="OYP109" s="30"/>
      <c r="OYQ109" s="30"/>
      <c r="OYR109" s="30"/>
      <c r="OYS109" s="30"/>
      <c r="OYT109" s="30"/>
      <c r="OYU109" s="30"/>
      <c r="OYV109" s="30"/>
      <c r="OYW109" s="30"/>
      <c r="OYX109" s="30"/>
      <c r="OYY109" s="30"/>
      <c r="OYZ109" s="30"/>
      <c r="OZA109" s="30"/>
      <c r="OZB109" s="30"/>
      <c r="OZC109" s="30"/>
      <c r="OZD109" s="30"/>
      <c r="OZE109" s="30"/>
      <c r="OZF109" s="30"/>
      <c r="OZG109" s="30"/>
      <c r="OZH109" s="30"/>
      <c r="OZI109" s="30"/>
      <c r="OZJ109" s="30"/>
      <c r="OZK109" s="30"/>
      <c r="OZL109" s="30"/>
      <c r="OZM109" s="30"/>
      <c r="OZN109" s="30"/>
      <c r="OZO109" s="30"/>
      <c r="OZP109" s="30"/>
      <c r="OZQ109" s="30"/>
      <c r="OZR109" s="30"/>
      <c r="OZS109" s="30"/>
      <c r="OZT109" s="30"/>
      <c r="OZU109" s="30"/>
      <c r="OZV109" s="30"/>
      <c r="OZW109" s="30"/>
      <c r="OZX109" s="30"/>
      <c r="OZY109" s="30"/>
      <c r="OZZ109" s="30"/>
      <c r="PAA109" s="30"/>
      <c r="PAB109" s="30"/>
      <c r="PAC109" s="30"/>
      <c r="PAD109" s="30"/>
      <c r="PAE109" s="30"/>
      <c r="PAF109" s="30"/>
      <c r="PAG109" s="30"/>
      <c r="PAH109" s="30"/>
      <c r="PAI109" s="30"/>
      <c r="PAJ109" s="30"/>
      <c r="PAK109" s="30"/>
      <c r="PAL109" s="30"/>
      <c r="PAM109" s="30"/>
      <c r="PAN109" s="30"/>
      <c r="PAO109" s="30"/>
      <c r="PAP109" s="30"/>
      <c r="PAQ109" s="30"/>
      <c r="PAR109" s="30"/>
      <c r="PAS109" s="30"/>
      <c r="PAT109" s="30"/>
      <c r="PAU109" s="30"/>
      <c r="PAV109" s="30"/>
      <c r="PAW109" s="30"/>
      <c r="PAX109" s="30"/>
      <c r="PAY109" s="30"/>
      <c r="PAZ109" s="30"/>
      <c r="PBA109" s="30"/>
      <c r="PBB109" s="30"/>
      <c r="PBC109" s="30"/>
      <c r="PBD109" s="30"/>
      <c r="PBE109" s="30"/>
      <c r="PBF109" s="30"/>
      <c r="PBG109" s="30"/>
      <c r="PBH109" s="30"/>
      <c r="PBI109" s="30"/>
      <c r="PBJ109" s="30"/>
      <c r="PBK109" s="30"/>
      <c r="PBL109" s="30"/>
      <c r="PBM109" s="30"/>
      <c r="PBN109" s="30"/>
      <c r="PBO109" s="30"/>
      <c r="PBP109" s="30"/>
      <c r="PBQ109" s="30"/>
      <c r="PBR109" s="30"/>
      <c r="PBS109" s="30"/>
      <c r="PBT109" s="30"/>
      <c r="PBU109" s="30"/>
      <c r="PBV109" s="30"/>
      <c r="PBW109" s="30"/>
      <c r="PBX109" s="30"/>
      <c r="PBY109" s="30"/>
      <c r="PBZ109" s="30"/>
      <c r="PCA109" s="30"/>
      <c r="PCB109" s="30"/>
      <c r="PCC109" s="30"/>
      <c r="PCD109" s="30"/>
      <c r="PCE109" s="30"/>
      <c r="PCF109" s="30"/>
      <c r="PCG109" s="30"/>
      <c r="PCH109" s="30"/>
      <c r="PCI109" s="30"/>
      <c r="PCJ109" s="30"/>
      <c r="PCK109" s="30"/>
      <c r="PCL109" s="30"/>
      <c r="PCM109" s="30"/>
      <c r="PCN109" s="30"/>
      <c r="PCO109" s="30"/>
      <c r="PCP109" s="30"/>
      <c r="PCQ109" s="30"/>
      <c r="PCR109" s="30"/>
      <c r="PCS109" s="30"/>
      <c r="PCT109" s="30"/>
      <c r="PCU109" s="30"/>
      <c r="PCV109" s="30"/>
      <c r="PCW109" s="30"/>
      <c r="PCX109" s="30"/>
      <c r="PCY109" s="30"/>
      <c r="PCZ109" s="30"/>
      <c r="PDA109" s="30"/>
      <c r="PDB109" s="30"/>
      <c r="PDC109" s="30"/>
      <c r="PDD109" s="30"/>
      <c r="PDE109" s="30"/>
      <c r="PDF109" s="30"/>
      <c r="PDG109" s="30"/>
      <c r="PDH109" s="30"/>
      <c r="PDI109" s="30"/>
      <c r="PDJ109" s="30"/>
      <c r="PDK109" s="30"/>
      <c r="PDL109" s="30"/>
      <c r="PDM109" s="30"/>
      <c r="PDN109" s="30"/>
      <c r="PDO109" s="30"/>
      <c r="PDP109" s="30"/>
      <c r="PDQ109" s="30"/>
      <c r="PDR109" s="30"/>
      <c r="PDS109" s="30"/>
      <c r="PDT109" s="30"/>
      <c r="PDU109" s="30"/>
      <c r="PDV109" s="30"/>
      <c r="PDW109" s="30"/>
      <c r="PDX109" s="30"/>
      <c r="PDY109" s="30"/>
      <c r="PDZ109" s="30"/>
      <c r="PEA109" s="30"/>
      <c r="PEB109" s="30"/>
      <c r="PEC109" s="30"/>
      <c r="PED109" s="30"/>
      <c r="PEE109" s="30"/>
      <c r="PEF109" s="30"/>
      <c r="PEG109" s="30"/>
      <c r="PEH109" s="30"/>
      <c r="PEI109" s="30"/>
      <c r="PEJ109" s="30"/>
      <c r="PEK109" s="30"/>
      <c r="PEL109" s="30"/>
      <c r="PEM109" s="30"/>
      <c r="PEN109" s="30"/>
      <c r="PEO109" s="30"/>
      <c r="PEP109" s="30"/>
      <c r="PEQ109" s="30"/>
      <c r="PER109" s="30"/>
      <c r="PES109" s="30"/>
      <c r="PET109" s="30"/>
      <c r="PEU109" s="30"/>
      <c r="PEV109" s="30"/>
      <c r="PEW109" s="30"/>
      <c r="PEX109" s="30"/>
      <c r="PEY109" s="30"/>
      <c r="PEZ109" s="30"/>
      <c r="PFA109" s="30"/>
      <c r="PFB109" s="30"/>
      <c r="PFC109" s="30"/>
      <c r="PFD109" s="30"/>
      <c r="PFE109" s="30"/>
      <c r="PFF109" s="30"/>
      <c r="PFG109" s="30"/>
      <c r="PFH109" s="30"/>
      <c r="PFI109" s="30"/>
      <c r="PFJ109" s="30"/>
      <c r="PFK109" s="30"/>
      <c r="PFL109" s="30"/>
      <c r="PFM109" s="30"/>
      <c r="PFN109" s="30"/>
      <c r="PFO109" s="30"/>
      <c r="PFP109" s="30"/>
      <c r="PFQ109" s="30"/>
      <c r="PFR109" s="30"/>
      <c r="PFS109" s="30"/>
      <c r="PFT109" s="30"/>
      <c r="PFU109" s="30"/>
      <c r="PFV109" s="30"/>
      <c r="PFW109" s="30"/>
      <c r="PFX109" s="30"/>
      <c r="PFY109" s="30"/>
      <c r="PFZ109" s="30"/>
      <c r="PGA109" s="30"/>
      <c r="PGB109" s="30"/>
      <c r="PGC109" s="30"/>
      <c r="PGD109" s="30"/>
      <c r="PGE109" s="30"/>
      <c r="PGF109" s="30"/>
      <c r="PGG109" s="30"/>
      <c r="PGH109" s="30"/>
      <c r="PGI109" s="30"/>
      <c r="PGJ109" s="30"/>
      <c r="PGK109" s="30"/>
      <c r="PGL109" s="30"/>
      <c r="PGM109" s="30"/>
      <c r="PGN109" s="30"/>
      <c r="PGO109" s="30"/>
      <c r="PGP109" s="30"/>
      <c r="PGQ109" s="30"/>
      <c r="PGR109" s="30"/>
      <c r="PGS109" s="30"/>
      <c r="PGT109" s="30"/>
      <c r="PGU109" s="30"/>
      <c r="PGV109" s="30"/>
      <c r="PGW109" s="30"/>
      <c r="PGX109" s="30"/>
      <c r="PGY109" s="30"/>
      <c r="PGZ109" s="30"/>
      <c r="PHA109" s="30"/>
      <c r="PHB109" s="30"/>
      <c r="PHC109" s="30"/>
      <c r="PHD109" s="30"/>
      <c r="PHE109" s="30"/>
      <c r="PHF109" s="30"/>
      <c r="PHG109" s="30"/>
      <c r="PHH109" s="30"/>
      <c r="PHI109" s="30"/>
      <c r="PHJ109" s="30"/>
      <c r="PHK109" s="30"/>
      <c r="PHL109" s="30"/>
      <c r="PHM109" s="30"/>
      <c r="PHN109" s="30"/>
      <c r="PHO109" s="30"/>
      <c r="PHP109" s="30"/>
      <c r="PHQ109" s="30"/>
      <c r="PHR109" s="30"/>
      <c r="PHS109" s="30"/>
      <c r="PHT109" s="30"/>
      <c r="PHU109" s="30"/>
      <c r="PHV109" s="30"/>
      <c r="PHW109" s="30"/>
      <c r="PHX109" s="30"/>
      <c r="PHY109" s="30"/>
      <c r="PHZ109" s="30"/>
      <c r="PIA109" s="30"/>
      <c r="PIB109" s="30"/>
      <c r="PIC109" s="30"/>
      <c r="PID109" s="30"/>
      <c r="PIE109" s="30"/>
      <c r="PIF109" s="30"/>
      <c r="PIG109" s="30"/>
      <c r="PIH109" s="30"/>
      <c r="PII109" s="30"/>
      <c r="PIJ109" s="30"/>
      <c r="PIK109" s="30"/>
      <c r="PIL109" s="30"/>
      <c r="PIM109" s="30"/>
      <c r="PIN109" s="30"/>
      <c r="PIO109" s="30"/>
      <c r="PIP109" s="30"/>
      <c r="PIQ109" s="30"/>
      <c r="PIR109" s="30"/>
      <c r="PIS109" s="30"/>
      <c r="PIT109" s="30"/>
      <c r="PIU109" s="30"/>
      <c r="PIV109" s="30"/>
      <c r="PIW109" s="30"/>
      <c r="PIX109" s="30"/>
      <c r="PIY109" s="30"/>
      <c r="PIZ109" s="30"/>
      <c r="PJA109" s="30"/>
      <c r="PJB109" s="30"/>
      <c r="PJC109" s="30"/>
      <c r="PJD109" s="30"/>
      <c r="PJE109" s="30"/>
      <c r="PJF109" s="30"/>
      <c r="PJG109" s="30"/>
      <c r="PJH109" s="30"/>
      <c r="PJI109" s="30"/>
      <c r="PJJ109" s="30"/>
      <c r="PJK109" s="30"/>
      <c r="PJL109" s="30"/>
      <c r="PJM109" s="30"/>
      <c r="PJN109" s="30"/>
      <c r="PJO109" s="30"/>
      <c r="PJP109" s="30"/>
      <c r="PJQ109" s="30"/>
      <c r="PJR109" s="30"/>
      <c r="PJS109" s="30"/>
      <c r="PJT109" s="30"/>
      <c r="PJU109" s="30"/>
      <c r="PJV109" s="30"/>
      <c r="PJW109" s="30"/>
      <c r="PJX109" s="30"/>
      <c r="PJY109" s="30"/>
      <c r="PJZ109" s="30"/>
      <c r="PKA109" s="30"/>
      <c r="PKB109" s="30"/>
      <c r="PKC109" s="30"/>
      <c r="PKD109" s="30"/>
      <c r="PKE109" s="30"/>
      <c r="PKF109" s="30"/>
      <c r="PKG109" s="30"/>
      <c r="PKH109" s="30"/>
      <c r="PKI109" s="30"/>
      <c r="PKJ109" s="30"/>
      <c r="PKK109" s="30"/>
      <c r="PKL109" s="30"/>
      <c r="PKM109" s="30"/>
      <c r="PKN109" s="30"/>
      <c r="PKO109" s="30"/>
      <c r="PKP109" s="30"/>
      <c r="PKQ109" s="30"/>
      <c r="PKR109" s="30"/>
      <c r="PKS109" s="30"/>
      <c r="PKT109" s="30"/>
      <c r="PKU109" s="30"/>
      <c r="PKV109" s="30"/>
      <c r="PKW109" s="30"/>
      <c r="PKX109" s="30"/>
      <c r="PKY109" s="30"/>
      <c r="PKZ109" s="30"/>
      <c r="PLA109" s="30"/>
      <c r="PLB109" s="30"/>
      <c r="PLC109" s="30"/>
      <c r="PLD109" s="30"/>
      <c r="PLE109" s="30"/>
      <c r="PLF109" s="30"/>
      <c r="PLG109" s="30"/>
      <c r="PLH109" s="30"/>
      <c r="PLI109" s="30"/>
      <c r="PLJ109" s="30"/>
      <c r="PLK109" s="30"/>
      <c r="PLL109" s="30"/>
      <c r="PLM109" s="30"/>
      <c r="PLN109" s="30"/>
      <c r="PLO109" s="30"/>
      <c r="PLP109" s="30"/>
      <c r="PLQ109" s="30"/>
      <c r="PLR109" s="30"/>
      <c r="PLS109" s="30"/>
      <c r="PLT109" s="30"/>
      <c r="PLU109" s="30"/>
      <c r="PLV109" s="30"/>
      <c r="PLW109" s="30"/>
      <c r="PLX109" s="30"/>
      <c r="PLY109" s="30"/>
      <c r="PLZ109" s="30"/>
      <c r="PMA109" s="30"/>
      <c r="PMB109" s="30"/>
      <c r="PMC109" s="30"/>
      <c r="PMD109" s="30"/>
      <c r="PME109" s="30"/>
      <c r="PMF109" s="30"/>
      <c r="PMG109" s="30"/>
      <c r="PMH109" s="30"/>
      <c r="PMI109" s="30"/>
      <c r="PMJ109" s="30"/>
      <c r="PMK109" s="30"/>
      <c r="PML109" s="30"/>
      <c r="PMM109" s="30"/>
      <c r="PMN109" s="30"/>
      <c r="PMO109" s="30"/>
      <c r="PMP109" s="30"/>
      <c r="PMQ109" s="30"/>
      <c r="PMR109" s="30"/>
      <c r="PMS109" s="30"/>
      <c r="PMT109" s="30"/>
      <c r="PMU109" s="30"/>
      <c r="PMV109" s="30"/>
      <c r="PMW109" s="30"/>
      <c r="PMX109" s="30"/>
      <c r="PMY109" s="30"/>
      <c r="PMZ109" s="30"/>
      <c r="PNA109" s="30"/>
      <c r="PNB109" s="30"/>
      <c r="PNC109" s="30"/>
      <c r="PND109" s="30"/>
      <c r="PNE109" s="30"/>
      <c r="PNF109" s="30"/>
      <c r="PNG109" s="30"/>
      <c r="PNH109" s="30"/>
      <c r="PNI109" s="30"/>
      <c r="PNJ109" s="30"/>
      <c r="PNK109" s="30"/>
      <c r="PNL109" s="30"/>
      <c r="PNM109" s="30"/>
      <c r="PNN109" s="30"/>
      <c r="PNO109" s="30"/>
      <c r="PNP109" s="30"/>
      <c r="PNQ109" s="30"/>
      <c r="PNR109" s="30"/>
      <c r="PNS109" s="30"/>
      <c r="PNT109" s="30"/>
      <c r="PNU109" s="30"/>
      <c r="PNV109" s="30"/>
      <c r="PNW109" s="30"/>
      <c r="PNX109" s="30"/>
      <c r="PNY109" s="30"/>
      <c r="PNZ109" s="30"/>
      <c r="POA109" s="30"/>
      <c r="POB109" s="30"/>
      <c r="POC109" s="30"/>
      <c r="POD109" s="30"/>
      <c r="POE109" s="30"/>
      <c r="POF109" s="30"/>
      <c r="POG109" s="30"/>
      <c r="POH109" s="30"/>
      <c r="POI109" s="30"/>
      <c r="POJ109" s="30"/>
      <c r="POK109" s="30"/>
      <c r="POL109" s="30"/>
      <c r="POM109" s="30"/>
      <c r="PON109" s="30"/>
      <c r="POO109" s="30"/>
      <c r="POP109" s="30"/>
      <c r="POQ109" s="30"/>
      <c r="POR109" s="30"/>
      <c r="POS109" s="30"/>
      <c r="POT109" s="30"/>
      <c r="POU109" s="30"/>
      <c r="POV109" s="30"/>
      <c r="POW109" s="30"/>
      <c r="POX109" s="30"/>
      <c r="POY109" s="30"/>
      <c r="POZ109" s="30"/>
      <c r="PPA109" s="30"/>
      <c r="PPB109" s="30"/>
      <c r="PPC109" s="30"/>
      <c r="PPD109" s="30"/>
      <c r="PPE109" s="30"/>
      <c r="PPF109" s="30"/>
      <c r="PPG109" s="30"/>
      <c r="PPH109" s="30"/>
      <c r="PPI109" s="30"/>
      <c r="PPJ109" s="30"/>
      <c r="PPK109" s="30"/>
      <c r="PPL109" s="30"/>
      <c r="PPM109" s="30"/>
      <c r="PPN109" s="30"/>
      <c r="PPO109" s="30"/>
      <c r="PPP109" s="30"/>
      <c r="PPQ109" s="30"/>
      <c r="PPR109" s="30"/>
      <c r="PPS109" s="30"/>
      <c r="PPT109" s="30"/>
      <c r="PPU109" s="30"/>
      <c r="PPV109" s="30"/>
      <c r="PPW109" s="30"/>
      <c r="PPX109" s="30"/>
      <c r="PPY109" s="30"/>
      <c r="PPZ109" s="30"/>
      <c r="PQA109" s="30"/>
      <c r="PQB109" s="30"/>
      <c r="PQC109" s="30"/>
      <c r="PQD109" s="30"/>
      <c r="PQE109" s="30"/>
      <c r="PQF109" s="30"/>
      <c r="PQG109" s="30"/>
      <c r="PQH109" s="30"/>
      <c r="PQI109" s="30"/>
      <c r="PQJ109" s="30"/>
      <c r="PQK109" s="30"/>
      <c r="PQL109" s="30"/>
      <c r="PQM109" s="30"/>
      <c r="PQN109" s="30"/>
      <c r="PQO109" s="30"/>
      <c r="PQP109" s="30"/>
      <c r="PQQ109" s="30"/>
      <c r="PQR109" s="30"/>
      <c r="PQS109" s="30"/>
      <c r="PQT109" s="30"/>
      <c r="PQU109" s="30"/>
      <c r="PQV109" s="30"/>
      <c r="PQW109" s="30"/>
      <c r="PQX109" s="30"/>
      <c r="PQY109" s="30"/>
      <c r="PQZ109" s="30"/>
      <c r="PRA109" s="30"/>
      <c r="PRB109" s="30"/>
      <c r="PRC109" s="30"/>
      <c r="PRD109" s="30"/>
      <c r="PRE109" s="30"/>
      <c r="PRF109" s="30"/>
      <c r="PRG109" s="30"/>
      <c r="PRH109" s="30"/>
      <c r="PRI109" s="30"/>
      <c r="PRJ109" s="30"/>
      <c r="PRK109" s="30"/>
      <c r="PRL109" s="30"/>
      <c r="PRM109" s="30"/>
      <c r="PRN109" s="30"/>
      <c r="PRO109" s="30"/>
      <c r="PRP109" s="30"/>
      <c r="PRQ109" s="30"/>
      <c r="PRR109" s="30"/>
      <c r="PRS109" s="30"/>
      <c r="PRT109" s="30"/>
      <c r="PRU109" s="30"/>
      <c r="PRV109" s="30"/>
      <c r="PRW109" s="30"/>
      <c r="PRX109" s="30"/>
      <c r="PRY109" s="30"/>
      <c r="PRZ109" s="30"/>
      <c r="PSA109" s="30"/>
      <c r="PSB109" s="30"/>
      <c r="PSC109" s="30"/>
      <c r="PSD109" s="30"/>
      <c r="PSE109" s="30"/>
      <c r="PSF109" s="30"/>
      <c r="PSG109" s="30"/>
      <c r="PSH109" s="30"/>
      <c r="PSI109" s="30"/>
      <c r="PSJ109" s="30"/>
      <c r="PSK109" s="30"/>
      <c r="PSL109" s="30"/>
      <c r="PSM109" s="30"/>
      <c r="PSN109" s="30"/>
      <c r="PSO109" s="30"/>
      <c r="PSP109" s="30"/>
      <c r="PSQ109" s="30"/>
      <c r="PSR109" s="30"/>
      <c r="PSS109" s="30"/>
      <c r="PST109" s="30"/>
      <c r="PSU109" s="30"/>
      <c r="PSV109" s="30"/>
      <c r="PSW109" s="30"/>
      <c r="PSX109" s="30"/>
      <c r="PSY109" s="30"/>
      <c r="PSZ109" s="30"/>
      <c r="PTA109" s="30"/>
      <c r="PTB109" s="30"/>
      <c r="PTC109" s="30"/>
      <c r="PTD109" s="30"/>
      <c r="PTE109" s="30"/>
      <c r="PTF109" s="30"/>
      <c r="PTG109" s="30"/>
      <c r="PTH109" s="30"/>
      <c r="PTI109" s="30"/>
      <c r="PTJ109" s="30"/>
      <c r="PTK109" s="30"/>
      <c r="PTL109" s="30"/>
      <c r="PTM109" s="30"/>
      <c r="PTN109" s="30"/>
      <c r="PTO109" s="30"/>
      <c r="PTP109" s="30"/>
      <c r="PTQ109" s="30"/>
      <c r="PTR109" s="30"/>
      <c r="PTS109" s="30"/>
      <c r="PTT109" s="30"/>
      <c r="PTU109" s="30"/>
      <c r="PTV109" s="30"/>
      <c r="PTW109" s="30"/>
      <c r="PTX109" s="30"/>
      <c r="PTY109" s="30"/>
      <c r="PTZ109" s="30"/>
      <c r="PUA109" s="30"/>
      <c r="PUB109" s="30"/>
      <c r="PUC109" s="30"/>
      <c r="PUD109" s="30"/>
      <c r="PUE109" s="30"/>
      <c r="PUF109" s="30"/>
      <c r="PUG109" s="30"/>
      <c r="PUH109" s="30"/>
      <c r="PUI109" s="30"/>
      <c r="PUJ109" s="30"/>
      <c r="PUK109" s="30"/>
      <c r="PUL109" s="30"/>
      <c r="PUM109" s="30"/>
      <c r="PUN109" s="30"/>
      <c r="PUO109" s="30"/>
      <c r="PUP109" s="30"/>
      <c r="PUQ109" s="30"/>
      <c r="PUR109" s="30"/>
      <c r="PUS109" s="30"/>
      <c r="PUT109" s="30"/>
      <c r="PUU109" s="30"/>
      <c r="PUV109" s="30"/>
      <c r="PUW109" s="30"/>
      <c r="PUX109" s="30"/>
      <c r="PUY109" s="30"/>
      <c r="PUZ109" s="30"/>
      <c r="PVA109" s="30"/>
      <c r="PVB109" s="30"/>
      <c r="PVC109" s="30"/>
      <c r="PVD109" s="30"/>
      <c r="PVE109" s="30"/>
      <c r="PVF109" s="30"/>
      <c r="PVG109" s="30"/>
      <c r="PVH109" s="30"/>
      <c r="PVI109" s="30"/>
      <c r="PVJ109" s="30"/>
      <c r="PVK109" s="30"/>
      <c r="PVL109" s="30"/>
      <c r="PVM109" s="30"/>
      <c r="PVN109" s="30"/>
      <c r="PVO109" s="30"/>
      <c r="PVP109" s="30"/>
      <c r="PVQ109" s="30"/>
      <c r="PVR109" s="30"/>
      <c r="PVS109" s="30"/>
      <c r="PVT109" s="30"/>
      <c r="PVU109" s="30"/>
      <c r="PVV109" s="30"/>
      <c r="PVW109" s="30"/>
      <c r="PVX109" s="30"/>
      <c r="PVY109" s="30"/>
      <c r="PVZ109" s="30"/>
      <c r="PWA109" s="30"/>
      <c r="PWB109" s="30"/>
      <c r="PWC109" s="30"/>
      <c r="PWD109" s="30"/>
      <c r="PWE109" s="30"/>
      <c r="PWF109" s="30"/>
      <c r="PWG109" s="30"/>
      <c r="PWH109" s="30"/>
      <c r="PWI109" s="30"/>
      <c r="PWJ109" s="30"/>
      <c r="PWK109" s="30"/>
      <c r="PWL109" s="30"/>
      <c r="PWM109" s="30"/>
      <c r="PWN109" s="30"/>
      <c r="PWO109" s="30"/>
      <c r="PWP109" s="30"/>
      <c r="PWQ109" s="30"/>
      <c r="PWR109" s="30"/>
      <c r="PWS109" s="30"/>
      <c r="PWT109" s="30"/>
      <c r="PWU109" s="30"/>
      <c r="PWV109" s="30"/>
      <c r="PWW109" s="30"/>
      <c r="PWX109" s="30"/>
      <c r="PWY109" s="30"/>
      <c r="PWZ109" s="30"/>
      <c r="PXA109" s="30"/>
      <c r="PXB109" s="30"/>
      <c r="PXC109" s="30"/>
      <c r="PXD109" s="30"/>
      <c r="PXE109" s="30"/>
      <c r="PXF109" s="30"/>
      <c r="PXG109" s="30"/>
      <c r="PXH109" s="30"/>
      <c r="PXI109" s="30"/>
      <c r="PXJ109" s="30"/>
      <c r="PXK109" s="30"/>
      <c r="PXL109" s="30"/>
      <c r="PXM109" s="30"/>
      <c r="PXN109" s="30"/>
      <c r="PXO109" s="30"/>
      <c r="PXP109" s="30"/>
      <c r="PXQ109" s="30"/>
      <c r="PXR109" s="30"/>
      <c r="PXS109" s="30"/>
      <c r="PXT109" s="30"/>
      <c r="PXU109" s="30"/>
      <c r="PXV109" s="30"/>
      <c r="PXW109" s="30"/>
      <c r="PXX109" s="30"/>
      <c r="PXY109" s="30"/>
      <c r="PXZ109" s="30"/>
      <c r="PYA109" s="30"/>
      <c r="PYB109" s="30"/>
      <c r="PYC109" s="30"/>
      <c r="PYD109" s="30"/>
      <c r="PYE109" s="30"/>
      <c r="PYF109" s="30"/>
      <c r="PYG109" s="30"/>
      <c r="PYH109" s="30"/>
      <c r="PYI109" s="30"/>
      <c r="PYJ109" s="30"/>
      <c r="PYK109" s="30"/>
      <c r="PYL109" s="30"/>
      <c r="PYM109" s="30"/>
      <c r="PYN109" s="30"/>
      <c r="PYO109" s="30"/>
      <c r="PYP109" s="30"/>
      <c r="PYQ109" s="30"/>
      <c r="PYR109" s="30"/>
      <c r="PYS109" s="30"/>
      <c r="PYT109" s="30"/>
      <c r="PYU109" s="30"/>
      <c r="PYV109" s="30"/>
      <c r="PYW109" s="30"/>
      <c r="PYX109" s="30"/>
      <c r="PYY109" s="30"/>
      <c r="PYZ109" s="30"/>
      <c r="PZA109" s="30"/>
      <c r="PZB109" s="30"/>
      <c r="PZC109" s="30"/>
      <c r="PZD109" s="30"/>
      <c r="PZE109" s="30"/>
      <c r="PZF109" s="30"/>
      <c r="PZG109" s="30"/>
      <c r="PZH109" s="30"/>
      <c r="PZI109" s="30"/>
      <c r="PZJ109" s="30"/>
      <c r="PZK109" s="30"/>
      <c r="PZL109" s="30"/>
      <c r="PZM109" s="30"/>
      <c r="PZN109" s="30"/>
      <c r="PZO109" s="30"/>
      <c r="PZP109" s="30"/>
      <c r="PZQ109" s="30"/>
      <c r="PZR109" s="30"/>
      <c r="PZS109" s="30"/>
      <c r="PZT109" s="30"/>
      <c r="PZU109" s="30"/>
      <c r="PZV109" s="30"/>
      <c r="PZW109" s="30"/>
      <c r="PZX109" s="30"/>
      <c r="PZY109" s="30"/>
      <c r="PZZ109" s="30"/>
      <c r="QAA109" s="30"/>
      <c r="QAB109" s="30"/>
      <c r="QAC109" s="30"/>
      <c r="QAD109" s="30"/>
      <c r="QAE109" s="30"/>
      <c r="QAF109" s="30"/>
      <c r="QAG109" s="30"/>
      <c r="QAH109" s="30"/>
      <c r="QAI109" s="30"/>
      <c r="QAJ109" s="30"/>
      <c r="QAK109" s="30"/>
      <c r="QAL109" s="30"/>
      <c r="QAM109" s="30"/>
      <c r="QAN109" s="30"/>
      <c r="QAO109" s="30"/>
      <c r="QAP109" s="30"/>
      <c r="QAQ109" s="30"/>
      <c r="QAR109" s="30"/>
      <c r="QAS109" s="30"/>
      <c r="QAT109" s="30"/>
      <c r="QAU109" s="30"/>
      <c r="QAV109" s="30"/>
      <c r="QAW109" s="30"/>
      <c r="QAX109" s="30"/>
      <c r="QAY109" s="30"/>
      <c r="QAZ109" s="30"/>
      <c r="QBA109" s="30"/>
      <c r="QBB109" s="30"/>
      <c r="QBC109" s="30"/>
      <c r="QBD109" s="30"/>
      <c r="QBE109" s="30"/>
      <c r="QBF109" s="30"/>
      <c r="QBG109" s="30"/>
      <c r="QBH109" s="30"/>
      <c r="QBI109" s="30"/>
      <c r="QBJ109" s="30"/>
      <c r="QBK109" s="30"/>
      <c r="QBL109" s="30"/>
      <c r="QBM109" s="30"/>
      <c r="QBN109" s="30"/>
      <c r="QBO109" s="30"/>
      <c r="QBP109" s="30"/>
      <c r="QBQ109" s="30"/>
      <c r="QBR109" s="30"/>
      <c r="QBS109" s="30"/>
      <c r="QBT109" s="30"/>
      <c r="QBU109" s="30"/>
      <c r="QBV109" s="30"/>
      <c r="QBW109" s="30"/>
      <c r="QBX109" s="30"/>
      <c r="QBY109" s="30"/>
      <c r="QBZ109" s="30"/>
      <c r="QCA109" s="30"/>
      <c r="QCB109" s="30"/>
      <c r="QCC109" s="30"/>
      <c r="QCD109" s="30"/>
      <c r="QCE109" s="30"/>
      <c r="QCF109" s="30"/>
      <c r="QCG109" s="30"/>
      <c r="QCH109" s="30"/>
      <c r="QCI109" s="30"/>
      <c r="QCJ109" s="30"/>
      <c r="QCK109" s="30"/>
      <c r="QCL109" s="30"/>
      <c r="QCM109" s="30"/>
      <c r="QCN109" s="30"/>
      <c r="QCO109" s="30"/>
      <c r="QCP109" s="30"/>
      <c r="QCQ109" s="30"/>
      <c r="QCR109" s="30"/>
      <c r="QCS109" s="30"/>
      <c r="QCT109" s="30"/>
      <c r="QCU109" s="30"/>
      <c r="QCV109" s="30"/>
      <c r="QCW109" s="30"/>
      <c r="QCX109" s="30"/>
      <c r="QCY109" s="30"/>
      <c r="QCZ109" s="30"/>
      <c r="QDA109" s="30"/>
      <c r="QDB109" s="30"/>
      <c r="QDC109" s="30"/>
      <c r="QDD109" s="30"/>
      <c r="QDE109" s="30"/>
      <c r="QDF109" s="30"/>
      <c r="QDG109" s="30"/>
      <c r="QDH109" s="30"/>
      <c r="QDI109" s="30"/>
      <c r="QDJ109" s="30"/>
      <c r="QDK109" s="30"/>
      <c r="QDL109" s="30"/>
      <c r="QDM109" s="30"/>
      <c r="QDN109" s="30"/>
      <c r="QDO109" s="30"/>
      <c r="QDP109" s="30"/>
      <c r="QDQ109" s="30"/>
      <c r="QDR109" s="30"/>
      <c r="QDS109" s="30"/>
      <c r="QDT109" s="30"/>
      <c r="QDU109" s="30"/>
      <c r="QDV109" s="30"/>
      <c r="QDW109" s="30"/>
      <c r="QDX109" s="30"/>
      <c r="QDY109" s="30"/>
      <c r="QDZ109" s="30"/>
      <c r="QEA109" s="30"/>
      <c r="QEB109" s="30"/>
      <c r="QEC109" s="30"/>
      <c r="QED109" s="30"/>
      <c r="QEE109" s="30"/>
      <c r="QEF109" s="30"/>
      <c r="QEG109" s="30"/>
      <c r="QEH109" s="30"/>
      <c r="QEI109" s="30"/>
      <c r="QEJ109" s="30"/>
      <c r="QEK109" s="30"/>
      <c r="QEL109" s="30"/>
      <c r="QEM109" s="30"/>
      <c r="QEN109" s="30"/>
      <c r="QEO109" s="30"/>
      <c r="QEP109" s="30"/>
      <c r="QEQ109" s="30"/>
      <c r="QER109" s="30"/>
      <c r="QES109" s="30"/>
      <c r="QET109" s="30"/>
      <c r="QEU109" s="30"/>
      <c r="QEV109" s="30"/>
      <c r="QEW109" s="30"/>
      <c r="QEX109" s="30"/>
      <c r="QEY109" s="30"/>
      <c r="QEZ109" s="30"/>
      <c r="QFA109" s="30"/>
      <c r="QFB109" s="30"/>
      <c r="QFC109" s="30"/>
      <c r="QFD109" s="30"/>
      <c r="QFE109" s="30"/>
      <c r="QFF109" s="30"/>
      <c r="QFG109" s="30"/>
      <c r="QFH109" s="30"/>
      <c r="QFI109" s="30"/>
      <c r="QFJ109" s="30"/>
      <c r="QFK109" s="30"/>
      <c r="QFL109" s="30"/>
      <c r="QFM109" s="30"/>
      <c r="QFN109" s="30"/>
      <c r="QFO109" s="30"/>
      <c r="QFP109" s="30"/>
      <c r="QFQ109" s="30"/>
      <c r="QFR109" s="30"/>
      <c r="QFS109" s="30"/>
      <c r="QFT109" s="30"/>
      <c r="QFU109" s="30"/>
      <c r="QFV109" s="30"/>
      <c r="QFW109" s="30"/>
      <c r="QFX109" s="30"/>
      <c r="QFY109" s="30"/>
      <c r="QFZ109" s="30"/>
      <c r="QGA109" s="30"/>
      <c r="QGB109" s="30"/>
      <c r="QGC109" s="30"/>
      <c r="QGD109" s="30"/>
      <c r="QGE109" s="30"/>
      <c r="QGF109" s="30"/>
      <c r="QGG109" s="30"/>
      <c r="QGH109" s="30"/>
      <c r="QGI109" s="30"/>
      <c r="QGJ109" s="30"/>
      <c r="QGK109" s="30"/>
      <c r="QGL109" s="30"/>
      <c r="QGM109" s="30"/>
      <c r="QGN109" s="30"/>
      <c r="QGO109" s="30"/>
      <c r="QGP109" s="30"/>
      <c r="QGQ109" s="30"/>
      <c r="QGR109" s="30"/>
      <c r="QGS109" s="30"/>
      <c r="QGT109" s="30"/>
      <c r="QGU109" s="30"/>
      <c r="QGV109" s="30"/>
      <c r="QGW109" s="30"/>
      <c r="QGX109" s="30"/>
      <c r="QGY109" s="30"/>
      <c r="QGZ109" s="30"/>
      <c r="QHA109" s="30"/>
      <c r="QHB109" s="30"/>
      <c r="QHC109" s="30"/>
      <c r="QHD109" s="30"/>
      <c r="QHE109" s="30"/>
      <c r="QHF109" s="30"/>
      <c r="QHG109" s="30"/>
      <c r="QHH109" s="30"/>
      <c r="QHI109" s="30"/>
      <c r="QHJ109" s="30"/>
      <c r="QHK109" s="30"/>
      <c r="QHL109" s="30"/>
      <c r="QHM109" s="30"/>
      <c r="QHN109" s="30"/>
      <c r="QHO109" s="30"/>
      <c r="QHP109" s="30"/>
      <c r="QHQ109" s="30"/>
      <c r="QHR109" s="30"/>
      <c r="QHS109" s="30"/>
      <c r="QHT109" s="30"/>
      <c r="QHU109" s="30"/>
      <c r="QHV109" s="30"/>
      <c r="QHW109" s="30"/>
      <c r="QHX109" s="30"/>
      <c r="QHY109" s="30"/>
      <c r="QHZ109" s="30"/>
      <c r="QIA109" s="30"/>
      <c r="QIB109" s="30"/>
      <c r="QIC109" s="30"/>
      <c r="QID109" s="30"/>
      <c r="QIE109" s="30"/>
      <c r="QIF109" s="30"/>
      <c r="QIG109" s="30"/>
      <c r="QIH109" s="30"/>
      <c r="QII109" s="30"/>
      <c r="QIJ109" s="30"/>
      <c r="QIK109" s="30"/>
      <c r="QIL109" s="30"/>
      <c r="QIM109" s="30"/>
      <c r="QIN109" s="30"/>
      <c r="QIO109" s="30"/>
      <c r="QIP109" s="30"/>
      <c r="QIQ109" s="30"/>
      <c r="QIR109" s="30"/>
      <c r="QIS109" s="30"/>
      <c r="QIT109" s="30"/>
      <c r="QIU109" s="30"/>
      <c r="QIV109" s="30"/>
      <c r="QIW109" s="30"/>
      <c r="QIX109" s="30"/>
      <c r="QIY109" s="30"/>
      <c r="QIZ109" s="30"/>
      <c r="QJA109" s="30"/>
      <c r="QJB109" s="30"/>
      <c r="QJC109" s="30"/>
      <c r="QJD109" s="30"/>
      <c r="QJE109" s="30"/>
      <c r="QJF109" s="30"/>
      <c r="QJG109" s="30"/>
      <c r="QJH109" s="30"/>
      <c r="QJI109" s="30"/>
      <c r="QJJ109" s="30"/>
      <c r="QJK109" s="30"/>
      <c r="QJL109" s="30"/>
      <c r="QJM109" s="30"/>
      <c r="QJN109" s="30"/>
      <c r="QJO109" s="30"/>
      <c r="QJP109" s="30"/>
      <c r="QJQ109" s="30"/>
      <c r="QJR109" s="30"/>
      <c r="QJS109" s="30"/>
      <c r="QJT109" s="30"/>
      <c r="QJU109" s="30"/>
      <c r="QJV109" s="30"/>
      <c r="QJW109" s="30"/>
      <c r="QJX109" s="30"/>
      <c r="QJY109" s="30"/>
      <c r="QJZ109" s="30"/>
      <c r="QKA109" s="30"/>
      <c r="QKB109" s="30"/>
      <c r="QKC109" s="30"/>
      <c r="QKD109" s="30"/>
      <c r="QKE109" s="30"/>
      <c r="QKF109" s="30"/>
      <c r="QKG109" s="30"/>
      <c r="QKH109" s="30"/>
      <c r="QKI109" s="30"/>
      <c r="QKJ109" s="30"/>
      <c r="QKK109" s="30"/>
      <c r="QKL109" s="30"/>
      <c r="QKM109" s="30"/>
      <c r="QKN109" s="30"/>
      <c r="QKO109" s="30"/>
      <c r="QKP109" s="30"/>
      <c r="QKQ109" s="30"/>
      <c r="QKR109" s="30"/>
      <c r="QKS109" s="30"/>
      <c r="QKT109" s="30"/>
      <c r="QKU109" s="30"/>
      <c r="QKV109" s="30"/>
      <c r="QKW109" s="30"/>
      <c r="QKX109" s="30"/>
      <c r="QKY109" s="30"/>
      <c r="QKZ109" s="30"/>
      <c r="QLA109" s="30"/>
      <c r="QLB109" s="30"/>
      <c r="QLC109" s="30"/>
      <c r="QLD109" s="30"/>
      <c r="QLE109" s="30"/>
      <c r="QLF109" s="30"/>
      <c r="QLG109" s="30"/>
      <c r="QLH109" s="30"/>
      <c r="QLI109" s="30"/>
      <c r="QLJ109" s="30"/>
      <c r="QLK109" s="30"/>
      <c r="QLL109" s="30"/>
      <c r="QLM109" s="30"/>
      <c r="QLN109" s="30"/>
      <c r="QLO109" s="30"/>
      <c r="QLP109" s="30"/>
      <c r="QLQ109" s="30"/>
      <c r="QLR109" s="30"/>
      <c r="QLS109" s="30"/>
      <c r="QLT109" s="30"/>
      <c r="QLU109" s="30"/>
      <c r="QLV109" s="30"/>
      <c r="QLW109" s="30"/>
      <c r="QLX109" s="30"/>
      <c r="QLY109" s="30"/>
      <c r="QLZ109" s="30"/>
      <c r="QMA109" s="30"/>
      <c r="QMB109" s="30"/>
      <c r="QMC109" s="30"/>
      <c r="QMD109" s="30"/>
      <c r="QME109" s="30"/>
      <c r="QMF109" s="30"/>
      <c r="QMG109" s="30"/>
      <c r="QMH109" s="30"/>
      <c r="QMI109" s="30"/>
      <c r="QMJ109" s="30"/>
      <c r="QMK109" s="30"/>
      <c r="QML109" s="30"/>
      <c r="QMM109" s="30"/>
      <c r="QMN109" s="30"/>
      <c r="QMO109" s="30"/>
      <c r="QMP109" s="30"/>
      <c r="QMQ109" s="30"/>
      <c r="QMR109" s="30"/>
      <c r="QMS109" s="30"/>
      <c r="QMT109" s="30"/>
      <c r="QMU109" s="30"/>
      <c r="QMV109" s="30"/>
      <c r="QMW109" s="30"/>
      <c r="QMX109" s="30"/>
      <c r="QMY109" s="30"/>
      <c r="QMZ109" s="30"/>
      <c r="QNA109" s="30"/>
      <c r="QNB109" s="30"/>
      <c r="QNC109" s="30"/>
      <c r="QND109" s="30"/>
      <c r="QNE109" s="30"/>
      <c r="QNF109" s="30"/>
      <c r="QNG109" s="30"/>
      <c r="QNH109" s="30"/>
      <c r="QNI109" s="30"/>
      <c r="QNJ109" s="30"/>
      <c r="QNK109" s="30"/>
      <c r="QNL109" s="30"/>
      <c r="QNM109" s="30"/>
      <c r="QNN109" s="30"/>
      <c r="QNO109" s="30"/>
      <c r="QNP109" s="30"/>
      <c r="QNQ109" s="30"/>
      <c r="QNR109" s="30"/>
      <c r="QNS109" s="30"/>
      <c r="QNT109" s="30"/>
      <c r="QNU109" s="30"/>
      <c r="QNV109" s="30"/>
      <c r="QNW109" s="30"/>
      <c r="QNX109" s="30"/>
      <c r="QNY109" s="30"/>
      <c r="QNZ109" s="30"/>
      <c r="QOA109" s="30"/>
      <c r="QOB109" s="30"/>
      <c r="QOC109" s="30"/>
      <c r="QOD109" s="30"/>
      <c r="QOE109" s="30"/>
      <c r="QOF109" s="30"/>
      <c r="QOG109" s="30"/>
      <c r="QOH109" s="30"/>
      <c r="QOI109" s="30"/>
      <c r="QOJ109" s="30"/>
      <c r="QOK109" s="30"/>
      <c r="QOL109" s="30"/>
      <c r="QOM109" s="30"/>
      <c r="QON109" s="30"/>
      <c r="QOO109" s="30"/>
      <c r="QOP109" s="30"/>
      <c r="QOQ109" s="30"/>
      <c r="QOR109" s="30"/>
      <c r="QOS109" s="30"/>
      <c r="QOT109" s="30"/>
      <c r="QOU109" s="30"/>
      <c r="QOV109" s="30"/>
      <c r="QOW109" s="30"/>
      <c r="QOX109" s="30"/>
      <c r="QOY109" s="30"/>
      <c r="QOZ109" s="30"/>
      <c r="QPA109" s="30"/>
      <c r="QPB109" s="30"/>
      <c r="QPC109" s="30"/>
      <c r="QPD109" s="30"/>
      <c r="QPE109" s="30"/>
      <c r="QPF109" s="30"/>
      <c r="QPG109" s="30"/>
      <c r="QPH109" s="30"/>
      <c r="QPI109" s="30"/>
      <c r="QPJ109" s="30"/>
      <c r="QPK109" s="30"/>
      <c r="QPL109" s="30"/>
      <c r="QPM109" s="30"/>
      <c r="QPN109" s="30"/>
      <c r="QPO109" s="30"/>
      <c r="QPP109" s="30"/>
      <c r="QPQ109" s="30"/>
      <c r="QPR109" s="30"/>
      <c r="QPS109" s="30"/>
      <c r="QPT109" s="30"/>
      <c r="QPU109" s="30"/>
      <c r="QPV109" s="30"/>
      <c r="QPW109" s="30"/>
      <c r="QPX109" s="30"/>
      <c r="QPY109" s="30"/>
      <c r="QPZ109" s="30"/>
      <c r="QQA109" s="30"/>
      <c r="QQB109" s="30"/>
      <c r="QQC109" s="30"/>
      <c r="QQD109" s="30"/>
      <c r="QQE109" s="30"/>
      <c r="QQF109" s="30"/>
      <c r="QQG109" s="30"/>
      <c r="QQH109" s="30"/>
      <c r="QQI109" s="30"/>
      <c r="QQJ109" s="30"/>
      <c r="QQK109" s="30"/>
      <c r="QQL109" s="30"/>
      <c r="QQM109" s="30"/>
      <c r="QQN109" s="30"/>
      <c r="QQO109" s="30"/>
      <c r="QQP109" s="30"/>
      <c r="QQQ109" s="30"/>
      <c r="QQR109" s="30"/>
      <c r="QQS109" s="30"/>
      <c r="QQT109" s="30"/>
      <c r="QQU109" s="30"/>
      <c r="QQV109" s="30"/>
      <c r="QQW109" s="30"/>
      <c r="QQX109" s="30"/>
      <c r="QQY109" s="30"/>
      <c r="QQZ109" s="30"/>
      <c r="QRA109" s="30"/>
      <c r="QRB109" s="30"/>
      <c r="QRC109" s="30"/>
      <c r="QRD109" s="30"/>
      <c r="QRE109" s="30"/>
      <c r="QRF109" s="30"/>
      <c r="QRG109" s="30"/>
      <c r="QRH109" s="30"/>
      <c r="QRI109" s="30"/>
      <c r="QRJ109" s="30"/>
      <c r="QRK109" s="30"/>
      <c r="QRL109" s="30"/>
      <c r="QRM109" s="30"/>
      <c r="QRN109" s="30"/>
      <c r="QRO109" s="30"/>
      <c r="QRP109" s="30"/>
      <c r="QRQ109" s="30"/>
      <c r="QRR109" s="30"/>
      <c r="QRS109" s="30"/>
      <c r="QRT109" s="30"/>
      <c r="QRU109" s="30"/>
      <c r="QRV109" s="30"/>
      <c r="QRW109" s="30"/>
      <c r="QRX109" s="30"/>
      <c r="QRY109" s="30"/>
      <c r="QRZ109" s="30"/>
      <c r="QSA109" s="30"/>
      <c r="QSB109" s="30"/>
      <c r="QSC109" s="30"/>
      <c r="QSD109" s="30"/>
      <c r="QSE109" s="30"/>
      <c r="QSF109" s="30"/>
      <c r="QSG109" s="30"/>
      <c r="QSH109" s="30"/>
      <c r="QSI109" s="30"/>
      <c r="QSJ109" s="30"/>
      <c r="QSK109" s="30"/>
      <c r="QSL109" s="30"/>
      <c r="QSM109" s="30"/>
      <c r="QSN109" s="30"/>
      <c r="QSO109" s="30"/>
      <c r="QSP109" s="30"/>
      <c r="QSQ109" s="30"/>
      <c r="QSR109" s="30"/>
      <c r="QSS109" s="30"/>
      <c r="QST109" s="30"/>
      <c r="QSU109" s="30"/>
      <c r="QSV109" s="30"/>
      <c r="QSW109" s="30"/>
      <c r="QSX109" s="30"/>
      <c r="QSY109" s="30"/>
      <c r="QSZ109" s="30"/>
      <c r="QTA109" s="30"/>
      <c r="QTB109" s="30"/>
      <c r="QTC109" s="30"/>
      <c r="QTD109" s="30"/>
      <c r="QTE109" s="30"/>
      <c r="QTF109" s="30"/>
      <c r="QTG109" s="30"/>
      <c r="QTH109" s="30"/>
      <c r="QTI109" s="30"/>
      <c r="QTJ109" s="30"/>
      <c r="QTK109" s="30"/>
      <c r="QTL109" s="30"/>
      <c r="QTM109" s="30"/>
      <c r="QTN109" s="30"/>
      <c r="QTO109" s="30"/>
      <c r="QTP109" s="30"/>
      <c r="QTQ109" s="30"/>
      <c r="QTR109" s="30"/>
      <c r="QTS109" s="30"/>
      <c r="QTT109" s="30"/>
      <c r="QTU109" s="30"/>
      <c r="QTV109" s="30"/>
      <c r="QTW109" s="30"/>
      <c r="QTX109" s="30"/>
      <c r="QTY109" s="30"/>
      <c r="QTZ109" s="30"/>
      <c r="QUA109" s="30"/>
      <c r="QUB109" s="30"/>
      <c r="QUC109" s="30"/>
      <c r="QUD109" s="30"/>
      <c r="QUE109" s="30"/>
      <c r="QUF109" s="30"/>
      <c r="QUG109" s="30"/>
      <c r="QUH109" s="30"/>
      <c r="QUI109" s="30"/>
      <c r="QUJ109" s="30"/>
      <c r="QUK109" s="30"/>
      <c r="QUL109" s="30"/>
      <c r="QUM109" s="30"/>
      <c r="QUN109" s="30"/>
      <c r="QUO109" s="30"/>
      <c r="QUP109" s="30"/>
      <c r="QUQ109" s="30"/>
      <c r="QUR109" s="30"/>
      <c r="QUS109" s="30"/>
      <c r="QUT109" s="30"/>
      <c r="QUU109" s="30"/>
      <c r="QUV109" s="30"/>
      <c r="QUW109" s="30"/>
      <c r="QUX109" s="30"/>
      <c r="QUY109" s="30"/>
      <c r="QUZ109" s="30"/>
      <c r="QVA109" s="30"/>
      <c r="QVB109" s="30"/>
      <c r="QVC109" s="30"/>
      <c r="QVD109" s="30"/>
      <c r="QVE109" s="30"/>
      <c r="QVF109" s="30"/>
      <c r="QVG109" s="30"/>
      <c r="QVH109" s="30"/>
      <c r="QVI109" s="30"/>
      <c r="QVJ109" s="30"/>
      <c r="QVK109" s="30"/>
      <c r="QVL109" s="30"/>
      <c r="QVM109" s="30"/>
      <c r="QVN109" s="30"/>
      <c r="QVO109" s="30"/>
      <c r="QVP109" s="30"/>
      <c r="QVQ109" s="30"/>
      <c r="QVR109" s="30"/>
      <c r="QVS109" s="30"/>
      <c r="QVT109" s="30"/>
      <c r="QVU109" s="30"/>
      <c r="QVV109" s="30"/>
      <c r="QVW109" s="30"/>
      <c r="QVX109" s="30"/>
      <c r="QVY109" s="30"/>
      <c r="QVZ109" s="30"/>
      <c r="QWA109" s="30"/>
      <c r="QWB109" s="30"/>
      <c r="QWC109" s="30"/>
      <c r="QWD109" s="30"/>
      <c r="QWE109" s="30"/>
      <c r="QWF109" s="30"/>
      <c r="QWG109" s="30"/>
      <c r="QWH109" s="30"/>
      <c r="QWI109" s="30"/>
      <c r="QWJ109" s="30"/>
      <c r="QWK109" s="30"/>
      <c r="QWL109" s="30"/>
      <c r="QWM109" s="30"/>
      <c r="QWN109" s="30"/>
      <c r="QWO109" s="30"/>
      <c r="QWP109" s="30"/>
      <c r="QWQ109" s="30"/>
      <c r="QWR109" s="30"/>
      <c r="QWS109" s="30"/>
      <c r="QWT109" s="30"/>
      <c r="QWU109" s="30"/>
      <c r="QWV109" s="30"/>
      <c r="QWW109" s="30"/>
      <c r="QWX109" s="30"/>
      <c r="QWY109" s="30"/>
      <c r="QWZ109" s="30"/>
      <c r="QXA109" s="30"/>
      <c r="QXB109" s="30"/>
      <c r="QXC109" s="30"/>
      <c r="QXD109" s="30"/>
      <c r="QXE109" s="30"/>
      <c r="QXF109" s="30"/>
      <c r="QXG109" s="30"/>
      <c r="QXH109" s="30"/>
      <c r="QXI109" s="30"/>
      <c r="QXJ109" s="30"/>
      <c r="QXK109" s="30"/>
      <c r="QXL109" s="30"/>
      <c r="QXM109" s="30"/>
      <c r="QXN109" s="30"/>
      <c r="QXO109" s="30"/>
      <c r="QXP109" s="30"/>
      <c r="QXQ109" s="30"/>
      <c r="QXR109" s="30"/>
      <c r="QXS109" s="30"/>
      <c r="QXT109" s="30"/>
      <c r="QXU109" s="30"/>
      <c r="QXV109" s="30"/>
      <c r="QXW109" s="30"/>
      <c r="QXX109" s="30"/>
      <c r="QXY109" s="30"/>
      <c r="QXZ109" s="30"/>
      <c r="QYA109" s="30"/>
      <c r="QYB109" s="30"/>
      <c r="QYC109" s="30"/>
      <c r="QYD109" s="30"/>
      <c r="QYE109" s="30"/>
      <c r="QYF109" s="30"/>
      <c r="QYG109" s="30"/>
      <c r="QYH109" s="30"/>
      <c r="QYI109" s="30"/>
      <c r="QYJ109" s="30"/>
      <c r="QYK109" s="30"/>
      <c r="QYL109" s="30"/>
      <c r="QYM109" s="30"/>
      <c r="QYN109" s="30"/>
      <c r="QYO109" s="30"/>
      <c r="QYP109" s="30"/>
      <c r="QYQ109" s="30"/>
      <c r="QYR109" s="30"/>
      <c r="QYS109" s="30"/>
      <c r="QYT109" s="30"/>
      <c r="QYU109" s="30"/>
      <c r="QYV109" s="30"/>
      <c r="QYW109" s="30"/>
      <c r="QYX109" s="30"/>
      <c r="QYY109" s="30"/>
      <c r="QYZ109" s="30"/>
      <c r="QZA109" s="30"/>
      <c r="QZB109" s="30"/>
      <c r="QZC109" s="30"/>
      <c r="QZD109" s="30"/>
      <c r="QZE109" s="30"/>
      <c r="QZF109" s="30"/>
      <c r="QZG109" s="30"/>
      <c r="QZH109" s="30"/>
      <c r="QZI109" s="30"/>
      <c r="QZJ109" s="30"/>
      <c r="QZK109" s="30"/>
      <c r="QZL109" s="30"/>
      <c r="QZM109" s="30"/>
      <c r="QZN109" s="30"/>
      <c r="QZO109" s="30"/>
      <c r="QZP109" s="30"/>
      <c r="QZQ109" s="30"/>
      <c r="QZR109" s="30"/>
      <c r="QZS109" s="30"/>
      <c r="QZT109" s="30"/>
      <c r="QZU109" s="30"/>
      <c r="QZV109" s="30"/>
      <c r="QZW109" s="30"/>
      <c r="QZX109" s="30"/>
      <c r="QZY109" s="30"/>
      <c r="QZZ109" s="30"/>
      <c r="RAA109" s="30"/>
      <c r="RAB109" s="30"/>
      <c r="RAC109" s="30"/>
      <c r="RAD109" s="30"/>
      <c r="RAE109" s="30"/>
      <c r="RAF109" s="30"/>
      <c r="RAG109" s="30"/>
      <c r="RAH109" s="30"/>
      <c r="RAI109" s="30"/>
      <c r="RAJ109" s="30"/>
      <c r="RAK109" s="30"/>
      <c r="RAL109" s="30"/>
      <c r="RAM109" s="30"/>
      <c r="RAN109" s="30"/>
      <c r="RAO109" s="30"/>
      <c r="RAP109" s="30"/>
      <c r="RAQ109" s="30"/>
      <c r="RAR109" s="30"/>
      <c r="RAS109" s="30"/>
      <c r="RAT109" s="30"/>
      <c r="RAU109" s="30"/>
      <c r="RAV109" s="30"/>
      <c r="RAW109" s="30"/>
      <c r="RAX109" s="30"/>
      <c r="RAY109" s="30"/>
      <c r="RAZ109" s="30"/>
      <c r="RBA109" s="30"/>
      <c r="RBB109" s="30"/>
      <c r="RBC109" s="30"/>
      <c r="RBD109" s="30"/>
      <c r="RBE109" s="30"/>
      <c r="RBF109" s="30"/>
      <c r="RBG109" s="30"/>
      <c r="RBH109" s="30"/>
      <c r="RBI109" s="30"/>
      <c r="RBJ109" s="30"/>
      <c r="RBK109" s="30"/>
      <c r="RBL109" s="30"/>
      <c r="RBM109" s="30"/>
      <c r="RBN109" s="30"/>
      <c r="RBO109" s="30"/>
      <c r="RBP109" s="30"/>
      <c r="RBQ109" s="30"/>
      <c r="RBR109" s="30"/>
      <c r="RBS109" s="30"/>
      <c r="RBT109" s="30"/>
      <c r="RBU109" s="30"/>
      <c r="RBV109" s="30"/>
      <c r="RBW109" s="30"/>
      <c r="RBX109" s="30"/>
      <c r="RBY109" s="30"/>
      <c r="RBZ109" s="30"/>
      <c r="RCA109" s="30"/>
      <c r="RCB109" s="30"/>
      <c r="RCC109" s="30"/>
      <c r="RCD109" s="30"/>
      <c r="RCE109" s="30"/>
      <c r="RCF109" s="30"/>
      <c r="RCG109" s="30"/>
      <c r="RCH109" s="30"/>
      <c r="RCI109" s="30"/>
      <c r="RCJ109" s="30"/>
      <c r="RCK109" s="30"/>
      <c r="RCL109" s="30"/>
      <c r="RCM109" s="30"/>
      <c r="RCN109" s="30"/>
      <c r="RCO109" s="30"/>
      <c r="RCP109" s="30"/>
      <c r="RCQ109" s="30"/>
      <c r="RCR109" s="30"/>
      <c r="RCS109" s="30"/>
      <c r="RCT109" s="30"/>
      <c r="RCU109" s="30"/>
      <c r="RCV109" s="30"/>
      <c r="RCW109" s="30"/>
      <c r="RCX109" s="30"/>
      <c r="RCY109" s="30"/>
      <c r="RCZ109" s="30"/>
      <c r="RDA109" s="30"/>
      <c r="RDB109" s="30"/>
      <c r="RDC109" s="30"/>
      <c r="RDD109" s="30"/>
      <c r="RDE109" s="30"/>
      <c r="RDF109" s="30"/>
      <c r="RDG109" s="30"/>
      <c r="RDH109" s="30"/>
      <c r="RDI109" s="30"/>
      <c r="RDJ109" s="30"/>
      <c r="RDK109" s="30"/>
      <c r="RDL109" s="30"/>
      <c r="RDM109" s="30"/>
      <c r="RDN109" s="30"/>
      <c r="RDO109" s="30"/>
      <c r="RDP109" s="30"/>
      <c r="RDQ109" s="30"/>
      <c r="RDR109" s="30"/>
      <c r="RDS109" s="30"/>
      <c r="RDT109" s="30"/>
      <c r="RDU109" s="30"/>
      <c r="RDV109" s="30"/>
      <c r="RDW109" s="30"/>
      <c r="RDX109" s="30"/>
      <c r="RDY109" s="30"/>
      <c r="RDZ109" s="30"/>
      <c r="REA109" s="30"/>
      <c r="REB109" s="30"/>
      <c r="REC109" s="30"/>
      <c r="RED109" s="30"/>
      <c r="REE109" s="30"/>
      <c r="REF109" s="30"/>
      <c r="REG109" s="30"/>
      <c r="REH109" s="30"/>
      <c r="REI109" s="30"/>
      <c r="REJ109" s="30"/>
      <c r="REK109" s="30"/>
      <c r="REL109" s="30"/>
      <c r="REM109" s="30"/>
      <c r="REN109" s="30"/>
      <c r="REO109" s="30"/>
      <c r="REP109" s="30"/>
      <c r="REQ109" s="30"/>
      <c r="RER109" s="30"/>
      <c r="RES109" s="30"/>
      <c r="RET109" s="30"/>
      <c r="REU109" s="30"/>
      <c r="REV109" s="30"/>
      <c r="REW109" s="30"/>
      <c r="REX109" s="30"/>
      <c r="REY109" s="30"/>
      <c r="REZ109" s="30"/>
      <c r="RFA109" s="30"/>
      <c r="RFB109" s="30"/>
      <c r="RFC109" s="30"/>
      <c r="RFD109" s="30"/>
      <c r="RFE109" s="30"/>
      <c r="RFF109" s="30"/>
      <c r="RFG109" s="30"/>
      <c r="RFH109" s="30"/>
      <c r="RFI109" s="30"/>
      <c r="RFJ109" s="30"/>
      <c r="RFK109" s="30"/>
      <c r="RFL109" s="30"/>
      <c r="RFM109" s="30"/>
      <c r="RFN109" s="30"/>
      <c r="RFO109" s="30"/>
      <c r="RFP109" s="30"/>
      <c r="RFQ109" s="30"/>
      <c r="RFR109" s="30"/>
      <c r="RFS109" s="30"/>
      <c r="RFT109" s="30"/>
      <c r="RFU109" s="30"/>
      <c r="RFV109" s="30"/>
      <c r="RFW109" s="30"/>
      <c r="RFX109" s="30"/>
      <c r="RFY109" s="30"/>
      <c r="RFZ109" s="30"/>
      <c r="RGA109" s="30"/>
      <c r="RGB109" s="30"/>
      <c r="RGC109" s="30"/>
      <c r="RGD109" s="30"/>
      <c r="RGE109" s="30"/>
      <c r="RGF109" s="30"/>
      <c r="RGG109" s="30"/>
      <c r="RGH109" s="30"/>
      <c r="RGI109" s="30"/>
      <c r="RGJ109" s="30"/>
      <c r="RGK109" s="30"/>
      <c r="RGL109" s="30"/>
      <c r="RGM109" s="30"/>
      <c r="RGN109" s="30"/>
      <c r="RGO109" s="30"/>
      <c r="RGP109" s="30"/>
      <c r="RGQ109" s="30"/>
      <c r="RGR109" s="30"/>
      <c r="RGS109" s="30"/>
      <c r="RGT109" s="30"/>
      <c r="RGU109" s="30"/>
      <c r="RGV109" s="30"/>
      <c r="RGW109" s="30"/>
      <c r="RGX109" s="30"/>
      <c r="RGY109" s="30"/>
      <c r="RGZ109" s="30"/>
      <c r="RHA109" s="30"/>
      <c r="RHB109" s="30"/>
      <c r="RHC109" s="30"/>
      <c r="RHD109" s="30"/>
      <c r="RHE109" s="30"/>
      <c r="RHF109" s="30"/>
      <c r="RHG109" s="30"/>
      <c r="RHH109" s="30"/>
      <c r="RHI109" s="30"/>
      <c r="RHJ109" s="30"/>
      <c r="RHK109" s="30"/>
      <c r="RHL109" s="30"/>
      <c r="RHM109" s="30"/>
      <c r="RHN109" s="30"/>
      <c r="RHO109" s="30"/>
      <c r="RHP109" s="30"/>
      <c r="RHQ109" s="30"/>
      <c r="RHR109" s="30"/>
      <c r="RHS109" s="30"/>
      <c r="RHT109" s="30"/>
      <c r="RHU109" s="30"/>
      <c r="RHV109" s="30"/>
      <c r="RHW109" s="30"/>
      <c r="RHX109" s="30"/>
      <c r="RHY109" s="30"/>
      <c r="RHZ109" s="30"/>
      <c r="RIA109" s="30"/>
      <c r="RIB109" s="30"/>
      <c r="RIC109" s="30"/>
      <c r="RID109" s="30"/>
      <c r="RIE109" s="30"/>
      <c r="RIF109" s="30"/>
      <c r="RIG109" s="30"/>
      <c r="RIH109" s="30"/>
      <c r="RII109" s="30"/>
      <c r="RIJ109" s="30"/>
      <c r="RIK109" s="30"/>
      <c r="RIL109" s="30"/>
      <c r="RIM109" s="30"/>
      <c r="RIN109" s="30"/>
      <c r="RIO109" s="30"/>
      <c r="RIP109" s="30"/>
      <c r="RIQ109" s="30"/>
      <c r="RIR109" s="30"/>
      <c r="RIS109" s="30"/>
      <c r="RIT109" s="30"/>
      <c r="RIU109" s="30"/>
      <c r="RIV109" s="30"/>
      <c r="RIW109" s="30"/>
      <c r="RIX109" s="30"/>
      <c r="RIY109" s="30"/>
      <c r="RIZ109" s="30"/>
      <c r="RJA109" s="30"/>
      <c r="RJB109" s="30"/>
      <c r="RJC109" s="30"/>
      <c r="RJD109" s="30"/>
      <c r="RJE109" s="30"/>
      <c r="RJF109" s="30"/>
      <c r="RJG109" s="30"/>
      <c r="RJH109" s="30"/>
      <c r="RJI109" s="30"/>
      <c r="RJJ109" s="30"/>
      <c r="RJK109" s="30"/>
      <c r="RJL109" s="30"/>
      <c r="RJM109" s="30"/>
      <c r="RJN109" s="30"/>
      <c r="RJO109" s="30"/>
      <c r="RJP109" s="30"/>
      <c r="RJQ109" s="30"/>
      <c r="RJR109" s="30"/>
      <c r="RJS109" s="30"/>
      <c r="RJT109" s="30"/>
      <c r="RJU109" s="30"/>
      <c r="RJV109" s="30"/>
      <c r="RJW109" s="30"/>
      <c r="RJX109" s="30"/>
      <c r="RJY109" s="30"/>
      <c r="RJZ109" s="30"/>
      <c r="RKA109" s="30"/>
      <c r="RKB109" s="30"/>
      <c r="RKC109" s="30"/>
      <c r="RKD109" s="30"/>
      <c r="RKE109" s="30"/>
      <c r="RKF109" s="30"/>
      <c r="RKG109" s="30"/>
      <c r="RKH109" s="30"/>
      <c r="RKI109" s="30"/>
      <c r="RKJ109" s="30"/>
      <c r="RKK109" s="30"/>
      <c r="RKL109" s="30"/>
      <c r="RKM109" s="30"/>
      <c r="RKN109" s="30"/>
      <c r="RKO109" s="30"/>
      <c r="RKP109" s="30"/>
      <c r="RKQ109" s="30"/>
      <c r="RKR109" s="30"/>
      <c r="RKS109" s="30"/>
      <c r="RKT109" s="30"/>
      <c r="RKU109" s="30"/>
      <c r="RKV109" s="30"/>
      <c r="RKW109" s="30"/>
      <c r="RKX109" s="30"/>
      <c r="RKY109" s="30"/>
      <c r="RKZ109" s="30"/>
      <c r="RLA109" s="30"/>
      <c r="RLB109" s="30"/>
      <c r="RLC109" s="30"/>
      <c r="RLD109" s="30"/>
      <c r="RLE109" s="30"/>
      <c r="RLF109" s="30"/>
      <c r="RLG109" s="30"/>
      <c r="RLH109" s="30"/>
      <c r="RLI109" s="30"/>
      <c r="RLJ109" s="30"/>
      <c r="RLK109" s="30"/>
      <c r="RLL109" s="30"/>
      <c r="RLM109" s="30"/>
      <c r="RLN109" s="30"/>
      <c r="RLO109" s="30"/>
      <c r="RLP109" s="30"/>
      <c r="RLQ109" s="30"/>
      <c r="RLR109" s="30"/>
      <c r="RLS109" s="30"/>
      <c r="RLT109" s="30"/>
      <c r="RLU109" s="30"/>
      <c r="RLV109" s="30"/>
      <c r="RLW109" s="30"/>
      <c r="RLX109" s="30"/>
      <c r="RLY109" s="30"/>
      <c r="RLZ109" s="30"/>
      <c r="RMA109" s="30"/>
      <c r="RMB109" s="30"/>
      <c r="RMC109" s="30"/>
      <c r="RMD109" s="30"/>
      <c r="RME109" s="30"/>
      <c r="RMF109" s="30"/>
      <c r="RMG109" s="30"/>
      <c r="RMH109" s="30"/>
      <c r="RMI109" s="30"/>
      <c r="RMJ109" s="30"/>
      <c r="RMK109" s="30"/>
      <c r="RML109" s="30"/>
      <c r="RMM109" s="30"/>
      <c r="RMN109" s="30"/>
      <c r="RMO109" s="30"/>
      <c r="RMP109" s="30"/>
      <c r="RMQ109" s="30"/>
      <c r="RMR109" s="30"/>
      <c r="RMS109" s="30"/>
      <c r="RMT109" s="30"/>
      <c r="RMU109" s="30"/>
      <c r="RMV109" s="30"/>
      <c r="RMW109" s="30"/>
      <c r="RMX109" s="30"/>
      <c r="RMY109" s="30"/>
      <c r="RMZ109" s="30"/>
      <c r="RNA109" s="30"/>
      <c r="RNB109" s="30"/>
      <c r="RNC109" s="30"/>
      <c r="RND109" s="30"/>
      <c r="RNE109" s="30"/>
      <c r="RNF109" s="30"/>
      <c r="RNG109" s="30"/>
      <c r="RNH109" s="30"/>
      <c r="RNI109" s="30"/>
      <c r="RNJ109" s="30"/>
      <c r="RNK109" s="30"/>
      <c r="RNL109" s="30"/>
      <c r="RNM109" s="30"/>
      <c r="RNN109" s="30"/>
      <c r="RNO109" s="30"/>
      <c r="RNP109" s="30"/>
      <c r="RNQ109" s="30"/>
      <c r="RNR109" s="30"/>
      <c r="RNS109" s="30"/>
      <c r="RNT109" s="30"/>
      <c r="RNU109" s="30"/>
      <c r="RNV109" s="30"/>
      <c r="RNW109" s="30"/>
      <c r="RNX109" s="30"/>
      <c r="RNY109" s="30"/>
      <c r="RNZ109" s="30"/>
      <c r="ROA109" s="30"/>
      <c r="ROB109" s="30"/>
      <c r="ROC109" s="30"/>
      <c r="ROD109" s="30"/>
      <c r="ROE109" s="30"/>
      <c r="ROF109" s="30"/>
      <c r="ROG109" s="30"/>
      <c r="ROH109" s="30"/>
      <c r="ROI109" s="30"/>
      <c r="ROJ109" s="30"/>
      <c r="ROK109" s="30"/>
      <c r="ROL109" s="30"/>
      <c r="ROM109" s="30"/>
      <c r="RON109" s="30"/>
      <c r="ROO109" s="30"/>
      <c r="ROP109" s="30"/>
      <c r="ROQ109" s="30"/>
      <c r="ROR109" s="30"/>
      <c r="ROS109" s="30"/>
      <c r="ROT109" s="30"/>
      <c r="ROU109" s="30"/>
      <c r="ROV109" s="30"/>
      <c r="ROW109" s="30"/>
      <c r="ROX109" s="30"/>
      <c r="ROY109" s="30"/>
      <c r="ROZ109" s="30"/>
      <c r="RPA109" s="30"/>
      <c r="RPB109" s="30"/>
      <c r="RPC109" s="30"/>
      <c r="RPD109" s="30"/>
      <c r="RPE109" s="30"/>
      <c r="RPF109" s="30"/>
      <c r="RPG109" s="30"/>
      <c r="RPH109" s="30"/>
      <c r="RPI109" s="30"/>
      <c r="RPJ109" s="30"/>
      <c r="RPK109" s="30"/>
      <c r="RPL109" s="30"/>
      <c r="RPM109" s="30"/>
      <c r="RPN109" s="30"/>
      <c r="RPO109" s="30"/>
      <c r="RPP109" s="30"/>
      <c r="RPQ109" s="30"/>
      <c r="RPR109" s="30"/>
      <c r="RPS109" s="30"/>
      <c r="RPT109" s="30"/>
      <c r="RPU109" s="30"/>
      <c r="RPV109" s="30"/>
      <c r="RPW109" s="30"/>
      <c r="RPX109" s="30"/>
      <c r="RPY109" s="30"/>
      <c r="RPZ109" s="30"/>
      <c r="RQA109" s="30"/>
      <c r="RQB109" s="30"/>
      <c r="RQC109" s="30"/>
      <c r="RQD109" s="30"/>
      <c r="RQE109" s="30"/>
      <c r="RQF109" s="30"/>
      <c r="RQG109" s="30"/>
      <c r="RQH109" s="30"/>
      <c r="RQI109" s="30"/>
      <c r="RQJ109" s="30"/>
      <c r="RQK109" s="30"/>
      <c r="RQL109" s="30"/>
      <c r="RQM109" s="30"/>
      <c r="RQN109" s="30"/>
      <c r="RQO109" s="30"/>
      <c r="RQP109" s="30"/>
      <c r="RQQ109" s="30"/>
      <c r="RQR109" s="30"/>
      <c r="RQS109" s="30"/>
      <c r="RQT109" s="30"/>
      <c r="RQU109" s="30"/>
      <c r="RQV109" s="30"/>
      <c r="RQW109" s="30"/>
      <c r="RQX109" s="30"/>
      <c r="RQY109" s="30"/>
      <c r="RQZ109" s="30"/>
      <c r="RRA109" s="30"/>
      <c r="RRB109" s="30"/>
      <c r="RRC109" s="30"/>
      <c r="RRD109" s="30"/>
      <c r="RRE109" s="30"/>
      <c r="RRF109" s="30"/>
      <c r="RRG109" s="30"/>
      <c r="RRH109" s="30"/>
      <c r="RRI109" s="30"/>
      <c r="RRJ109" s="30"/>
      <c r="RRK109" s="30"/>
      <c r="RRL109" s="30"/>
      <c r="RRM109" s="30"/>
      <c r="RRN109" s="30"/>
      <c r="RRO109" s="30"/>
      <c r="RRP109" s="30"/>
      <c r="RRQ109" s="30"/>
      <c r="RRR109" s="30"/>
      <c r="RRS109" s="30"/>
      <c r="RRT109" s="30"/>
      <c r="RRU109" s="30"/>
      <c r="RRV109" s="30"/>
      <c r="RRW109" s="30"/>
      <c r="RRX109" s="30"/>
      <c r="RRY109" s="30"/>
      <c r="RRZ109" s="30"/>
      <c r="RSA109" s="30"/>
      <c r="RSB109" s="30"/>
      <c r="RSC109" s="30"/>
      <c r="RSD109" s="30"/>
      <c r="RSE109" s="30"/>
      <c r="RSF109" s="30"/>
      <c r="RSG109" s="30"/>
      <c r="RSH109" s="30"/>
      <c r="RSI109" s="30"/>
      <c r="RSJ109" s="30"/>
      <c r="RSK109" s="30"/>
      <c r="RSL109" s="30"/>
      <c r="RSM109" s="30"/>
      <c r="RSN109" s="30"/>
      <c r="RSO109" s="30"/>
      <c r="RSP109" s="30"/>
      <c r="RSQ109" s="30"/>
      <c r="RSR109" s="30"/>
      <c r="RSS109" s="30"/>
      <c r="RST109" s="30"/>
      <c r="RSU109" s="30"/>
      <c r="RSV109" s="30"/>
      <c r="RSW109" s="30"/>
      <c r="RSX109" s="30"/>
      <c r="RSY109" s="30"/>
      <c r="RSZ109" s="30"/>
      <c r="RTA109" s="30"/>
      <c r="RTB109" s="30"/>
      <c r="RTC109" s="30"/>
      <c r="RTD109" s="30"/>
      <c r="RTE109" s="30"/>
      <c r="RTF109" s="30"/>
      <c r="RTG109" s="30"/>
      <c r="RTH109" s="30"/>
      <c r="RTI109" s="30"/>
      <c r="RTJ109" s="30"/>
      <c r="RTK109" s="30"/>
      <c r="RTL109" s="30"/>
      <c r="RTM109" s="30"/>
      <c r="RTN109" s="30"/>
      <c r="RTO109" s="30"/>
      <c r="RTP109" s="30"/>
      <c r="RTQ109" s="30"/>
      <c r="RTR109" s="30"/>
      <c r="RTS109" s="30"/>
      <c r="RTT109" s="30"/>
      <c r="RTU109" s="30"/>
      <c r="RTV109" s="30"/>
      <c r="RTW109" s="30"/>
      <c r="RTX109" s="30"/>
      <c r="RTY109" s="30"/>
      <c r="RTZ109" s="30"/>
      <c r="RUA109" s="30"/>
      <c r="RUB109" s="30"/>
      <c r="RUC109" s="30"/>
      <c r="RUD109" s="30"/>
      <c r="RUE109" s="30"/>
      <c r="RUF109" s="30"/>
      <c r="RUG109" s="30"/>
      <c r="RUH109" s="30"/>
      <c r="RUI109" s="30"/>
      <c r="RUJ109" s="30"/>
      <c r="RUK109" s="30"/>
      <c r="RUL109" s="30"/>
      <c r="RUM109" s="30"/>
      <c r="RUN109" s="30"/>
      <c r="RUO109" s="30"/>
      <c r="RUP109" s="30"/>
      <c r="RUQ109" s="30"/>
      <c r="RUR109" s="30"/>
      <c r="RUS109" s="30"/>
      <c r="RUT109" s="30"/>
      <c r="RUU109" s="30"/>
      <c r="RUV109" s="30"/>
      <c r="RUW109" s="30"/>
      <c r="RUX109" s="30"/>
      <c r="RUY109" s="30"/>
      <c r="RUZ109" s="30"/>
      <c r="RVA109" s="30"/>
      <c r="RVB109" s="30"/>
      <c r="RVC109" s="30"/>
      <c r="RVD109" s="30"/>
      <c r="RVE109" s="30"/>
      <c r="RVF109" s="30"/>
      <c r="RVG109" s="30"/>
      <c r="RVH109" s="30"/>
      <c r="RVI109" s="30"/>
      <c r="RVJ109" s="30"/>
      <c r="RVK109" s="30"/>
      <c r="RVL109" s="30"/>
      <c r="RVM109" s="30"/>
      <c r="RVN109" s="30"/>
      <c r="RVO109" s="30"/>
      <c r="RVP109" s="30"/>
      <c r="RVQ109" s="30"/>
      <c r="RVR109" s="30"/>
      <c r="RVS109" s="30"/>
      <c r="RVT109" s="30"/>
      <c r="RVU109" s="30"/>
      <c r="RVV109" s="30"/>
      <c r="RVW109" s="30"/>
      <c r="RVX109" s="30"/>
      <c r="RVY109" s="30"/>
      <c r="RVZ109" s="30"/>
      <c r="RWA109" s="30"/>
      <c r="RWB109" s="30"/>
      <c r="RWC109" s="30"/>
      <c r="RWD109" s="30"/>
      <c r="RWE109" s="30"/>
      <c r="RWF109" s="30"/>
      <c r="RWG109" s="30"/>
      <c r="RWH109" s="30"/>
      <c r="RWI109" s="30"/>
      <c r="RWJ109" s="30"/>
      <c r="RWK109" s="30"/>
      <c r="RWL109" s="30"/>
      <c r="RWM109" s="30"/>
      <c r="RWN109" s="30"/>
      <c r="RWO109" s="30"/>
      <c r="RWP109" s="30"/>
      <c r="RWQ109" s="30"/>
      <c r="RWR109" s="30"/>
      <c r="RWS109" s="30"/>
      <c r="RWT109" s="30"/>
      <c r="RWU109" s="30"/>
      <c r="RWV109" s="30"/>
      <c r="RWW109" s="30"/>
      <c r="RWX109" s="30"/>
      <c r="RWY109" s="30"/>
      <c r="RWZ109" s="30"/>
      <c r="RXA109" s="30"/>
      <c r="RXB109" s="30"/>
      <c r="RXC109" s="30"/>
      <c r="RXD109" s="30"/>
      <c r="RXE109" s="30"/>
      <c r="RXF109" s="30"/>
      <c r="RXG109" s="30"/>
      <c r="RXH109" s="30"/>
      <c r="RXI109" s="30"/>
      <c r="RXJ109" s="30"/>
      <c r="RXK109" s="30"/>
      <c r="RXL109" s="30"/>
      <c r="RXM109" s="30"/>
      <c r="RXN109" s="30"/>
      <c r="RXO109" s="30"/>
      <c r="RXP109" s="30"/>
      <c r="RXQ109" s="30"/>
      <c r="RXR109" s="30"/>
      <c r="RXS109" s="30"/>
      <c r="RXT109" s="30"/>
      <c r="RXU109" s="30"/>
      <c r="RXV109" s="30"/>
      <c r="RXW109" s="30"/>
      <c r="RXX109" s="30"/>
      <c r="RXY109" s="30"/>
      <c r="RXZ109" s="30"/>
      <c r="RYA109" s="30"/>
      <c r="RYB109" s="30"/>
      <c r="RYC109" s="30"/>
      <c r="RYD109" s="30"/>
      <c r="RYE109" s="30"/>
      <c r="RYF109" s="30"/>
      <c r="RYG109" s="30"/>
      <c r="RYH109" s="30"/>
      <c r="RYI109" s="30"/>
      <c r="RYJ109" s="30"/>
      <c r="RYK109" s="30"/>
      <c r="RYL109" s="30"/>
      <c r="RYM109" s="30"/>
      <c r="RYN109" s="30"/>
      <c r="RYO109" s="30"/>
      <c r="RYP109" s="30"/>
      <c r="RYQ109" s="30"/>
      <c r="RYR109" s="30"/>
      <c r="RYS109" s="30"/>
      <c r="RYT109" s="30"/>
      <c r="RYU109" s="30"/>
      <c r="RYV109" s="30"/>
      <c r="RYW109" s="30"/>
      <c r="RYX109" s="30"/>
      <c r="RYY109" s="30"/>
      <c r="RYZ109" s="30"/>
      <c r="RZA109" s="30"/>
      <c r="RZB109" s="30"/>
      <c r="RZC109" s="30"/>
      <c r="RZD109" s="30"/>
      <c r="RZE109" s="30"/>
      <c r="RZF109" s="30"/>
      <c r="RZG109" s="30"/>
      <c r="RZH109" s="30"/>
      <c r="RZI109" s="30"/>
      <c r="RZJ109" s="30"/>
      <c r="RZK109" s="30"/>
      <c r="RZL109" s="30"/>
      <c r="RZM109" s="30"/>
      <c r="RZN109" s="30"/>
      <c r="RZO109" s="30"/>
      <c r="RZP109" s="30"/>
      <c r="RZQ109" s="30"/>
      <c r="RZR109" s="30"/>
      <c r="RZS109" s="30"/>
      <c r="RZT109" s="30"/>
      <c r="RZU109" s="30"/>
      <c r="RZV109" s="30"/>
      <c r="RZW109" s="30"/>
      <c r="RZX109" s="30"/>
      <c r="RZY109" s="30"/>
      <c r="RZZ109" s="30"/>
      <c r="SAA109" s="30"/>
      <c r="SAB109" s="30"/>
      <c r="SAC109" s="30"/>
      <c r="SAD109" s="30"/>
      <c r="SAE109" s="30"/>
      <c r="SAF109" s="30"/>
      <c r="SAG109" s="30"/>
      <c r="SAH109" s="30"/>
      <c r="SAI109" s="30"/>
      <c r="SAJ109" s="30"/>
      <c r="SAK109" s="30"/>
      <c r="SAL109" s="30"/>
      <c r="SAM109" s="30"/>
      <c r="SAN109" s="30"/>
      <c r="SAO109" s="30"/>
      <c r="SAP109" s="30"/>
      <c r="SAQ109" s="30"/>
      <c r="SAR109" s="30"/>
      <c r="SAS109" s="30"/>
      <c r="SAT109" s="30"/>
      <c r="SAU109" s="30"/>
      <c r="SAV109" s="30"/>
      <c r="SAW109" s="30"/>
      <c r="SAX109" s="30"/>
      <c r="SAY109" s="30"/>
      <c r="SAZ109" s="30"/>
      <c r="SBA109" s="30"/>
      <c r="SBB109" s="30"/>
      <c r="SBC109" s="30"/>
      <c r="SBD109" s="30"/>
      <c r="SBE109" s="30"/>
      <c r="SBF109" s="30"/>
      <c r="SBG109" s="30"/>
      <c r="SBH109" s="30"/>
      <c r="SBI109" s="30"/>
      <c r="SBJ109" s="30"/>
      <c r="SBK109" s="30"/>
      <c r="SBL109" s="30"/>
      <c r="SBM109" s="30"/>
      <c r="SBN109" s="30"/>
      <c r="SBO109" s="30"/>
      <c r="SBP109" s="30"/>
      <c r="SBQ109" s="30"/>
      <c r="SBR109" s="30"/>
      <c r="SBS109" s="30"/>
      <c r="SBT109" s="30"/>
      <c r="SBU109" s="30"/>
      <c r="SBV109" s="30"/>
      <c r="SBW109" s="30"/>
      <c r="SBX109" s="30"/>
      <c r="SBY109" s="30"/>
      <c r="SBZ109" s="30"/>
      <c r="SCA109" s="30"/>
      <c r="SCB109" s="30"/>
      <c r="SCC109" s="30"/>
      <c r="SCD109" s="30"/>
      <c r="SCE109" s="30"/>
      <c r="SCF109" s="30"/>
      <c r="SCG109" s="30"/>
      <c r="SCH109" s="30"/>
      <c r="SCI109" s="30"/>
      <c r="SCJ109" s="30"/>
      <c r="SCK109" s="30"/>
      <c r="SCL109" s="30"/>
      <c r="SCM109" s="30"/>
      <c r="SCN109" s="30"/>
      <c r="SCO109" s="30"/>
      <c r="SCP109" s="30"/>
      <c r="SCQ109" s="30"/>
      <c r="SCR109" s="30"/>
      <c r="SCS109" s="30"/>
      <c r="SCT109" s="30"/>
      <c r="SCU109" s="30"/>
      <c r="SCV109" s="30"/>
      <c r="SCW109" s="30"/>
      <c r="SCX109" s="30"/>
      <c r="SCY109" s="30"/>
      <c r="SCZ109" s="30"/>
      <c r="SDA109" s="30"/>
      <c r="SDB109" s="30"/>
      <c r="SDC109" s="30"/>
      <c r="SDD109" s="30"/>
      <c r="SDE109" s="30"/>
      <c r="SDF109" s="30"/>
      <c r="SDG109" s="30"/>
      <c r="SDH109" s="30"/>
      <c r="SDI109" s="30"/>
      <c r="SDJ109" s="30"/>
      <c r="SDK109" s="30"/>
      <c r="SDL109" s="30"/>
      <c r="SDM109" s="30"/>
      <c r="SDN109" s="30"/>
      <c r="SDO109" s="30"/>
      <c r="SDP109" s="30"/>
      <c r="SDQ109" s="30"/>
      <c r="SDR109" s="30"/>
      <c r="SDS109" s="30"/>
      <c r="SDT109" s="30"/>
      <c r="SDU109" s="30"/>
      <c r="SDV109" s="30"/>
      <c r="SDW109" s="30"/>
      <c r="SDX109" s="30"/>
      <c r="SDY109" s="30"/>
      <c r="SDZ109" s="30"/>
      <c r="SEA109" s="30"/>
      <c r="SEB109" s="30"/>
      <c r="SEC109" s="30"/>
      <c r="SED109" s="30"/>
      <c r="SEE109" s="30"/>
      <c r="SEF109" s="30"/>
      <c r="SEG109" s="30"/>
      <c r="SEH109" s="30"/>
      <c r="SEI109" s="30"/>
      <c r="SEJ109" s="30"/>
      <c r="SEK109" s="30"/>
      <c r="SEL109" s="30"/>
      <c r="SEM109" s="30"/>
      <c r="SEN109" s="30"/>
      <c r="SEO109" s="30"/>
      <c r="SEP109" s="30"/>
      <c r="SEQ109" s="30"/>
      <c r="SER109" s="30"/>
      <c r="SES109" s="30"/>
      <c r="SET109" s="30"/>
      <c r="SEU109" s="30"/>
      <c r="SEV109" s="30"/>
      <c r="SEW109" s="30"/>
      <c r="SEX109" s="30"/>
      <c r="SEY109" s="30"/>
      <c r="SEZ109" s="30"/>
      <c r="SFA109" s="30"/>
      <c r="SFB109" s="30"/>
      <c r="SFC109" s="30"/>
      <c r="SFD109" s="30"/>
      <c r="SFE109" s="30"/>
      <c r="SFF109" s="30"/>
      <c r="SFG109" s="30"/>
      <c r="SFH109" s="30"/>
      <c r="SFI109" s="30"/>
      <c r="SFJ109" s="30"/>
      <c r="SFK109" s="30"/>
      <c r="SFL109" s="30"/>
      <c r="SFM109" s="30"/>
      <c r="SFN109" s="30"/>
      <c r="SFO109" s="30"/>
      <c r="SFP109" s="30"/>
      <c r="SFQ109" s="30"/>
      <c r="SFR109" s="30"/>
      <c r="SFS109" s="30"/>
      <c r="SFT109" s="30"/>
      <c r="SFU109" s="30"/>
      <c r="SFV109" s="30"/>
      <c r="SFW109" s="30"/>
      <c r="SFX109" s="30"/>
      <c r="SFY109" s="30"/>
      <c r="SFZ109" s="30"/>
      <c r="SGA109" s="30"/>
      <c r="SGB109" s="30"/>
      <c r="SGC109" s="30"/>
      <c r="SGD109" s="30"/>
      <c r="SGE109" s="30"/>
      <c r="SGF109" s="30"/>
      <c r="SGG109" s="30"/>
      <c r="SGH109" s="30"/>
      <c r="SGI109" s="30"/>
      <c r="SGJ109" s="30"/>
      <c r="SGK109" s="30"/>
      <c r="SGL109" s="30"/>
      <c r="SGM109" s="30"/>
      <c r="SGN109" s="30"/>
      <c r="SGO109" s="30"/>
      <c r="SGP109" s="30"/>
      <c r="SGQ109" s="30"/>
      <c r="SGR109" s="30"/>
      <c r="SGS109" s="30"/>
      <c r="SGT109" s="30"/>
      <c r="SGU109" s="30"/>
      <c r="SGV109" s="30"/>
      <c r="SGW109" s="30"/>
      <c r="SGX109" s="30"/>
      <c r="SGY109" s="30"/>
      <c r="SGZ109" s="30"/>
      <c r="SHA109" s="30"/>
      <c r="SHB109" s="30"/>
      <c r="SHC109" s="30"/>
      <c r="SHD109" s="30"/>
      <c r="SHE109" s="30"/>
      <c r="SHF109" s="30"/>
      <c r="SHG109" s="30"/>
      <c r="SHH109" s="30"/>
      <c r="SHI109" s="30"/>
      <c r="SHJ109" s="30"/>
      <c r="SHK109" s="30"/>
      <c r="SHL109" s="30"/>
      <c r="SHM109" s="30"/>
      <c r="SHN109" s="30"/>
      <c r="SHO109" s="30"/>
      <c r="SHP109" s="30"/>
      <c r="SHQ109" s="30"/>
      <c r="SHR109" s="30"/>
      <c r="SHS109" s="30"/>
      <c r="SHT109" s="30"/>
      <c r="SHU109" s="30"/>
      <c r="SHV109" s="30"/>
      <c r="SHW109" s="30"/>
      <c r="SHX109" s="30"/>
      <c r="SHY109" s="30"/>
      <c r="SHZ109" s="30"/>
      <c r="SIA109" s="30"/>
      <c r="SIB109" s="30"/>
      <c r="SIC109" s="30"/>
      <c r="SID109" s="30"/>
      <c r="SIE109" s="30"/>
      <c r="SIF109" s="30"/>
      <c r="SIG109" s="30"/>
      <c r="SIH109" s="30"/>
      <c r="SII109" s="30"/>
      <c r="SIJ109" s="30"/>
      <c r="SIK109" s="30"/>
      <c r="SIL109" s="30"/>
      <c r="SIM109" s="30"/>
      <c r="SIN109" s="30"/>
      <c r="SIO109" s="30"/>
      <c r="SIP109" s="30"/>
      <c r="SIQ109" s="30"/>
      <c r="SIR109" s="30"/>
      <c r="SIS109" s="30"/>
      <c r="SIT109" s="30"/>
      <c r="SIU109" s="30"/>
      <c r="SIV109" s="30"/>
      <c r="SIW109" s="30"/>
      <c r="SIX109" s="30"/>
      <c r="SIY109" s="30"/>
      <c r="SIZ109" s="30"/>
      <c r="SJA109" s="30"/>
      <c r="SJB109" s="30"/>
      <c r="SJC109" s="30"/>
      <c r="SJD109" s="30"/>
      <c r="SJE109" s="30"/>
      <c r="SJF109" s="30"/>
      <c r="SJG109" s="30"/>
      <c r="SJH109" s="30"/>
      <c r="SJI109" s="30"/>
      <c r="SJJ109" s="30"/>
      <c r="SJK109" s="30"/>
      <c r="SJL109" s="30"/>
      <c r="SJM109" s="30"/>
      <c r="SJN109" s="30"/>
      <c r="SJO109" s="30"/>
      <c r="SJP109" s="30"/>
      <c r="SJQ109" s="30"/>
      <c r="SJR109" s="30"/>
      <c r="SJS109" s="30"/>
      <c r="SJT109" s="30"/>
      <c r="SJU109" s="30"/>
      <c r="SJV109" s="30"/>
      <c r="SJW109" s="30"/>
      <c r="SJX109" s="30"/>
      <c r="SJY109" s="30"/>
      <c r="SJZ109" s="30"/>
      <c r="SKA109" s="30"/>
      <c r="SKB109" s="30"/>
      <c r="SKC109" s="30"/>
      <c r="SKD109" s="30"/>
      <c r="SKE109" s="30"/>
      <c r="SKF109" s="30"/>
      <c r="SKG109" s="30"/>
      <c r="SKH109" s="30"/>
      <c r="SKI109" s="30"/>
      <c r="SKJ109" s="30"/>
      <c r="SKK109" s="30"/>
      <c r="SKL109" s="30"/>
      <c r="SKM109" s="30"/>
      <c r="SKN109" s="30"/>
      <c r="SKO109" s="30"/>
      <c r="SKP109" s="30"/>
      <c r="SKQ109" s="30"/>
      <c r="SKR109" s="30"/>
      <c r="SKS109" s="30"/>
      <c r="SKT109" s="30"/>
      <c r="SKU109" s="30"/>
      <c r="SKV109" s="30"/>
      <c r="SKW109" s="30"/>
      <c r="SKX109" s="30"/>
      <c r="SKY109" s="30"/>
      <c r="SKZ109" s="30"/>
      <c r="SLA109" s="30"/>
      <c r="SLB109" s="30"/>
      <c r="SLC109" s="30"/>
      <c r="SLD109" s="30"/>
      <c r="SLE109" s="30"/>
      <c r="SLF109" s="30"/>
      <c r="SLG109" s="30"/>
      <c r="SLH109" s="30"/>
      <c r="SLI109" s="30"/>
      <c r="SLJ109" s="30"/>
      <c r="SLK109" s="30"/>
      <c r="SLL109" s="30"/>
      <c r="SLM109" s="30"/>
      <c r="SLN109" s="30"/>
      <c r="SLO109" s="30"/>
      <c r="SLP109" s="30"/>
      <c r="SLQ109" s="30"/>
      <c r="SLR109" s="30"/>
      <c r="SLS109" s="30"/>
      <c r="SLT109" s="30"/>
      <c r="SLU109" s="30"/>
      <c r="SLV109" s="30"/>
      <c r="SLW109" s="30"/>
      <c r="SLX109" s="30"/>
      <c r="SLY109" s="30"/>
      <c r="SLZ109" s="30"/>
      <c r="SMA109" s="30"/>
      <c r="SMB109" s="30"/>
      <c r="SMC109" s="30"/>
      <c r="SMD109" s="30"/>
      <c r="SME109" s="30"/>
      <c r="SMF109" s="30"/>
      <c r="SMG109" s="30"/>
      <c r="SMH109" s="30"/>
      <c r="SMI109" s="30"/>
      <c r="SMJ109" s="30"/>
      <c r="SMK109" s="30"/>
      <c r="SML109" s="30"/>
      <c r="SMM109" s="30"/>
      <c r="SMN109" s="30"/>
      <c r="SMO109" s="30"/>
      <c r="SMP109" s="30"/>
      <c r="SMQ109" s="30"/>
      <c r="SMR109" s="30"/>
      <c r="SMS109" s="30"/>
      <c r="SMT109" s="30"/>
      <c r="SMU109" s="30"/>
      <c r="SMV109" s="30"/>
      <c r="SMW109" s="30"/>
      <c r="SMX109" s="30"/>
      <c r="SMY109" s="30"/>
      <c r="SMZ109" s="30"/>
      <c r="SNA109" s="30"/>
      <c r="SNB109" s="30"/>
      <c r="SNC109" s="30"/>
      <c r="SND109" s="30"/>
      <c r="SNE109" s="30"/>
      <c r="SNF109" s="30"/>
      <c r="SNG109" s="30"/>
      <c r="SNH109" s="30"/>
      <c r="SNI109" s="30"/>
      <c r="SNJ109" s="30"/>
      <c r="SNK109" s="30"/>
      <c r="SNL109" s="30"/>
      <c r="SNM109" s="30"/>
      <c r="SNN109" s="30"/>
      <c r="SNO109" s="30"/>
      <c r="SNP109" s="30"/>
      <c r="SNQ109" s="30"/>
      <c r="SNR109" s="30"/>
      <c r="SNS109" s="30"/>
      <c r="SNT109" s="30"/>
      <c r="SNU109" s="30"/>
      <c r="SNV109" s="30"/>
      <c r="SNW109" s="30"/>
      <c r="SNX109" s="30"/>
      <c r="SNY109" s="30"/>
      <c r="SNZ109" s="30"/>
      <c r="SOA109" s="30"/>
      <c r="SOB109" s="30"/>
      <c r="SOC109" s="30"/>
      <c r="SOD109" s="30"/>
      <c r="SOE109" s="30"/>
      <c r="SOF109" s="30"/>
      <c r="SOG109" s="30"/>
      <c r="SOH109" s="30"/>
      <c r="SOI109" s="30"/>
      <c r="SOJ109" s="30"/>
      <c r="SOK109" s="30"/>
      <c r="SOL109" s="30"/>
      <c r="SOM109" s="30"/>
      <c r="SON109" s="30"/>
      <c r="SOO109" s="30"/>
      <c r="SOP109" s="30"/>
      <c r="SOQ109" s="30"/>
      <c r="SOR109" s="30"/>
      <c r="SOS109" s="30"/>
      <c r="SOT109" s="30"/>
      <c r="SOU109" s="30"/>
      <c r="SOV109" s="30"/>
      <c r="SOW109" s="30"/>
      <c r="SOX109" s="30"/>
      <c r="SOY109" s="30"/>
      <c r="SOZ109" s="30"/>
      <c r="SPA109" s="30"/>
      <c r="SPB109" s="30"/>
      <c r="SPC109" s="30"/>
      <c r="SPD109" s="30"/>
      <c r="SPE109" s="30"/>
      <c r="SPF109" s="30"/>
      <c r="SPG109" s="30"/>
      <c r="SPH109" s="30"/>
      <c r="SPI109" s="30"/>
      <c r="SPJ109" s="30"/>
      <c r="SPK109" s="30"/>
      <c r="SPL109" s="30"/>
      <c r="SPM109" s="30"/>
      <c r="SPN109" s="30"/>
      <c r="SPO109" s="30"/>
      <c r="SPP109" s="30"/>
      <c r="SPQ109" s="30"/>
      <c r="SPR109" s="30"/>
      <c r="SPS109" s="30"/>
      <c r="SPT109" s="30"/>
      <c r="SPU109" s="30"/>
      <c r="SPV109" s="30"/>
      <c r="SPW109" s="30"/>
      <c r="SPX109" s="30"/>
      <c r="SPY109" s="30"/>
      <c r="SPZ109" s="30"/>
      <c r="SQA109" s="30"/>
      <c r="SQB109" s="30"/>
      <c r="SQC109" s="30"/>
      <c r="SQD109" s="30"/>
      <c r="SQE109" s="30"/>
      <c r="SQF109" s="30"/>
      <c r="SQG109" s="30"/>
      <c r="SQH109" s="30"/>
      <c r="SQI109" s="30"/>
      <c r="SQJ109" s="30"/>
      <c r="SQK109" s="30"/>
      <c r="SQL109" s="30"/>
      <c r="SQM109" s="30"/>
      <c r="SQN109" s="30"/>
      <c r="SQO109" s="30"/>
      <c r="SQP109" s="30"/>
      <c r="SQQ109" s="30"/>
      <c r="SQR109" s="30"/>
      <c r="SQS109" s="30"/>
      <c r="SQT109" s="30"/>
      <c r="SQU109" s="30"/>
      <c r="SQV109" s="30"/>
      <c r="SQW109" s="30"/>
      <c r="SQX109" s="30"/>
      <c r="SQY109" s="30"/>
      <c r="SQZ109" s="30"/>
      <c r="SRA109" s="30"/>
      <c r="SRB109" s="30"/>
      <c r="SRC109" s="30"/>
      <c r="SRD109" s="30"/>
      <c r="SRE109" s="30"/>
      <c r="SRF109" s="30"/>
      <c r="SRG109" s="30"/>
      <c r="SRH109" s="30"/>
      <c r="SRI109" s="30"/>
      <c r="SRJ109" s="30"/>
      <c r="SRK109" s="30"/>
      <c r="SRL109" s="30"/>
      <c r="SRM109" s="30"/>
      <c r="SRN109" s="30"/>
      <c r="SRO109" s="30"/>
      <c r="SRP109" s="30"/>
      <c r="SRQ109" s="30"/>
      <c r="SRR109" s="30"/>
      <c r="SRS109" s="30"/>
      <c r="SRT109" s="30"/>
      <c r="SRU109" s="30"/>
      <c r="SRV109" s="30"/>
      <c r="SRW109" s="30"/>
      <c r="SRX109" s="30"/>
      <c r="SRY109" s="30"/>
      <c r="SRZ109" s="30"/>
      <c r="SSA109" s="30"/>
      <c r="SSB109" s="30"/>
      <c r="SSC109" s="30"/>
      <c r="SSD109" s="30"/>
      <c r="SSE109" s="30"/>
      <c r="SSF109" s="30"/>
      <c r="SSG109" s="30"/>
      <c r="SSH109" s="30"/>
      <c r="SSI109" s="30"/>
      <c r="SSJ109" s="30"/>
      <c r="SSK109" s="30"/>
      <c r="SSL109" s="30"/>
      <c r="SSM109" s="30"/>
      <c r="SSN109" s="30"/>
      <c r="SSO109" s="30"/>
      <c r="SSP109" s="30"/>
      <c r="SSQ109" s="30"/>
      <c r="SSR109" s="30"/>
      <c r="SSS109" s="30"/>
      <c r="SST109" s="30"/>
      <c r="SSU109" s="30"/>
      <c r="SSV109" s="30"/>
      <c r="SSW109" s="30"/>
      <c r="SSX109" s="30"/>
      <c r="SSY109" s="30"/>
      <c r="SSZ109" s="30"/>
      <c r="STA109" s="30"/>
      <c r="STB109" s="30"/>
      <c r="STC109" s="30"/>
      <c r="STD109" s="30"/>
      <c r="STE109" s="30"/>
      <c r="STF109" s="30"/>
      <c r="STG109" s="30"/>
      <c r="STH109" s="30"/>
      <c r="STI109" s="30"/>
      <c r="STJ109" s="30"/>
      <c r="STK109" s="30"/>
      <c r="STL109" s="30"/>
      <c r="STM109" s="30"/>
      <c r="STN109" s="30"/>
      <c r="STO109" s="30"/>
      <c r="STP109" s="30"/>
      <c r="STQ109" s="30"/>
      <c r="STR109" s="30"/>
      <c r="STS109" s="30"/>
      <c r="STT109" s="30"/>
      <c r="STU109" s="30"/>
      <c r="STV109" s="30"/>
      <c r="STW109" s="30"/>
      <c r="STX109" s="30"/>
      <c r="STY109" s="30"/>
      <c r="STZ109" s="30"/>
      <c r="SUA109" s="30"/>
      <c r="SUB109" s="30"/>
      <c r="SUC109" s="30"/>
      <c r="SUD109" s="30"/>
      <c r="SUE109" s="30"/>
      <c r="SUF109" s="30"/>
      <c r="SUG109" s="30"/>
      <c r="SUH109" s="30"/>
      <c r="SUI109" s="30"/>
      <c r="SUJ109" s="30"/>
      <c r="SUK109" s="30"/>
      <c r="SUL109" s="30"/>
      <c r="SUM109" s="30"/>
      <c r="SUN109" s="30"/>
      <c r="SUO109" s="30"/>
      <c r="SUP109" s="30"/>
      <c r="SUQ109" s="30"/>
      <c r="SUR109" s="30"/>
      <c r="SUS109" s="30"/>
      <c r="SUT109" s="30"/>
      <c r="SUU109" s="30"/>
      <c r="SUV109" s="30"/>
      <c r="SUW109" s="30"/>
      <c r="SUX109" s="30"/>
      <c r="SUY109" s="30"/>
      <c r="SUZ109" s="30"/>
      <c r="SVA109" s="30"/>
      <c r="SVB109" s="30"/>
      <c r="SVC109" s="30"/>
      <c r="SVD109" s="30"/>
      <c r="SVE109" s="30"/>
      <c r="SVF109" s="30"/>
      <c r="SVG109" s="30"/>
      <c r="SVH109" s="30"/>
      <c r="SVI109" s="30"/>
      <c r="SVJ109" s="30"/>
      <c r="SVK109" s="30"/>
      <c r="SVL109" s="30"/>
      <c r="SVM109" s="30"/>
      <c r="SVN109" s="30"/>
      <c r="SVO109" s="30"/>
      <c r="SVP109" s="30"/>
      <c r="SVQ109" s="30"/>
      <c r="SVR109" s="30"/>
      <c r="SVS109" s="30"/>
      <c r="SVT109" s="30"/>
      <c r="SVU109" s="30"/>
      <c r="SVV109" s="30"/>
      <c r="SVW109" s="30"/>
      <c r="SVX109" s="30"/>
      <c r="SVY109" s="30"/>
      <c r="SVZ109" s="30"/>
      <c r="SWA109" s="30"/>
      <c r="SWB109" s="30"/>
      <c r="SWC109" s="30"/>
      <c r="SWD109" s="30"/>
      <c r="SWE109" s="30"/>
      <c r="SWF109" s="30"/>
      <c r="SWG109" s="30"/>
      <c r="SWH109" s="30"/>
      <c r="SWI109" s="30"/>
      <c r="SWJ109" s="30"/>
      <c r="SWK109" s="30"/>
      <c r="SWL109" s="30"/>
      <c r="SWM109" s="30"/>
      <c r="SWN109" s="30"/>
      <c r="SWO109" s="30"/>
      <c r="SWP109" s="30"/>
      <c r="SWQ109" s="30"/>
      <c r="SWR109" s="30"/>
      <c r="SWS109" s="30"/>
      <c r="SWT109" s="30"/>
      <c r="SWU109" s="30"/>
      <c r="SWV109" s="30"/>
      <c r="SWW109" s="30"/>
      <c r="SWX109" s="30"/>
      <c r="SWY109" s="30"/>
      <c r="SWZ109" s="30"/>
      <c r="SXA109" s="30"/>
      <c r="SXB109" s="30"/>
      <c r="SXC109" s="30"/>
      <c r="SXD109" s="30"/>
      <c r="SXE109" s="30"/>
      <c r="SXF109" s="30"/>
      <c r="SXG109" s="30"/>
      <c r="SXH109" s="30"/>
      <c r="SXI109" s="30"/>
      <c r="SXJ109" s="30"/>
      <c r="SXK109" s="30"/>
      <c r="SXL109" s="30"/>
      <c r="SXM109" s="30"/>
      <c r="SXN109" s="30"/>
      <c r="SXO109" s="30"/>
      <c r="SXP109" s="30"/>
      <c r="SXQ109" s="30"/>
      <c r="SXR109" s="30"/>
      <c r="SXS109" s="30"/>
      <c r="SXT109" s="30"/>
      <c r="SXU109" s="30"/>
      <c r="SXV109" s="30"/>
      <c r="SXW109" s="30"/>
      <c r="SXX109" s="30"/>
      <c r="SXY109" s="30"/>
      <c r="SXZ109" s="30"/>
      <c r="SYA109" s="30"/>
      <c r="SYB109" s="30"/>
      <c r="SYC109" s="30"/>
      <c r="SYD109" s="30"/>
      <c r="SYE109" s="30"/>
      <c r="SYF109" s="30"/>
      <c r="SYG109" s="30"/>
      <c r="SYH109" s="30"/>
      <c r="SYI109" s="30"/>
      <c r="SYJ109" s="30"/>
      <c r="SYK109" s="30"/>
      <c r="SYL109" s="30"/>
      <c r="SYM109" s="30"/>
      <c r="SYN109" s="30"/>
      <c r="SYO109" s="30"/>
      <c r="SYP109" s="30"/>
      <c r="SYQ109" s="30"/>
      <c r="SYR109" s="30"/>
      <c r="SYS109" s="30"/>
      <c r="SYT109" s="30"/>
      <c r="SYU109" s="30"/>
      <c r="SYV109" s="30"/>
      <c r="SYW109" s="30"/>
      <c r="SYX109" s="30"/>
      <c r="SYY109" s="30"/>
      <c r="SYZ109" s="30"/>
      <c r="SZA109" s="30"/>
      <c r="SZB109" s="30"/>
      <c r="SZC109" s="30"/>
      <c r="SZD109" s="30"/>
      <c r="SZE109" s="30"/>
      <c r="SZF109" s="30"/>
      <c r="SZG109" s="30"/>
      <c r="SZH109" s="30"/>
      <c r="SZI109" s="30"/>
      <c r="SZJ109" s="30"/>
      <c r="SZK109" s="30"/>
      <c r="SZL109" s="30"/>
      <c r="SZM109" s="30"/>
      <c r="SZN109" s="30"/>
      <c r="SZO109" s="30"/>
      <c r="SZP109" s="30"/>
      <c r="SZQ109" s="30"/>
      <c r="SZR109" s="30"/>
      <c r="SZS109" s="30"/>
      <c r="SZT109" s="30"/>
      <c r="SZU109" s="30"/>
      <c r="SZV109" s="30"/>
      <c r="SZW109" s="30"/>
      <c r="SZX109" s="30"/>
      <c r="SZY109" s="30"/>
      <c r="SZZ109" s="30"/>
      <c r="TAA109" s="30"/>
      <c r="TAB109" s="30"/>
      <c r="TAC109" s="30"/>
      <c r="TAD109" s="30"/>
      <c r="TAE109" s="30"/>
      <c r="TAF109" s="30"/>
      <c r="TAG109" s="30"/>
      <c r="TAH109" s="30"/>
      <c r="TAI109" s="30"/>
      <c r="TAJ109" s="30"/>
      <c r="TAK109" s="30"/>
      <c r="TAL109" s="30"/>
      <c r="TAM109" s="30"/>
      <c r="TAN109" s="30"/>
      <c r="TAO109" s="30"/>
      <c r="TAP109" s="30"/>
      <c r="TAQ109" s="30"/>
      <c r="TAR109" s="30"/>
      <c r="TAS109" s="30"/>
      <c r="TAT109" s="30"/>
      <c r="TAU109" s="30"/>
      <c r="TAV109" s="30"/>
      <c r="TAW109" s="30"/>
      <c r="TAX109" s="30"/>
      <c r="TAY109" s="30"/>
      <c r="TAZ109" s="30"/>
      <c r="TBA109" s="30"/>
      <c r="TBB109" s="30"/>
      <c r="TBC109" s="30"/>
      <c r="TBD109" s="30"/>
      <c r="TBE109" s="30"/>
      <c r="TBF109" s="30"/>
      <c r="TBG109" s="30"/>
      <c r="TBH109" s="30"/>
      <c r="TBI109" s="30"/>
      <c r="TBJ109" s="30"/>
      <c r="TBK109" s="30"/>
      <c r="TBL109" s="30"/>
      <c r="TBM109" s="30"/>
      <c r="TBN109" s="30"/>
      <c r="TBO109" s="30"/>
      <c r="TBP109" s="30"/>
      <c r="TBQ109" s="30"/>
      <c r="TBR109" s="30"/>
      <c r="TBS109" s="30"/>
      <c r="TBT109" s="30"/>
      <c r="TBU109" s="30"/>
      <c r="TBV109" s="30"/>
      <c r="TBW109" s="30"/>
      <c r="TBX109" s="30"/>
      <c r="TBY109" s="30"/>
      <c r="TBZ109" s="30"/>
      <c r="TCA109" s="30"/>
      <c r="TCB109" s="30"/>
      <c r="TCC109" s="30"/>
      <c r="TCD109" s="30"/>
      <c r="TCE109" s="30"/>
      <c r="TCF109" s="30"/>
      <c r="TCG109" s="30"/>
      <c r="TCH109" s="30"/>
      <c r="TCI109" s="30"/>
      <c r="TCJ109" s="30"/>
      <c r="TCK109" s="30"/>
      <c r="TCL109" s="30"/>
      <c r="TCM109" s="30"/>
      <c r="TCN109" s="30"/>
      <c r="TCO109" s="30"/>
      <c r="TCP109" s="30"/>
      <c r="TCQ109" s="30"/>
      <c r="TCR109" s="30"/>
      <c r="TCS109" s="30"/>
      <c r="TCT109" s="30"/>
      <c r="TCU109" s="30"/>
      <c r="TCV109" s="30"/>
      <c r="TCW109" s="30"/>
      <c r="TCX109" s="30"/>
      <c r="TCY109" s="30"/>
      <c r="TCZ109" s="30"/>
      <c r="TDA109" s="30"/>
      <c r="TDB109" s="30"/>
      <c r="TDC109" s="30"/>
      <c r="TDD109" s="30"/>
      <c r="TDE109" s="30"/>
      <c r="TDF109" s="30"/>
      <c r="TDG109" s="30"/>
      <c r="TDH109" s="30"/>
      <c r="TDI109" s="30"/>
      <c r="TDJ109" s="30"/>
      <c r="TDK109" s="30"/>
      <c r="TDL109" s="30"/>
      <c r="TDM109" s="30"/>
      <c r="TDN109" s="30"/>
      <c r="TDO109" s="30"/>
      <c r="TDP109" s="30"/>
      <c r="TDQ109" s="30"/>
      <c r="TDR109" s="30"/>
      <c r="TDS109" s="30"/>
      <c r="TDT109" s="30"/>
      <c r="TDU109" s="30"/>
      <c r="TDV109" s="30"/>
      <c r="TDW109" s="30"/>
      <c r="TDX109" s="30"/>
      <c r="TDY109" s="30"/>
      <c r="TDZ109" s="30"/>
      <c r="TEA109" s="30"/>
      <c r="TEB109" s="30"/>
      <c r="TEC109" s="30"/>
      <c r="TED109" s="30"/>
      <c r="TEE109" s="30"/>
      <c r="TEF109" s="30"/>
      <c r="TEG109" s="30"/>
      <c r="TEH109" s="30"/>
      <c r="TEI109" s="30"/>
      <c r="TEJ109" s="30"/>
      <c r="TEK109" s="30"/>
      <c r="TEL109" s="30"/>
      <c r="TEM109" s="30"/>
      <c r="TEN109" s="30"/>
      <c r="TEO109" s="30"/>
      <c r="TEP109" s="30"/>
      <c r="TEQ109" s="30"/>
      <c r="TER109" s="30"/>
      <c r="TES109" s="30"/>
      <c r="TET109" s="30"/>
      <c r="TEU109" s="30"/>
      <c r="TEV109" s="30"/>
      <c r="TEW109" s="30"/>
      <c r="TEX109" s="30"/>
      <c r="TEY109" s="30"/>
      <c r="TEZ109" s="30"/>
      <c r="TFA109" s="30"/>
      <c r="TFB109" s="30"/>
      <c r="TFC109" s="30"/>
      <c r="TFD109" s="30"/>
      <c r="TFE109" s="30"/>
      <c r="TFF109" s="30"/>
      <c r="TFG109" s="30"/>
      <c r="TFH109" s="30"/>
      <c r="TFI109" s="30"/>
      <c r="TFJ109" s="30"/>
      <c r="TFK109" s="30"/>
      <c r="TFL109" s="30"/>
      <c r="TFM109" s="30"/>
      <c r="TFN109" s="30"/>
      <c r="TFO109" s="30"/>
      <c r="TFP109" s="30"/>
      <c r="TFQ109" s="30"/>
      <c r="TFR109" s="30"/>
      <c r="TFS109" s="30"/>
      <c r="TFT109" s="30"/>
      <c r="TFU109" s="30"/>
      <c r="TFV109" s="30"/>
      <c r="TFW109" s="30"/>
      <c r="TFX109" s="30"/>
      <c r="TFY109" s="30"/>
      <c r="TFZ109" s="30"/>
      <c r="TGA109" s="30"/>
      <c r="TGB109" s="30"/>
      <c r="TGC109" s="30"/>
      <c r="TGD109" s="30"/>
      <c r="TGE109" s="30"/>
      <c r="TGF109" s="30"/>
      <c r="TGG109" s="30"/>
      <c r="TGH109" s="30"/>
      <c r="TGI109" s="30"/>
      <c r="TGJ109" s="30"/>
      <c r="TGK109" s="30"/>
      <c r="TGL109" s="30"/>
      <c r="TGM109" s="30"/>
      <c r="TGN109" s="30"/>
      <c r="TGO109" s="30"/>
      <c r="TGP109" s="30"/>
      <c r="TGQ109" s="30"/>
      <c r="TGR109" s="30"/>
      <c r="TGS109" s="30"/>
      <c r="TGT109" s="30"/>
      <c r="TGU109" s="30"/>
      <c r="TGV109" s="30"/>
      <c r="TGW109" s="30"/>
      <c r="TGX109" s="30"/>
      <c r="TGY109" s="30"/>
      <c r="TGZ109" s="30"/>
      <c r="THA109" s="30"/>
      <c r="THB109" s="30"/>
      <c r="THC109" s="30"/>
      <c r="THD109" s="30"/>
      <c r="THE109" s="30"/>
      <c r="THF109" s="30"/>
      <c r="THG109" s="30"/>
      <c r="THH109" s="30"/>
      <c r="THI109" s="30"/>
      <c r="THJ109" s="30"/>
      <c r="THK109" s="30"/>
      <c r="THL109" s="30"/>
      <c r="THM109" s="30"/>
      <c r="THN109" s="30"/>
      <c r="THO109" s="30"/>
      <c r="THP109" s="30"/>
      <c r="THQ109" s="30"/>
      <c r="THR109" s="30"/>
      <c r="THS109" s="30"/>
      <c r="THT109" s="30"/>
      <c r="THU109" s="30"/>
      <c r="THV109" s="30"/>
      <c r="THW109" s="30"/>
      <c r="THX109" s="30"/>
      <c r="THY109" s="30"/>
      <c r="THZ109" s="30"/>
      <c r="TIA109" s="30"/>
      <c r="TIB109" s="30"/>
      <c r="TIC109" s="30"/>
      <c r="TID109" s="30"/>
      <c r="TIE109" s="30"/>
      <c r="TIF109" s="30"/>
      <c r="TIG109" s="30"/>
      <c r="TIH109" s="30"/>
      <c r="TII109" s="30"/>
      <c r="TIJ109" s="30"/>
      <c r="TIK109" s="30"/>
      <c r="TIL109" s="30"/>
      <c r="TIM109" s="30"/>
      <c r="TIN109" s="30"/>
      <c r="TIO109" s="30"/>
      <c r="TIP109" s="30"/>
      <c r="TIQ109" s="30"/>
      <c r="TIR109" s="30"/>
      <c r="TIS109" s="30"/>
      <c r="TIT109" s="30"/>
      <c r="TIU109" s="30"/>
      <c r="TIV109" s="30"/>
      <c r="TIW109" s="30"/>
      <c r="TIX109" s="30"/>
      <c r="TIY109" s="30"/>
      <c r="TIZ109" s="30"/>
      <c r="TJA109" s="30"/>
      <c r="TJB109" s="30"/>
      <c r="TJC109" s="30"/>
      <c r="TJD109" s="30"/>
      <c r="TJE109" s="30"/>
      <c r="TJF109" s="30"/>
      <c r="TJG109" s="30"/>
      <c r="TJH109" s="30"/>
      <c r="TJI109" s="30"/>
      <c r="TJJ109" s="30"/>
      <c r="TJK109" s="30"/>
      <c r="TJL109" s="30"/>
      <c r="TJM109" s="30"/>
      <c r="TJN109" s="30"/>
      <c r="TJO109" s="30"/>
      <c r="TJP109" s="30"/>
      <c r="TJQ109" s="30"/>
      <c r="TJR109" s="30"/>
      <c r="TJS109" s="30"/>
      <c r="TJT109" s="30"/>
      <c r="TJU109" s="30"/>
      <c r="TJV109" s="30"/>
      <c r="TJW109" s="30"/>
      <c r="TJX109" s="30"/>
      <c r="TJY109" s="30"/>
      <c r="TJZ109" s="30"/>
      <c r="TKA109" s="30"/>
      <c r="TKB109" s="30"/>
      <c r="TKC109" s="30"/>
      <c r="TKD109" s="30"/>
      <c r="TKE109" s="30"/>
      <c r="TKF109" s="30"/>
      <c r="TKG109" s="30"/>
      <c r="TKH109" s="30"/>
      <c r="TKI109" s="30"/>
      <c r="TKJ109" s="30"/>
      <c r="TKK109" s="30"/>
      <c r="TKL109" s="30"/>
      <c r="TKM109" s="30"/>
      <c r="TKN109" s="30"/>
      <c r="TKO109" s="30"/>
      <c r="TKP109" s="30"/>
      <c r="TKQ109" s="30"/>
      <c r="TKR109" s="30"/>
      <c r="TKS109" s="30"/>
      <c r="TKT109" s="30"/>
      <c r="TKU109" s="30"/>
      <c r="TKV109" s="30"/>
      <c r="TKW109" s="30"/>
      <c r="TKX109" s="30"/>
      <c r="TKY109" s="30"/>
      <c r="TKZ109" s="30"/>
      <c r="TLA109" s="30"/>
      <c r="TLB109" s="30"/>
      <c r="TLC109" s="30"/>
      <c r="TLD109" s="30"/>
      <c r="TLE109" s="30"/>
      <c r="TLF109" s="30"/>
      <c r="TLG109" s="30"/>
      <c r="TLH109" s="30"/>
      <c r="TLI109" s="30"/>
      <c r="TLJ109" s="30"/>
      <c r="TLK109" s="30"/>
      <c r="TLL109" s="30"/>
      <c r="TLM109" s="30"/>
      <c r="TLN109" s="30"/>
      <c r="TLO109" s="30"/>
      <c r="TLP109" s="30"/>
      <c r="TLQ109" s="30"/>
      <c r="TLR109" s="30"/>
      <c r="TLS109" s="30"/>
      <c r="TLT109" s="30"/>
      <c r="TLU109" s="30"/>
      <c r="TLV109" s="30"/>
      <c r="TLW109" s="30"/>
      <c r="TLX109" s="30"/>
      <c r="TLY109" s="30"/>
      <c r="TLZ109" s="30"/>
      <c r="TMA109" s="30"/>
      <c r="TMB109" s="30"/>
      <c r="TMC109" s="30"/>
      <c r="TMD109" s="30"/>
      <c r="TME109" s="30"/>
      <c r="TMF109" s="30"/>
      <c r="TMG109" s="30"/>
      <c r="TMH109" s="30"/>
      <c r="TMI109" s="30"/>
      <c r="TMJ109" s="30"/>
      <c r="TMK109" s="30"/>
      <c r="TML109" s="30"/>
      <c r="TMM109" s="30"/>
      <c r="TMN109" s="30"/>
      <c r="TMO109" s="30"/>
      <c r="TMP109" s="30"/>
      <c r="TMQ109" s="30"/>
      <c r="TMR109" s="30"/>
      <c r="TMS109" s="30"/>
      <c r="TMT109" s="30"/>
      <c r="TMU109" s="30"/>
      <c r="TMV109" s="30"/>
      <c r="TMW109" s="30"/>
      <c r="TMX109" s="30"/>
      <c r="TMY109" s="30"/>
      <c r="TMZ109" s="30"/>
      <c r="TNA109" s="30"/>
      <c r="TNB109" s="30"/>
      <c r="TNC109" s="30"/>
      <c r="TND109" s="30"/>
      <c r="TNE109" s="30"/>
      <c r="TNF109" s="30"/>
      <c r="TNG109" s="30"/>
      <c r="TNH109" s="30"/>
      <c r="TNI109" s="30"/>
      <c r="TNJ109" s="30"/>
      <c r="TNK109" s="30"/>
      <c r="TNL109" s="30"/>
      <c r="TNM109" s="30"/>
      <c r="TNN109" s="30"/>
      <c r="TNO109" s="30"/>
      <c r="TNP109" s="30"/>
      <c r="TNQ109" s="30"/>
      <c r="TNR109" s="30"/>
      <c r="TNS109" s="30"/>
      <c r="TNT109" s="30"/>
      <c r="TNU109" s="30"/>
      <c r="TNV109" s="30"/>
      <c r="TNW109" s="30"/>
      <c r="TNX109" s="30"/>
      <c r="TNY109" s="30"/>
      <c r="TNZ109" s="30"/>
      <c r="TOA109" s="30"/>
      <c r="TOB109" s="30"/>
      <c r="TOC109" s="30"/>
      <c r="TOD109" s="30"/>
      <c r="TOE109" s="30"/>
      <c r="TOF109" s="30"/>
      <c r="TOG109" s="30"/>
      <c r="TOH109" s="30"/>
      <c r="TOI109" s="30"/>
      <c r="TOJ109" s="30"/>
      <c r="TOK109" s="30"/>
      <c r="TOL109" s="30"/>
      <c r="TOM109" s="30"/>
      <c r="TON109" s="30"/>
      <c r="TOO109" s="30"/>
      <c r="TOP109" s="30"/>
      <c r="TOQ109" s="30"/>
      <c r="TOR109" s="30"/>
      <c r="TOS109" s="30"/>
      <c r="TOT109" s="30"/>
      <c r="TOU109" s="30"/>
      <c r="TOV109" s="30"/>
      <c r="TOW109" s="30"/>
      <c r="TOX109" s="30"/>
      <c r="TOY109" s="30"/>
      <c r="TOZ109" s="30"/>
      <c r="TPA109" s="30"/>
      <c r="TPB109" s="30"/>
      <c r="TPC109" s="30"/>
      <c r="TPD109" s="30"/>
      <c r="TPE109" s="30"/>
      <c r="TPF109" s="30"/>
      <c r="TPG109" s="30"/>
      <c r="TPH109" s="30"/>
      <c r="TPI109" s="30"/>
      <c r="TPJ109" s="30"/>
      <c r="TPK109" s="30"/>
      <c r="TPL109" s="30"/>
      <c r="TPM109" s="30"/>
      <c r="TPN109" s="30"/>
      <c r="TPO109" s="30"/>
      <c r="TPP109" s="30"/>
      <c r="TPQ109" s="30"/>
      <c r="TPR109" s="30"/>
      <c r="TPS109" s="30"/>
      <c r="TPT109" s="30"/>
      <c r="TPU109" s="30"/>
      <c r="TPV109" s="30"/>
      <c r="TPW109" s="30"/>
      <c r="TPX109" s="30"/>
      <c r="TPY109" s="30"/>
      <c r="TPZ109" s="30"/>
      <c r="TQA109" s="30"/>
      <c r="TQB109" s="30"/>
      <c r="TQC109" s="30"/>
      <c r="TQD109" s="30"/>
      <c r="TQE109" s="30"/>
      <c r="TQF109" s="30"/>
      <c r="TQG109" s="30"/>
      <c r="TQH109" s="30"/>
      <c r="TQI109" s="30"/>
      <c r="TQJ109" s="30"/>
      <c r="TQK109" s="30"/>
      <c r="TQL109" s="30"/>
      <c r="TQM109" s="30"/>
      <c r="TQN109" s="30"/>
      <c r="TQO109" s="30"/>
      <c r="TQP109" s="30"/>
      <c r="TQQ109" s="30"/>
      <c r="TQR109" s="30"/>
      <c r="TQS109" s="30"/>
      <c r="TQT109" s="30"/>
      <c r="TQU109" s="30"/>
      <c r="TQV109" s="30"/>
      <c r="TQW109" s="30"/>
      <c r="TQX109" s="30"/>
      <c r="TQY109" s="30"/>
      <c r="TQZ109" s="30"/>
      <c r="TRA109" s="30"/>
      <c r="TRB109" s="30"/>
      <c r="TRC109" s="30"/>
      <c r="TRD109" s="30"/>
      <c r="TRE109" s="30"/>
      <c r="TRF109" s="30"/>
      <c r="TRG109" s="30"/>
      <c r="TRH109" s="30"/>
      <c r="TRI109" s="30"/>
      <c r="TRJ109" s="30"/>
      <c r="TRK109" s="30"/>
      <c r="TRL109" s="30"/>
      <c r="TRM109" s="30"/>
      <c r="TRN109" s="30"/>
      <c r="TRO109" s="30"/>
      <c r="TRP109" s="30"/>
      <c r="TRQ109" s="30"/>
      <c r="TRR109" s="30"/>
      <c r="TRS109" s="30"/>
      <c r="TRT109" s="30"/>
      <c r="TRU109" s="30"/>
      <c r="TRV109" s="30"/>
      <c r="TRW109" s="30"/>
      <c r="TRX109" s="30"/>
      <c r="TRY109" s="30"/>
      <c r="TRZ109" s="30"/>
      <c r="TSA109" s="30"/>
      <c r="TSB109" s="30"/>
      <c r="TSC109" s="30"/>
      <c r="TSD109" s="30"/>
      <c r="TSE109" s="30"/>
      <c r="TSF109" s="30"/>
      <c r="TSG109" s="30"/>
      <c r="TSH109" s="30"/>
      <c r="TSI109" s="30"/>
      <c r="TSJ109" s="30"/>
      <c r="TSK109" s="30"/>
      <c r="TSL109" s="30"/>
      <c r="TSM109" s="30"/>
      <c r="TSN109" s="30"/>
      <c r="TSO109" s="30"/>
      <c r="TSP109" s="30"/>
      <c r="TSQ109" s="30"/>
      <c r="TSR109" s="30"/>
      <c r="TSS109" s="30"/>
      <c r="TST109" s="30"/>
      <c r="TSU109" s="30"/>
      <c r="TSV109" s="30"/>
      <c r="TSW109" s="30"/>
      <c r="TSX109" s="30"/>
      <c r="TSY109" s="30"/>
      <c r="TSZ109" s="30"/>
      <c r="TTA109" s="30"/>
      <c r="TTB109" s="30"/>
      <c r="TTC109" s="30"/>
      <c r="TTD109" s="30"/>
      <c r="TTE109" s="30"/>
      <c r="TTF109" s="30"/>
      <c r="TTG109" s="30"/>
      <c r="TTH109" s="30"/>
      <c r="TTI109" s="30"/>
      <c r="TTJ109" s="30"/>
      <c r="TTK109" s="30"/>
      <c r="TTL109" s="30"/>
      <c r="TTM109" s="30"/>
      <c r="TTN109" s="30"/>
      <c r="TTO109" s="30"/>
      <c r="TTP109" s="30"/>
      <c r="TTQ109" s="30"/>
      <c r="TTR109" s="30"/>
      <c r="TTS109" s="30"/>
      <c r="TTT109" s="30"/>
      <c r="TTU109" s="30"/>
      <c r="TTV109" s="30"/>
      <c r="TTW109" s="30"/>
      <c r="TTX109" s="30"/>
      <c r="TTY109" s="30"/>
      <c r="TTZ109" s="30"/>
      <c r="TUA109" s="30"/>
      <c r="TUB109" s="30"/>
      <c r="TUC109" s="30"/>
      <c r="TUD109" s="30"/>
      <c r="TUE109" s="30"/>
      <c r="TUF109" s="30"/>
      <c r="TUG109" s="30"/>
      <c r="TUH109" s="30"/>
      <c r="TUI109" s="30"/>
      <c r="TUJ109" s="30"/>
      <c r="TUK109" s="30"/>
      <c r="TUL109" s="30"/>
      <c r="TUM109" s="30"/>
      <c r="TUN109" s="30"/>
      <c r="TUO109" s="30"/>
      <c r="TUP109" s="30"/>
      <c r="TUQ109" s="30"/>
      <c r="TUR109" s="30"/>
      <c r="TUS109" s="30"/>
      <c r="TUT109" s="30"/>
      <c r="TUU109" s="30"/>
      <c r="TUV109" s="30"/>
      <c r="TUW109" s="30"/>
      <c r="TUX109" s="30"/>
      <c r="TUY109" s="30"/>
      <c r="TUZ109" s="30"/>
      <c r="TVA109" s="30"/>
      <c r="TVB109" s="30"/>
      <c r="TVC109" s="30"/>
      <c r="TVD109" s="30"/>
      <c r="TVE109" s="30"/>
      <c r="TVF109" s="30"/>
      <c r="TVG109" s="30"/>
      <c r="TVH109" s="30"/>
      <c r="TVI109" s="30"/>
      <c r="TVJ109" s="30"/>
      <c r="TVK109" s="30"/>
      <c r="TVL109" s="30"/>
      <c r="TVM109" s="30"/>
      <c r="TVN109" s="30"/>
      <c r="TVO109" s="30"/>
      <c r="TVP109" s="30"/>
      <c r="TVQ109" s="30"/>
      <c r="TVR109" s="30"/>
      <c r="TVS109" s="30"/>
      <c r="TVT109" s="30"/>
      <c r="TVU109" s="30"/>
      <c r="TVV109" s="30"/>
      <c r="TVW109" s="30"/>
      <c r="TVX109" s="30"/>
      <c r="TVY109" s="30"/>
      <c r="TVZ109" s="30"/>
      <c r="TWA109" s="30"/>
      <c r="TWB109" s="30"/>
      <c r="TWC109" s="30"/>
      <c r="TWD109" s="30"/>
      <c r="TWE109" s="30"/>
      <c r="TWF109" s="30"/>
      <c r="TWG109" s="30"/>
      <c r="TWH109" s="30"/>
      <c r="TWI109" s="30"/>
      <c r="TWJ109" s="30"/>
      <c r="TWK109" s="30"/>
      <c r="TWL109" s="30"/>
      <c r="TWM109" s="30"/>
      <c r="TWN109" s="30"/>
      <c r="TWO109" s="30"/>
      <c r="TWP109" s="30"/>
      <c r="TWQ109" s="30"/>
      <c r="TWR109" s="30"/>
      <c r="TWS109" s="30"/>
      <c r="TWT109" s="30"/>
      <c r="TWU109" s="30"/>
      <c r="TWV109" s="30"/>
      <c r="TWW109" s="30"/>
      <c r="TWX109" s="30"/>
      <c r="TWY109" s="30"/>
      <c r="TWZ109" s="30"/>
      <c r="TXA109" s="30"/>
      <c r="TXB109" s="30"/>
      <c r="TXC109" s="30"/>
      <c r="TXD109" s="30"/>
      <c r="TXE109" s="30"/>
      <c r="TXF109" s="30"/>
      <c r="TXG109" s="30"/>
      <c r="TXH109" s="30"/>
      <c r="TXI109" s="30"/>
      <c r="TXJ109" s="30"/>
      <c r="TXK109" s="30"/>
      <c r="TXL109" s="30"/>
      <c r="TXM109" s="30"/>
      <c r="TXN109" s="30"/>
      <c r="TXO109" s="30"/>
      <c r="TXP109" s="30"/>
      <c r="TXQ109" s="30"/>
      <c r="TXR109" s="30"/>
      <c r="TXS109" s="30"/>
      <c r="TXT109" s="30"/>
      <c r="TXU109" s="30"/>
      <c r="TXV109" s="30"/>
      <c r="TXW109" s="30"/>
      <c r="TXX109" s="30"/>
      <c r="TXY109" s="30"/>
      <c r="TXZ109" s="30"/>
      <c r="TYA109" s="30"/>
      <c r="TYB109" s="30"/>
      <c r="TYC109" s="30"/>
      <c r="TYD109" s="30"/>
      <c r="TYE109" s="30"/>
      <c r="TYF109" s="30"/>
      <c r="TYG109" s="30"/>
      <c r="TYH109" s="30"/>
      <c r="TYI109" s="30"/>
      <c r="TYJ109" s="30"/>
      <c r="TYK109" s="30"/>
      <c r="TYL109" s="30"/>
      <c r="TYM109" s="30"/>
      <c r="TYN109" s="30"/>
      <c r="TYO109" s="30"/>
      <c r="TYP109" s="30"/>
      <c r="TYQ109" s="30"/>
      <c r="TYR109" s="30"/>
      <c r="TYS109" s="30"/>
      <c r="TYT109" s="30"/>
      <c r="TYU109" s="30"/>
      <c r="TYV109" s="30"/>
      <c r="TYW109" s="30"/>
      <c r="TYX109" s="30"/>
      <c r="TYY109" s="30"/>
      <c r="TYZ109" s="30"/>
      <c r="TZA109" s="30"/>
      <c r="TZB109" s="30"/>
      <c r="TZC109" s="30"/>
      <c r="TZD109" s="30"/>
      <c r="TZE109" s="30"/>
      <c r="TZF109" s="30"/>
      <c r="TZG109" s="30"/>
      <c r="TZH109" s="30"/>
      <c r="TZI109" s="30"/>
      <c r="TZJ109" s="30"/>
      <c r="TZK109" s="30"/>
      <c r="TZL109" s="30"/>
      <c r="TZM109" s="30"/>
      <c r="TZN109" s="30"/>
      <c r="TZO109" s="30"/>
      <c r="TZP109" s="30"/>
      <c r="TZQ109" s="30"/>
      <c r="TZR109" s="30"/>
      <c r="TZS109" s="30"/>
      <c r="TZT109" s="30"/>
      <c r="TZU109" s="30"/>
      <c r="TZV109" s="30"/>
      <c r="TZW109" s="30"/>
      <c r="TZX109" s="30"/>
      <c r="TZY109" s="30"/>
      <c r="TZZ109" s="30"/>
      <c r="UAA109" s="30"/>
      <c r="UAB109" s="30"/>
      <c r="UAC109" s="30"/>
      <c r="UAD109" s="30"/>
      <c r="UAE109" s="30"/>
      <c r="UAF109" s="30"/>
      <c r="UAG109" s="30"/>
      <c r="UAH109" s="30"/>
      <c r="UAI109" s="30"/>
      <c r="UAJ109" s="30"/>
      <c r="UAK109" s="30"/>
      <c r="UAL109" s="30"/>
      <c r="UAM109" s="30"/>
      <c r="UAN109" s="30"/>
      <c r="UAO109" s="30"/>
      <c r="UAP109" s="30"/>
      <c r="UAQ109" s="30"/>
      <c r="UAR109" s="30"/>
      <c r="UAS109" s="30"/>
      <c r="UAT109" s="30"/>
      <c r="UAU109" s="30"/>
      <c r="UAV109" s="30"/>
      <c r="UAW109" s="30"/>
      <c r="UAX109" s="30"/>
      <c r="UAY109" s="30"/>
      <c r="UAZ109" s="30"/>
      <c r="UBA109" s="30"/>
      <c r="UBB109" s="30"/>
      <c r="UBC109" s="30"/>
      <c r="UBD109" s="30"/>
      <c r="UBE109" s="30"/>
      <c r="UBF109" s="30"/>
      <c r="UBG109" s="30"/>
      <c r="UBH109" s="30"/>
      <c r="UBI109" s="30"/>
      <c r="UBJ109" s="30"/>
      <c r="UBK109" s="30"/>
      <c r="UBL109" s="30"/>
      <c r="UBM109" s="30"/>
      <c r="UBN109" s="30"/>
      <c r="UBO109" s="30"/>
      <c r="UBP109" s="30"/>
      <c r="UBQ109" s="30"/>
      <c r="UBR109" s="30"/>
      <c r="UBS109" s="30"/>
      <c r="UBT109" s="30"/>
      <c r="UBU109" s="30"/>
      <c r="UBV109" s="30"/>
      <c r="UBW109" s="30"/>
      <c r="UBX109" s="30"/>
      <c r="UBY109" s="30"/>
      <c r="UBZ109" s="30"/>
      <c r="UCA109" s="30"/>
      <c r="UCB109" s="30"/>
      <c r="UCC109" s="30"/>
      <c r="UCD109" s="30"/>
      <c r="UCE109" s="30"/>
      <c r="UCF109" s="30"/>
      <c r="UCG109" s="30"/>
      <c r="UCH109" s="30"/>
      <c r="UCI109" s="30"/>
      <c r="UCJ109" s="30"/>
      <c r="UCK109" s="30"/>
      <c r="UCL109" s="30"/>
      <c r="UCM109" s="30"/>
      <c r="UCN109" s="30"/>
      <c r="UCO109" s="30"/>
      <c r="UCP109" s="30"/>
      <c r="UCQ109" s="30"/>
      <c r="UCR109" s="30"/>
      <c r="UCS109" s="30"/>
      <c r="UCT109" s="30"/>
      <c r="UCU109" s="30"/>
      <c r="UCV109" s="30"/>
      <c r="UCW109" s="30"/>
      <c r="UCX109" s="30"/>
      <c r="UCY109" s="30"/>
      <c r="UCZ109" s="30"/>
      <c r="UDA109" s="30"/>
      <c r="UDB109" s="30"/>
      <c r="UDC109" s="30"/>
      <c r="UDD109" s="30"/>
      <c r="UDE109" s="30"/>
      <c r="UDF109" s="30"/>
      <c r="UDG109" s="30"/>
      <c r="UDH109" s="30"/>
      <c r="UDI109" s="30"/>
      <c r="UDJ109" s="30"/>
      <c r="UDK109" s="30"/>
      <c r="UDL109" s="30"/>
      <c r="UDM109" s="30"/>
      <c r="UDN109" s="30"/>
      <c r="UDO109" s="30"/>
      <c r="UDP109" s="30"/>
      <c r="UDQ109" s="30"/>
      <c r="UDR109" s="30"/>
      <c r="UDS109" s="30"/>
      <c r="UDT109" s="30"/>
      <c r="UDU109" s="30"/>
      <c r="UDV109" s="30"/>
      <c r="UDW109" s="30"/>
      <c r="UDX109" s="30"/>
      <c r="UDY109" s="30"/>
      <c r="UDZ109" s="30"/>
      <c r="UEA109" s="30"/>
      <c r="UEB109" s="30"/>
      <c r="UEC109" s="30"/>
      <c r="UED109" s="30"/>
      <c r="UEE109" s="30"/>
      <c r="UEF109" s="30"/>
      <c r="UEG109" s="30"/>
      <c r="UEH109" s="30"/>
      <c r="UEI109" s="30"/>
      <c r="UEJ109" s="30"/>
      <c r="UEK109" s="30"/>
      <c r="UEL109" s="30"/>
      <c r="UEM109" s="30"/>
      <c r="UEN109" s="30"/>
      <c r="UEO109" s="30"/>
      <c r="UEP109" s="30"/>
      <c r="UEQ109" s="30"/>
      <c r="UER109" s="30"/>
      <c r="UES109" s="30"/>
      <c r="UET109" s="30"/>
      <c r="UEU109" s="30"/>
      <c r="UEV109" s="30"/>
      <c r="UEW109" s="30"/>
      <c r="UEX109" s="30"/>
      <c r="UEY109" s="30"/>
      <c r="UEZ109" s="30"/>
      <c r="UFA109" s="30"/>
      <c r="UFB109" s="30"/>
      <c r="UFC109" s="30"/>
      <c r="UFD109" s="30"/>
      <c r="UFE109" s="30"/>
      <c r="UFF109" s="30"/>
      <c r="UFG109" s="30"/>
      <c r="UFH109" s="30"/>
      <c r="UFI109" s="30"/>
      <c r="UFJ109" s="30"/>
      <c r="UFK109" s="30"/>
      <c r="UFL109" s="30"/>
      <c r="UFM109" s="30"/>
      <c r="UFN109" s="30"/>
      <c r="UFO109" s="30"/>
      <c r="UFP109" s="30"/>
      <c r="UFQ109" s="30"/>
      <c r="UFR109" s="30"/>
      <c r="UFS109" s="30"/>
      <c r="UFT109" s="30"/>
      <c r="UFU109" s="30"/>
      <c r="UFV109" s="30"/>
      <c r="UFW109" s="30"/>
      <c r="UFX109" s="30"/>
      <c r="UFY109" s="30"/>
      <c r="UFZ109" s="30"/>
      <c r="UGA109" s="30"/>
      <c r="UGB109" s="30"/>
      <c r="UGC109" s="30"/>
      <c r="UGD109" s="30"/>
      <c r="UGE109" s="30"/>
      <c r="UGF109" s="30"/>
      <c r="UGG109" s="30"/>
      <c r="UGH109" s="30"/>
      <c r="UGI109" s="30"/>
      <c r="UGJ109" s="30"/>
      <c r="UGK109" s="30"/>
      <c r="UGL109" s="30"/>
      <c r="UGM109" s="30"/>
      <c r="UGN109" s="30"/>
      <c r="UGO109" s="30"/>
      <c r="UGP109" s="30"/>
      <c r="UGQ109" s="30"/>
      <c r="UGR109" s="30"/>
      <c r="UGS109" s="30"/>
      <c r="UGT109" s="30"/>
      <c r="UGU109" s="30"/>
      <c r="UGV109" s="30"/>
      <c r="UGW109" s="30"/>
      <c r="UGX109" s="30"/>
      <c r="UGY109" s="30"/>
      <c r="UGZ109" s="30"/>
      <c r="UHA109" s="30"/>
      <c r="UHB109" s="30"/>
      <c r="UHC109" s="30"/>
      <c r="UHD109" s="30"/>
      <c r="UHE109" s="30"/>
      <c r="UHF109" s="30"/>
      <c r="UHG109" s="30"/>
      <c r="UHH109" s="30"/>
      <c r="UHI109" s="30"/>
      <c r="UHJ109" s="30"/>
      <c r="UHK109" s="30"/>
      <c r="UHL109" s="30"/>
      <c r="UHM109" s="30"/>
      <c r="UHN109" s="30"/>
      <c r="UHO109" s="30"/>
      <c r="UHP109" s="30"/>
      <c r="UHQ109" s="30"/>
      <c r="UHR109" s="30"/>
      <c r="UHS109" s="30"/>
      <c r="UHT109" s="30"/>
      <c r="UHU109" s="30"/>
      <c r="UHV109" s="30"/>
      <c r="UHW109" s="30"/>
      <c r="UHX109" s="30"/>
      <c r="UHY109" s="30"/>
      <c r="UHZ109" s="30"/>
      <c r="UIA109" s="30"/>
      <c r="UIB109" s="30"/>
      <c r="UIC109" s="30"/>
      <c r="UID109" s="30"/>
      <c r="UIE109" s="30"/>
      <c r="UIF109" s="30"/>
      <c r="UIG109" s="30"/>
      <c r="UIH109" s="30"/>
      <c r="UII109" s="30"/>
      <c r="UIJ109" s="30"/>
      <c r="UIK109" s="30"/>
      <c r="UIL109" s="30"/>
      <c r="UIM109" s="30"/>
      <c r="UIN109" s="30"/>
      <c r="UIO109" s="30"/>
      <c r="UIP109" s="30"/>
      <c r="UIQ109" s="30"/>
      <c r="UIR109" s="30"/>
      <c r="UIS109" s="30"/>
      <c r="UIT109" s="30"/>
      <c r="UIU109" s="30"/>
      <c r="UIV109" s="30"/>
      <c r="UIW109" s="30"/>
      <c r="UIX109" s="30"/>
      <c r="UIY109" s="30"/>
      <c r="UIZ109" s="30"/>
      <c r="UJA109" s="30"/>
      <c r="UJB109" s="30"/>
      <c r="UJC109" s="30"/>
      <c r="UJD109" s="30"/>
      <c r="UJE109" s="30"/>
      <c r="UJF109" s="30"/>
      <c r="UJG109" s="30"/>
      <c r="UJH109" s="30"/>
      <c r="UJI109" s="30"/>
      <c r="UJJ109" s="30"/>
      <c r="UJK109" s="30"/>
      <c r="UJL109" s="30"/>
      <c r="UJM109" s="30"/>
      <c r="UJN109" s="30"/>
      <c r="UJO109" s="30"/>
      <c r="UJP109" s="30"/>
      <c r="UJQ109" s="30"/>
      <c r="UJR109" s="30"/>
      <c r="UJS109" s="30"/>
      <c r="UJT109" s="30"/>
      <c r="UJU109" s="30"/>
      <c r="UJV109" s="30"/>
      <c r="UJW109" s="30"/>
      <c r="UJX109" s="30"/>
      <c r="UJY109" s="30"/>
      <c r="UJZ109" s="30"/>
      <c r="UKA109" s="30"/>
      <c r="UKB109" s="30"/>
      <c r="UKC109" s="30"/>
      <c r="UKD109" s="30"/>
      <c r="UKE109" s="30"/>
      <c r="UKF109" s="30"/>
      <c r="UKG109" s="30"/>
      <c r="UKH109" s="30"/>
      <c r="UKI109" s="30"/>
      <c r="UKJ109" s="30"/>
      <c r="UKK109" s="30"/>
      <c r="UKL109" s="30"/>
      <c r="UKM109" s="30"/>
      <c r="UKN109" s="30"/>
      <c r="UKO109" s="30"/>
      <c r="UKP109" s="30"/>
      <c r="UKQ109" s="30"/>
      <c r="UKR109" s="30"/>
      <c r="UKS109" s="30"/>
      <c r="UKT109" s="30"/>
      <c r="UKU109" s="30"/>
      <c r="UKV109" s="30"/>
      <c r="UKW109" s="30"/>
      <c r="UKX109" s="30"/>
      <c r="UKY109" s="30"/>
      <c r="UKZ109" s="30"/>
      <c r="ULA109" s="30"/>
      <c r="ULB109" s="30"/>
      <c r="ULC109" s="30"/>
      <c r="ULD109" s="30"/>
      <c r="ULE109" s="30"/>
      <c r="ULF109" s="30"/>
      <c r="ULG109" s="30"/>
      <c r="ULH109" s="30"/>
      <c r="ULI109" s="30"/>
      <c r="ULJ109" s="30"/>
      <c r="ULK109" s="30"/>
      <c r="ULL109" s="30"/>
      <c r="ULM109" s="30"/>
      <c r="ULN109" s="30"/>
      <c r="ULO109" s="30"/>
      <c r="ULP109" s="30"/>
      <c r="ULQ109" s="30"/>
      <c r="ULR109" s="30"/>
      <c r="ULS109" s="30"/>
      <c r="ULT109" s="30"/>
      <c r="ULU109" s="30"/>
      <c r="ULV109" s="30"/>
      <c r="ULW109" s="30"/>
      <c r="ULX109" s="30"/>
      <c r="ULY109" s="30"/>
      <c r="ULZ109" s="30"/>
      <c r="UMA109" s="30"/>
      <c r="UMB109" s="30"/>
      <c r="UMC109" s="30"/>
      <c r="UMD109" s="30"/>
      <c r="UME109" s="30"/>
      <c r="UMF109" s="30"/>
      <c r="UMG109" s="30"/>
      <c r="UMH109" s="30"/>
      <c r="UMI109" s="30"/>
      <c r="UMJ109" s="30"/>
      <c r="UMK109" s="30"/>
      <c r="UML109" s="30"/>
      <c r="UMM109" s="30"/>
      <c r="UMN109" s="30"/>
      <c r="UMO109" s="30"/>
      <c r="UMP109" s="30"/>
      <c r="UMQ109" s="30"/>
      <c r="UMR109" s="30"/>
      <c r="UMS109" s="30"/>
      <c r="UMT109" s="30"/>
      <c r="UMU109" s="30"/>
      <c r="UMV109" s="30"/>
      <c r="UMW109" s="30"/>
      <c r="UMX109" s="30"/>
      <c r="UMY109" s="30"/>
      <c r="UMZ109" s="30"/>
      <c r="UNA109" s="30"/>
      <c r="UNB109" s="30"/>
      <c r="UNC109" s="30"/>
      <c r="UND109" s="30"/>
      <c r="UNE109" s="30"/>
      <c r="UNF109" s="30"/>
      <c r="UNG109" s="30"/>
      <c r="UNH109" s="30"/>
      <c r="UNI109" s="30"/>
      <c r="UNJ109" s="30"/>
      <c r="UNK109" s="30"/>
      <c r="UNL109" s="30"/>
      <c r="UNM109" s="30"/>
      <c r="UNN109" s="30"/>
      <c r="UNO109" s="30"/>
      <c r="UNP109" s="30"/>
      <c r="UNQ109" s="30"/>
      <c r="UNR109" s="30"/>
      <c r="UNS109" s="30"/>
      <c r="UNT109" s="30"/>
      <c r="UNU109" s="30"/>
      <c r="UNV109" s="30"/>
      <c r="UNW109" s="30"/>
      <c r="UNX109" s="30"/>
      <c r="UNY109" s="30"/>
      <c r="UNZ109" s="30"/>
      <c r="UOA109" s="30"/>
      <c r="UOB109" s="30"/>
      <c r="UOC109" s="30"/>
      <c r="UOD109" s="30"/>
      <c r="UOE109" s="30"/>
      <c r="UOF109" s="30"/>
      <c r="UOG109" s="30"/>
      <c r="UOH109" s="30"/>
      <c r="UOI109" s="30"/>
      <c r="UOJ109" s="30"/>
      <c r="UOK109" s="30"/>
      <c r="UOL109" s="30"/>
      <c r="UOM109" s="30"/>
      <c r="UON109" s="30"/>
      <c r="UOO109" s="30"/>
      <c r="UOP109" s="30"/>
      <c r="UOQ109" s="30"/>
      <c r="UOR109" s="30"/>
      <c r="UOS109" s="30"/>
      <c r="UOT109" s="30"/>
      <c r="UOU109" s="30"/>
      <c r="UOV109" s="30"/>
      <c r="UOW109" s="30"/>
      <c r="UOX109" s="30"/>
      <c r="UOY109" s="30"/>
      <c r="UOZ109" s="30"/>
      <c r="UPA109" s="30"/>
      <c r="UPB109" s="30"/>
      <c r="UPC109" s="30"/>
      <c r="UPD109" s="30"/>
      <c r="UPE109" s="30"/>
      <c r="UPF109" s="30"/>
      <c r="UPG109" s="30"/>
      <c r="UPH109" s="30"/>
      <c r="UPI109" s="30"/>
      <c r="UPJ109" s="30"/>
      <c r="UPK109" s="30"/>
      <c r="UPL109" s="30"/>
      <c r="UPM109" s="30"/>
      <c r="UPN109" s="30"/>
      <c r="UPO109" s="30"/>
      <c r="UPP109" s="30"/>
      <c r="UPQ109" s="30"/>
      <c r="UPR109" s="30"/>
      <c r="UPS109" s="30"/>
      <c r="UPT109" s="30"/>
      <c r="UPU109" s="30"/>
      <c r="UPV109" s="30"/>
      <c r="UPW109" s="30"/>
      <c r="UPX109" s="30"/>
      <c r="UPY109" s="30"/>
      <c r="UPZ109" s="30"/>
      <c r="UQA109" s="30"/>
      <c r="UQB109" s="30"/>
      <c r="UQC109" s="30"/>
      <c r="UQD109" s="30"/>
      <c r="UQE109" s="30"/>
      <c r="UQF109" s="30"/>
      <c r="UQG109" s="30"/>
      <c r="UQH109" s="30"/>
      <c r="UQI109" s="30"/>
      <c r="UQJ109" s="30"/>
      <c r="UQK109" s="30"/>
      <c r="UQL109" s="30"/>
      <c r="UQM109" s="30"/>
      <c r="UQN109" s="30"/>
      <c r="UQO109" s="30"/>
      <c r="UQP109" s="30"/>
      <c r="UQQ109" s="30"/>
      <c r="UQR109" s="30"/>
      <c r="UQS109" s="30"/>
      <c r="UQT109" s="30"/>
      <c r="UQU109" s="30"/>
      <c r="UQV109" s="30"/>
      <c r="UQW109" s="30"/>
      <c r="UQX109" s="30"/>
      <c r="UQY109" s="30"/>
      <c r="UQZ109" s="30"/>
      <c r="URA109" s="30"/>
      <c r="URB109" s="30"/>
      <c r="URC109" s="30"/>
      <c r="URD109" s="30"/>
      <c r="URE109" s="30"/>
      <c r="URF109" s="30"/>
      <c r="URG109" s="30"/>
      <c r="URH109" s="30"/>
      <c r="URI109" s="30"/>
      <c r="URJ109" s="30"/>
      <c r="URK109" s="30"/>
      <c r="URL109" s="30"/>
      <c r="URM109" s="30"/>
      <c r="URN109" s="30"/>
      <c r="URO109" s="30"/>
      <c r="URP109" s="30"/>
      <c r="URQ109" s="30"/>
      <c r="URR109" s="30"/>
      <c r="URS109" s="30"/>
      <c r="URT109" s="30"/>
      <c r="URU109" s="30"/>
      <c r="URV109" s="30"/>
      <c r="URW109" s="30"/>
      <c r="URX109" s="30"/>
      <c r="URY109" s="30"/>
      <c r="URZ109" s="30"/>
      <c r="USA109" s="30"/>
      <c r="USB109" s="30"/>
      <c r="USC109" s="30"/>
      <c r="USD109" s="30"/>
      <c r="USE109" s="30"/>
      <c r="USF109" s="30"/>
      <c r="USG109" s="30"/>
      <c r="USH109" s="30"/>
      <c r="USI109" s="30"/>
      <c r="USJ109" s="30"/>
      <c r="USK109" s="30"/>
      <c r="USL109" s="30"/>
      <c r="USM109" s="30"/>
      <c r="USN109" s="30"/>
      <c r="USO109" s="30"/>
      <c r="USP109" s="30"/>
      <c r="USQ109" s="30"/>
      <c r="USR109" s="30"/>
      <c r="USS109" s="30"/>
      <c r="UST109" s="30"/>
      <c r="USU109" s="30"/>
      <c r="USV109" s="30"/>
      <c r="USW109" s="30"/>
      <c r="USX109" s="30"/>
      <c r="USY109" s="30"/>
      <c r="USZ109" s="30"/>
      <c r="UTA109" s="30"/>
      <c r="UTB109" s="30"/>
      <c r="UTC109" s="30"/>
      <c r="UTD109" s="30"/>
      <c r="UTE109" s="30"/>
      <c r="UTF109" s="30"/>
      <c r="UTG109" s="30"/>
      <c r="UTH109" s="30"/>
      <c r="UTI109" s="30"/>
      <c r="UTJ109" s="30"/>
      <c r="UTK109" s="30"/>
      <c r="UTL109" s="30"/>
      <c r="UTM109" s="30"/>
      <c r="UTN109" s="30"/>
      <c r="UTO109" s="30"/>
      <c r="UTP109" s="30"/>
      <c r="UTQ109" s="30"/>
      <c r="UTR109" s="30"/>
      <c r="UTS109" s="30"/>
      <c r="UTT109" s="30"/>
      <c r="UTU109" s="30"/>
      <c r="UTV109" s="30"/>
      <c r="UTW109" s="30"/>
      <c r="UTX109" s="30"/>
      <c r="UTY109" s="30"/>
      <c r="UTZ109" s="30"/>
      <c r="UUA109" s="30"/>
      <c r="UUB109" s="30"/>
      <c r="UUC109" s="30"/>
      <c r="UUD109" s="30"/>
      <c r="UUE109" s="30"/>
      <c r="UUF109" s="30"/>
      <c r="UUG109" s="30"/>
      <c r="UUH109" s="30"/>
      <c r="UUI109" s="30"/>
      <c r="UUJ109" s="30"/>
      <c r="UUK109" s="30"/>
      <c r="UUL109" s="30"/>
      <c r="UUM109" s="30"/>
      <c r="UUN109" s="30"/>
      <c r="UUO109" s="30"/>
      <c r="UUP109" s="30"/>
      <c r="UUQ109" s="30"/>
      <c r="UUR109" s="30"/>
      <c r="UUS109" s="30"/>
      <c r="UUT109" s="30"/>
      <c r="UUU109" s="30"/>
      <c r="UUV109" s="30"/>
      <c r="UUW109" s="30"/>
      <c r="UUX109" s="30"/>
      <c r="UUY109" s="30"/>
      <c r="UUZ109" s="30"/>
      <c r="UVA109" s="30"/>
      <c r="UVB109" s="30"/>
      <c r="UVC109" s="30"/>
      <c r="UVD109" s="30"/>
      <c r="UVE109" s="30"/>
      <c r="UVF109" s="30"/>
      <c r="UVG109" s="30"/>
      <c r="UVH109" s="30"/>
      <c r="UVI109" s="30"/>
      <c r="UVJ109" s="30"/>
      <c r="UVK109" s="30"/>
      <c r="UVL109" s="30"/>
      <c r="UVM109" s="30"/>
      <c r="UVN109" s="30"/>
      <c r="UVO109" s="30"/>
      <c r="UVP109" s="30"/>
      <c r="UVQ109" s="30"/>
      <c r="UVR109" s="30"/>
      <c r="UVS109" s="30"/>
      <c r="UVT109" s="30"/>
      <c r="UVU109" s="30"/>
      <c r="UVV109" s="30"/>
      <c r="UVW109" s="30"/>
      <c r="UVX109" s="30"/>
      <c r="UVY109" s="30"/>
      <c r="UVZ109" s="30"/>
      <c r="UWA109" s="30"/>
      <c r="UWB109" s="30"/>
      <c r="UWC109" s="30"/>
      <c r="UWD109" s="30"/>
      <c r="UWE109" s="30"/>
      <c r="UWF109" s="30"/>
      <c r="UWG109" s="30"/>
      <c r="UWH109" s="30"/>
      <c r="UWI109" s="30"/>
      <c r="UWJ109" s="30"/>
      <c r="UWK109" s="30"/>
      <c r="UWL109" s="30"/>
      <c r="UWM109" s="30"/>
      <c r="UWN109" s="30"/>
      <c r="UWO109" s="30"/>
      <c r="UWP109" s="30"/>
      <c r="UWQ109" s="30"/>
      <c r="UWR109" s="30"/>
      <c r="UWS109" s="30"/>
      <c r="UWT109" s="30"/>
      <c r="UWU109" s="30"/>
      <c r="UWV109" s="30"/>
      <c r="UWW109" s="30"/>
      <c r="UWX109" s="30"/>
      <c r="UWY109" s="30"/>
      <c r="UWZ109" s="30"/>
      <c r="UXA109" s="30"/>
      <c r="UXB109" s="30"/>
      <c r="UXC109" s="30"/>
      <c r="UXD109" s="30"/>
      <c r="UXE109" s="30"/>
      <c r="UXF109" s="30"/>
      <c r="UXG109" s="30"/>
      <c r="UXH109" s="30"/>
      <c r="UXI109" s="30"/>
      <c r="UXJ109" s="30"/>
      <c r="UXK109" s="30"/>
      <c r="UXL109" s="30"/>
      <c r="UXM109" s="30"/>
      <c r="UXN109" s="30"/>
      <c r="UXO109" s="30"/>
      <c r="UXP109" s="30"/>
      <c r="UXQ109" s="30"/>
      <c r="UXR109" s="30"/>
      <c r="UXS109" s="30"/>
      <c r="UXT109" s="30"/>
      <c r="UXU109" s="30"/>
      <c r="UXV109" s="30"/>
      <c r="UXW109" s="30"/>
      <c r="UXX109" s="30"/>
      <c r="UXY109" s="30"/>
      <c r="UXZ109" s="30"/>
      <c r="UYA109" s="30"/>
      <c r="UYB109" s="30"/>
      <c r="UYC109" s="30"/>
      <c r="UYD109" s="30"/>
      <c r="UYE109" s="30"/>
      <c r="UYF109" s="30"/>
      <c r="UYG109" s="30"/>
      <c r="UYH109" s="30"/>
      <c r="UYI109" s="30"/>
      <c r="UYJ109" s="30"/>
      <c r="UYK109" s="30"/>
      <c r="UYL109" s="30"/>
      <c r="UYM109" s="30"/>
      <c r="UYN109" s="30"/>
      <c r="UYO109" s="30"/>
      <c r="UYP109" s="30"/>
      <c r="UYQ109" s="30"/>
      <c r="UYR109" s="30"/>
      <c r="UYS109" s="30"/>
      <c r="UYT109" s="30"/>
      <c r="UYU109" s="30"/>
      <c r="UYV109" s="30"/>
      <c r="UYW109" s="30"/>
      <c r="UYX109" s="30"/>
      <c r="UYY109" s="30"/>
      <c r="UYZ109" s="30"/>
      <c r="UZA109" s="30"/>
      <c r="UZB109" s="30"/>
      <c r="UZC109" s="30"/>
      <c r="UZD109" s="30"/>
      <c r="UZE109" s="30"/>
      <c r="UZF109" s="30"/>
      <c r="UZG109" s="30"/>
      <c r="UZH109" s="30"/>
      <c r="UZI109" s="30"/>
      <c r="UZJ109" s="30"/>
      <c r="UZK109" s="30"/>
      <c r="UZL109" s="30"/>
      <c r="UZM109" s="30"/>
      <c r="UZN109" s="30"/>
      <c r="UZO109" s="30"/>
      <c r="UZP109" s="30"/>
      <c r="UZQ109" s="30"/>
      <c r="UZR109" s="30"/>
      <c r="UZS109" s="30"/>
      <c r="UZT109" s="30"/>
      <c r="UZU109" s="30"/>
      <c r="UZV109" s="30"/>
      <c r="UZW109" s="30"/>
      <c r="UZX109" s="30"/>
      <c r="UZY109" s="30"/>
      <c r="UZZ109" s="30"/>
      <c r="VAA109" s="30"/>
      <c r="VAB109" s="30"/>
      <c r="VAC109" s="30"/>
      <c r="VAD109" s="30"/>
      <c r="VAE109" s="30"/>
      <c r="VAF109" s="30"/>
      <c r="VAG109" s="30"/>
      <c r="VAH109" s="30"/>
      <c r="VAI109" s="30"/>
      <c r="VAJ109" s="30"/>
      <c r="VAK109" s="30"/>
      <c r="VAL109" s="30"/>
      <c r="VAM109" s="30"/>
      <c r="VAN109" s="30"/>
      <c r="VAO109" s="30"/>
      <c r="VAP109" s="30"/>
      <c r="VAQ109" s="30"/>
      <c r="VAR109" s="30"/>
      <c r="VAS109" s="30"/>
      <c r="VAT109" s="30"/>
      <c r="VAU109" s="30"/>
      <c r="VAV109" s="30"/>
      <c r="VAW109" s="30"/>
      <c r="VAX109" s="30"/>
      <c r="VAY109" s="30"/>
      <c r="VAZ109" s="30"/>
      <c r="VBA109" s="30"/>
      <c r="VBB109" s="30"/>
      <c r="VBC109" s="30"/>
      <c r="VBD109" s="30"/>
      <c r="VBE109" s="30"/>
      <c r="VBF109" s="30"/>
      <c r="VBG109" s="30"/>
      <c r="VBH109" s="30"/>
      <c r="VBI109" s="30"/>
      <c r="VBJ109" s="30"/>
      <c r="VBK109" s="30"/>
      <c r="VBL109" s="30"/>
      <c r="VBM109" s="30"/>
      <c r="VBN109" s="30"/>
      <c r="VBO109" s="30"/>
      <c r="VBP109" s="30"/>
      <c r="VBQ109" s="30"/>
      <c r="VBR109" s="30"/>
      <c r="VBS109" s="30"/>
      <c r="VBT109" s="30"/>
      <c r="VBU109" s="30"/>
      <c r="VBV109" s="30"/>
      <c r="VBW109" s="30"/>
      <c r="VBX109" s="30"/>
      <c r="VBY109" s="30"/>
      <c r="VBZ109" s="30"/>
      <c r="VCA109" s="30"/>
      <c r="VCB109" s="30"/>
      <c r="VCC109" s="30"/>
      <c r="VCD109" s="30"/>
      <c r="VCE109" s="30"/>
      <c r="VCF109" s="30"/>
      <c r="VCG109" s="30"/>
      <c r="VCH109" s="30"/>
      <c r="VCI109" s="30"/>
      <c r="VCJ109" s="30"/>
      <c r="VCK109" s="30"/>
      <c r="VCL109" s="30"/>
      <c r="VCM109" s="30"/>
      <c r="VCN109" s="30"/>
      <c r="VCO109" s="30"/>
      <c r="VCP109" s="30"/>
      <c r="VCQ109" s="30"/>
      <c r="VCR109" s="30"/>
      <c r="VCS109" s="30"/>
      <c r="VCT109" s="30"/>
      <c r="VCU109" s="30"/>
      <c r="VCV109" s="30"/>
      <c r="VCW109" s="30"/>
      <c r="VCX109" s="30"/>
      <c r="VCY109" s="30"/>
      <c r="VCZ109" s="30"/>
      <c r="VDA109" s="30"/>
      <c r="VDB109" s="30"/>
      <c r="VDC109" s="30"/>
      <c r="VDD109" s="30"/>
      <c r="VDE109" s="30"/>
      <c r="VDF109" s="30"/>
      <c r="VDG109" s="30"/>
      <c r="VDH109" s="30"/>
      <c r="VDI109" s="30"/>
      <c r="VDJ109" s="30"/>
      <c r="VDK109" s="30"/>
      <c r="VDL109" s="30"/>
      <c r="VDM109" s="30"/>
      <c r="VDN109" s="30"/>
      <c r="VDO109" s="30"/>
      <c r="VDP109" s="30"/>
      <c r="VDQ109" s="30"/>
      <c r="VDR109" s="30"/>
      <c r="VDS109" s="30"/>
      <c r="VDT109" s="30"/>
      <c r="VDU109" s="30"/>
      <c r="VDV109" s="30"/>
      <c r="VDW109" s="30"/>
      <c r="VDX109" s="30"/>
      <c r="VDY109" s="30"/>
      <c r="VDZ109" s="30"/>
      <c r="VEA109" s="30"/>
      <c r="VEB109" s="30"/>
      <c r="VEC109" s="30"/>
      <c r="VED109" s="30"/>
      <c r="VEE109" s="30"/>
      <c r="VEF109" s="30"/>
      <c r="VEG109" s="30"/>
      <c r="VEH109" s="30"/>
      <c r="VEI109" s="30"/>
      <c r="VEJ109" s="30"/>
      <c r="VEK109" s="30"/>
      <c r="VEL109" s="30"/>
      <c r="VEM109" s="30"/>
      <c r="VEN109" s="30"/>
      <c r="VEO109" s="30"/>
      <c r="VEP109" s="30"/>
      <c r="VEQ109" s="30"/>
      <c r="VER109" s="30"/>
      <c r="VES109" s="30"/>
      <c r="VET109" s="30"/>
      <c r="VEU109" s="30"/>
      <c r="VEV109" s="30"/>
      <c r="VEW109" s="30"/>
      <c r="VEX109" s="30"/>
      <c r="VEY109" s="30"/>
      <c r="VEZ109" s="30"/>
      <c r="VFA109" s="30"/>
      <c r="VFB109" s="30"/>
      <c r="VFC109" s="30"/>
      <c r="VFD109" s="30"/>
      <c r="VFE109" s="30"/>
      <c r="VFF109" s="30"/>
      <c r="VFG109" s="30"/>
      <c r="VFH109" s="30"/>
      <c r="VFI109" s="30"/>
      <c r="VFJ109" s="30"/>
      <c r="VFK109" s="30"/>
      <c r="VFL109" s="30"/>
      <c r="VFM109" s="30"/>
      <c r="VFN109" s="30"/>
      <c r="VFO109" s="30"/>
      <c r="VFP109" s="30"/>
      <c r="VFQ109" s="30"/>
      <c r="VFR109" s="30"/>
      <c r="VFS109" s="30"/>
      <c r="VFT109" s="30"/>
      <c r="VFU109" s="30"/>
      <c r="VFV109" s="30"/>
      <c r="VFW109" s="30"/>
      <c r="VFX109" s="30"/>
      <c r="VFY109" s="30"/>
      <c r="VFZ109" s="30"/>
      <c r="VGA109" s="30"/>
      <c r="VGB109" s="30"/>
      <c r="VGC109" s="30"/>
      <c r="VGD109" s="30"/>
      <c r="VGE109" s="30"/>
      <c r="VGF109" s="30"/>
      <c r="VGG109" s="30"/>
      <c r="VGH109" s="30"/>
      <c r="VGI109" s="30"/>
      <c r="VGJ109" s="30"/>
      <c r="VGK109" s="30"/>
      <c r="VGL109" s="30"/>
      <c r="VGM109" s="30"/>
      <c r="VGN109" s="30"/>
      <c r="VGO109" s="30"/>
      <c r="VGP109" s="30"/>
      <c r="VGQ109" s="30"/>
      <c r="VGR109" s="30"/>
      <c r="VGS109" s="30"/>
      <c r="VGT109" s="30"/>
      <c r="VGU109" s="30"/>
      <c r="VGV109" s="30"/>
      <c r="VGW109" s="30"/>
      <c r="VGX109" s="30"/>
      <c r="VGY109" s="30"/>
      <c r="VGZ109" s="30"/>
      <c r="VHA109" s="30"/>
      <c r="VHB109" s="30"/>
      <c r="VHC109" s="30"/>
      <c r="VHD109" s="30"/>
      <c r="VHE109" s="30"/>
      <c r="VHF109" s="30"/>
      <c r="VHG109" s="30"/>
      <c r="VHH109" s="30"/>
      <c r="VHI109" s="30"/>
      <c r="VHJ109" s="30"/>
      <c r="VHK109" s="30"/>
      <c r="VHL109" s="30"/>
      <c r="VHM109" s="30"/>
      <c r="VHN109" s="30"/>
      <c r="VHO109" s="30"/>
      <c r="VHP109" s="30"/>
      <c r="VHQ109" s="30"/>
      <c r="VHR109" s="30"/>
      <c r="VHS109" s="30"/>
      <c r="VHT109" s="30"/>
      <c r="VHU109" s="30"/>
      <c r="VHV109" s="30"/>
      <c r="VHW109" s="30"/>
      <c r="VHX109" s="30"/>
      <c r="VHY109" s="30"/>
      <c r="VHZ109" s="30"/>
      <c r="VIA109" s="30"/>
      <c r="VIB109" s="30"/>
      <c r="VIC109" s="30"/>
      <c r="VID109" s="30"/>
      <c r="VIE109" s="30"/>
      <c r="VIF109" s="30"/>
      <c r="VIG109" s="30"/>
      <c r="VIH109" s="30"/>
      <c r="VII109" s="30"/>
      <c r="VIJ109" s="30"/>
      <c r="VIK109" s="30"/>
      <c r="VIL109" s="30"/>
      <c r="VIM109" s="30"/>
      <c r="VIN109" s="30"/>
      <c r="VIO109" s="30"/>
      <c r="VIP109" s="30"/>
      <c r="VIQ109" s="30"/>
      <c r="VIR109" s="30"/>
      <c r="VIS109" s="30"/>
      <c r="VIT109" s="30"/>
      <c r="VIU109" s="30"/>
      <c r="VIV109" s="30"/>
      <c r="VIW109" s="30"/>
      <c r="VIX109" s="30"/>
      <c r="VIY109" s="30"/>
      <c r="VIZ109" s="30"/>
      <c r="VJA109" s="30"/>
      <c r="VJB109" s="30"/>
      <c r="VJC109" s="30"/>
      <c r="VJD109" s="30"/>
      <c r="VJE109" s="30"/>
      <c r="VJF109" s="30"/>
      <c r="VJG109" s="30"/>
      <c r="VJH109" s="30"/>
      <c r="VJI109" s="30"/>
      <c r="VJJ109" s="30"/>
      <c r="VJK109" s="30"/>
      <c r="VJL109" s="30"/>
      <c r="VJM109" s="30"/>
      <c r="VJN109" s="30"/>
      <c r="VJO109" s="30"/>
      <c r="VJP109" s="30"/>
      <c r="VJQ109" s="30"/>
      <c r="VJR109" s="30"/>
      <c r="VJS109" s="30"/>
      <c r="VJT109" s="30"/>
      <c r="VJU109" s="30"/>
      <c r="VJV109" s="30"/>
      <c r="VJW109" s="30"/>
      <c r="VJX109" s="30"/>
      <c r="VJY109" s="30"/>
      <c r="VJZ109" s="30"/>
      <c r="VKA109" s="30"/>
      <c r="VKB109" s="30"/>
      <c r="VKC109" s="30"/>
      <c r="VKD109" s="30"/>
      <c r="VKE109" s="30"/>
      <c r="VKF109" s="30"/>
      <c r="VKG109" s="30"/>
      <c r="VKH109" s="30"/>
      <c r="VKI109" s="30"/>
      <c r="VKJ109" s="30"/>
      <c r="VKK109" s="30"/>
      <c r="VKL109" s="30"/>
      <c r="VKM109" s="30"/>
      <c r="VKN109" s="30"/>
      <c r="VKO109" s="30"/>
      <c r="VKP109" s="30"/>
      <c r="VKQ109" s="30"/>
      <c r="VKR109" s="30"/>
      <c r="VKS109" s="30"/>
      <c r="VKT109" s="30"/>
      <c r="VKU109" s="30"/>
      <c r="VKV109" s="30"/>
      <c r="VKW109" s="30"/>
      <c r="VKX109" s="30"/>
      <c r="VKY109" s="30"/>
      <c r="VKZ109" s="30"/>
      <c r="VLA109" s="30"/>
      <c r="VLB109" s="30"/>
      <c r="VLC109" s="30"/>
      <c r="VLD109" s="30"/>
      <c r="VLE109" s="30"/>
      <c r="VLF109" s="30"/>
      <c r="VLG109" s="30"/>
      <c r="VLH109" s="30"/>
      <c r="VLI109" s="30"/>
      <c r="VLJ109" s="30"/>
      <c r="VLK109" s="30"/>
      <c r="VLL109" s="30"/>
      <c r="VLM109" s="30"/>
      <c r="VLN109" s="30"/>
      <c r="VLO109" s="30"/>
      <c r="VLP109" s="30"/>
      <c r="VLQ109" s="30"/>
      <c r="VLR109" s="30"/>
      <c r="VLS109" s="30"/>
      <c r="VLT109" s="30"/>
      <c r="VLU109" s="30"/>
      <c r="VLV109" s="30"/>
      <c r="VLW109" s="30"/>
      <c r="VLX109" s="30"/>
      <c r="VLY109" s="30"/>
      <c r="VLZ109" s="30"/>
      <c r="VMA109" s="30"/>
      <c r="VMB109" s="30"/>
      <c r="VMC109" s="30"/>
      <c r="VMD109" s="30"/>
      <c r="VME109" s="30"/>
      <c r="VMF109" s="30"/>
      <c r="VMG109" s="30"/>
      <c r="VMH109" s="30"/>
      <c r="VMI109" s="30"/>
      <c r="VMJ109" s="30"/>
      <c r="VMK109" s="30"/>
      <c r="VML109" s="30"/>
      <c r="VMM109" s="30"/>
      <c r="VMN109" s="30"/>
      <c r="VMO109" s="30"/>
      <c r="VMP109" s="30"/>
      <c r="VMQ109" s="30"/>
      <c r="VMR109" s="30"/>
      <c r="VMS109" s="30"/>
      <c r="VMT109" s="30"/>
      <c r="VMU109" s="30"/>
      <c r="VMV109" s="30"/>
      <c r="VMW109" s="30"/>
      <c r="VMX109" s="30"/>
      <c r="VMY109" s="30"/>
      <c r="VMZ109" s="30"/>
      <c r="VNA109" s="30"/>
      <c r="VNB109" s="30"/>
      <c r="VNC109" s="30"/>
      <c r="VND109" s="30"/>
      <c r="VNE109" s="30"/>
      <c r="VNF109" s="30"/>
      <c r="VNG109" s="30"/>
      <c r="VNH109" s="30"/>
      <c r="VNI109" s="30"/>
      <c r="VNJ109" s="30"/>
      <c r="VNK109" s="30"/>
      <c r="VNL109" s="30"/>
      <c r="VNM109" s="30"/>
      <c r="VNN109" s="30"/>
      <c r="VNO109" s="30"/>
      <c r="VNP109" s="30"/>
      <c r="VNQ109" s="30"/>
      <c r="VNR109" s="30"/>
      <c r="VNS109" s="30"/>
      <c r="VNT109" s="30"/>
      <c r="VNU109" s="30"/>
      <c r="VNV109" s="30"/>
      <c r="VNW109" s="30"/>
      <c r="VNX109" s="30"/>
      <c r="VNY109" s="30"/>
      <c r="VNZ109" s="30"/>
      <c r="VOA109" s="30"/>
      <c r="VOB109" s="30"/>
      <c r="VOC109" s="30"/>
      <c r="VOD109" s="30"/>
      <c r="VOE109" s="30"/>
      <c r="VOF109" s="30"/>
      <c r="VOG109" s="30"/>
      <c r="VOH109" s="30"/>
      <c r="VOI109" s="30"/>
      <c r="VOJ109" s="30"/>
      <c r="VOK109" s="30"/>
      <c r="VOL109" s="30"/>
      <c r="VOM109" s="30"/>
      <c r="VON109" s="30"/>
      <c r="VOO109" s="30"/>
      <c r="VOP109" s="30"/>
      <c r="VOQ109" s="30"/>
      <c r="VOR109" s="30"/>
      <c r="VOS109" s="30"/>
      <c r="VOT109" s="30"/>
      <c r="VOU109" s="30"/>
      <c r="VOV109" s="30"/>
      <c r="VOW109" s="30"/>
      <c r="VOX109" s="30"/>
      <c r="VOY109" s="30"/>
      <c r="VOZ109" s="30"/>
      <c r="VPA109" s="30"/>
      <c r="VPB109" s="30"/>
      <c r="VPC109" s="30"/>
      <c r="VPD109" s="30"/>
      <c r="VPE109" s="30"/>
      <c r="VPF109" s="30"/>
      <c r="VPG109" s="30"/>
      <c r="VPH109" s="30"/>
      <c r="VPI109" s="30"/>
      <c r="VPJ109" s="30"/>
      <c r="VPK109" s="30"/>
      <c r="VPL109" s="30"/>
      <c r="VPM109" s="30"/>
      <c r="VPN109" s="30"/>
      <c r="VPO109" s="30"/>
      <c r="VPP109" s="30"/>
      <c r="VPQ109" s="30"/>
      <c r="VPR109" s="30"/>
      <c r="VPS109" s="30"/>
      <c r="VPT109" s="30"/>
      <c r="VPU109" s="30"/>
      <c r="VPV109" s="30"/>
      <c r="VPW109" s="30"/>
      <c r="VPX109" s="30"/>
      <c r="VPY109" s="30"/>
      <c r="VPZ109" s="30"/>
      <c r="VQA109" s="30"/>
      <c r="VQB109" s="30"/>
      <c r="VQC109" s="30"/>
      <c r="VQD109" s="30"/>
      <c r="VQE109" s="30"/>
      <c r="VQF109" s="30"/>
      <c r="VQG109" s="30"/>
      <c r="VQH109" s="30"/>
      <c r="VQI109" s="30"/>
      <c r="VQJ109" s="30"/>
      <c r="VQK109" s="30"/>
      <c r="VQL109" s="30"/>
      <c r="VQM109" s="30"/>
      <c r="VQN109" s="30"/>
      <c r="VQO109" s="30"/>
      <c r="VQP109" s="30"/>
      <c r="VQQ109" s="30"/>
      <c r="VQR109" s="30"/>
      <c r="VQS109" s="30"/>
      <c r="VQT109" s="30"/>
      <c r="VQU109" s="30"/>
      <c r="VQV109" s="30"/>
      <c r="VQW109" s="30"/>
      <c r="VQX109" s="30"/>
      <c r="VQY109" s="30"/>
      <c r="VQZ109" s="30"/>
      <c r="VRA109" s="30"/>
      <c r="VRB109" s="30"/>
      <c r="VRC109" s="30"/>
      <c r="VRD109" s="30"/>
      <c r="VRE109" s="30"/>
      <c r="VRF109" s="30"/>
      <c r="VRG109" s="30"/>
      <c r="VRH109" s="30"/>
      <c r="VRI109" s="30"/>
      <c r="VRJ109" s="30"/>
      <c r="VRK109" s="30"/>
      <c r="VRL109" s="30"/>
      <c r="VRM109" s="30"/>
      <c r="VRN109" s="30"/>
      <c r="VRO109" s="30"/>
      <c r="VRP109" s="30"/>
      <c r="VRQ109" s="30"/>
      <c r="VRR109" s="30"/>
      <c r="VRS109" s="30"/>
      <c r="VRT109" s="30"/>
      <c r="VRU109" s="30"/>
      <c r="VRV109" s="30"/>
      <c r="VRW109" s="30"/>
      <c r="VRX109" s="30"/>
      <c r="VRY109" s="30"/>
      <c r="VRZ109" s="30"/>
      <c r="VSA109" s="30"/>
      <c r="VSB109" s="30"/>
      <c r="VSC109" s="30"/>
      <c r="VSD109" s="30"/>
      <c r="VSE109" s="30"/>
      <c r="VSF109" s="30"/>
      <c r="VSG109" s="30"/>
      <c r="VSH109" s="30"/>
      <c r="VSI109" s="30"/>
      <c r="VSJ109" s="30"/>
      <c r="VSK109" s="30"/>
      <c r="VSL109" s="30"/>
      <c r="VSM109" s="30"/>
      <c r="VSN109" s="30"/>
      <c r="VSO109" s="30"/>
      <c r="VSP109" s="30"/>
      <c r="VSQ109" s="30"/>
      <c r="VSR109" s="30"/>
      <c r="VSS109" s="30"/>
      <c r="VST109" s="30"/>
      <c r="VSU109" s="30"/>
      <c r="VSV109" s="30"/>
      <c r="VSW109" s="30"/>
      <c r="VSX109" s="30"/>
      <c r="VSY109" s="30"/>
      <c r="VSZ109" s="30"/>
      <c r="VTA109" s="30"/>
      <c r="VTB109" s="30"/>
      <c r="VTC109" s="30"/>
      <c r="VTD109" s="30"/>
      <c r="VTE109" s="30"/>
      <c r="VTF109" s="30"/>
      <c r="VTG109" s="30"/>
      <c r="VTH109" s="30"/>
      <c r="VTI109" s="30"/>
      <c r="VTJ109" s="30"/>
      <c r="VTK109" s="30"/>
      <c r="VTL109" s="30"/>
      <c r="VTM109" s="30"/>
      <c r="VTN109" s="30"/>
      <c r="VTO109" s="30"/>
      <c r="VTP109" s="30"/>
      <c r="VTQ109" s="30"/>
      <c r="VTR109" s="30"/>
      <c r="VTS109" s="30"/>
      <c r="VTT109" s="30"/>
      <c r="VTU109" s="30"/>
      <c r="VTV109" s="30"/>
      <c r="VTW109" s="30"/>
      <c r="VTX109" s="30"/>
      <c r="VTY109" s="30"/>
      <c r="VTZ109" s="30"/>
      <c r="VUA109" s="30"/>
      <c r="VUB109" s="30"/>
      <c r="VUC109" s="30"/>
      <c r="VUD109" s="30"/>
      <c r="VUE109" s="30"/>
      <c r="VUF109" s="30"/>
      <c r="VUG109" s="30"/>
      <c r="VUH109" s="30"/>
      <c r="VUI109" s="30"/>
      <c r="VUJ109" s="30"/>
      <c r="VUK109" s="30"/>
      <c r="VUL109" s="30"/>
      <c r="VUM109" s="30"/>
      <c r="VUN109" s="30"/>
      <c r="VUO109" s="30"/>
      <c r="VUP109" s="30"/>
      <c r="VUQ109" s="30"/>
      <c r="VUR109" s="30"/>
      <c r="VUS109" s="30"/>
      <c r="VUT109" s="30"/>
      <c r="VUU109" s="30"/>
      <c r="VUV109" s="30"/>
      <c r="VUW109" s="30"/>
      <c r="VUX109" s="30"/>
      <c r="VUY109" s="30"/>
      <c r="VUZ109" s="30"/>
      <c r="VVA109" s="30"/>
      <c r="VVB109" s="30"/>
      <c r="VVC109" s="30"/>
      <c r="VVD109" s="30"/>
      <c r="VVE109" s="30"/>
      <c r="VVF109" s="30"/>
      <c r="VVG109" s="30"/>
      <c r="VVH109" s="30"/>
      <c r="VVI109" s="30"/>
      <c r="VVJ109" s="30"/>
      <c r="VVK109" s="30"/>
      <c r="VVL109" s="30"/>
      <c r="VVM109" s="30"/>
      <c r="VVN109" s="30"/>
      <c r="VVO109" s="30"/>
      <c r="VVP109" s="30"/>
      <c r="VVQ109" s="30"/>
      <c r="VVR109" s="30"/>
      <c r="VVS109" s="30"/>
      <c r="VVT109" s="30"/>
      <c r="VVU109" s="30"/>
      <c r="VVV109" s="30"/>
      <c r="VVW109" s="30"/>
      <c r="VVX109" s="30"/>
      <c r="VVY109" s="30"/>
      <c r="VVZ109" s="30"/>
      <c r="VWA109" s="30"/>
      <c r="VWB109" s="30"/>
      <c r="VWC109" s="30"/>
      <c r="VWD109" s="30"/>
      <c r="VWE109" s="30"/>
      <c r="VWF109" s="30"/>
      <c r="VWG109" s="30"/>
      <c r="VWH109" s="30"/>
      <c r="VWI109" s="30"/>
      <c r="VWJ109" s="30"/>
      <c r="VWK109" s="30"/>
      <c r="VWL109" s="30"/>
      <c r="VWM109" s="30"/>
      <c r="VWN109" s="30"/>
      <c r="VWO109" s="30"/>
      <c r="VWP109" s="30"/>
      <c r="VWQ109" s="30"/>
      <c r="VWR109" s="30"/>
      <c r="VWS109" s="30"/>
      <c r="VWT109" s="30"/>
      <c r="VWU109" s="30"/>
      <c r="VWV109" s="30"/>
      <c r="VWW109" s="30"/>
      <c r="VWX109" s="30"/>
      <c r="VWY109" s="30"/>
      <c r="VWZ109" s="30"/>
      <c r="VXA109" s="30"/>
      <c r="VXB109" s="30"/>
      <c r="VXC109" s="30"/>
      <c r="VXD109" s="30"/>
      <c r="VXE109" s="30"/>
      <c r="VXF109" s="30"/>
      <c r="VXG109" s="30"/>
      <c r="VXH109" s="30"/>
      <c r="VXI109" s="30"/>
      <c r="VXJ109" s="30"/>
      <c r="VXK109" s="30"/>
      <c r="VXL109" s="30"/>
      <c r="VXM109" s="30"/>
      <c r="VXN109" s="30"/>
      <c r="VXO109" s="30"/>
      <c r="VXP109" s="30"/>
      <c r="VXQ109" s="30"/>
      <c r="VXR109" s="30"/>
      <c r="VXS109" s="30"/>
      <c r="VXT109" s="30"/>
      <c r="VXU109" s="30"/>
      <c r="VXV109" s="30"/>
      <c r="VXW109" s="30"/>
      <c r="VXX109" s="30"/>
      <c r="VXY109" s="30"/>
      <c r="VXZ109" s="30"/>
      <c r="VYA109" s="30"/>
      <c r="VYB109" s="30"/>
      <c r="VYC109" s="30"/>
      <c r="VYD109" s="30"/>
      <c r="VYE109" s="30"/>
      <c r="VYF109" s="30"/>
      <c r="VYG109" s="30"/>
      <c r="VYH109" s="30"/>
      <c r="VYI109" s="30"/>
      <c r="VYJ109" s="30"/>
      <c r="VYK109" s="30"/>
      <c r="VYL109" s="30"/>
      <c r="VYM109" s="30"/>
      <c r="VYN109" s="30"/>
      <c r="VYO109" s="30"/>
      <c r="VYP109" s="30"/>
      <c r="VYQ109" s="30"/>
      <c r="VYR109" s="30"/>
      <c r="VYS109" s="30"/>
      <c r="VYT109" s="30"/>
      <c r="VYU109" s="30"/>
      <c r="VYV109" s="30"/>
      <c r="VYW109" s="30"/>
      <c r="VYX109" s="30"/>
      <c r="VYY109" s="30"/>
      <c r="VYZ109" s="30"/>
      <c r="VZA109" s="30"/>
      <c r="VZB109" s="30"/>
      <c r="VZC109" s="30"/>
      <c r="VZD109" s="30"/>
      <c r="VZE109" s="30"/>
      <c r="VZF109" s="30"/>
      <c r="VZG109" s="30"/>
      <c r="VZH109" s="30"/>
      <c r="VZI109" s="30"/>
      <c r="VZJ109" s="30"/>
      <c r="VZK109" s="30"/>
      <c r="VZL109" s="30"/>
      <c r="VZM109" s="30"/>
      <c r="VZN109" s="30"/>
      <c r="VZO109" s="30"/>
      <c r="VZP109" s="30"/>
      <c r="VZQ109" s="30"/>
      <c r="VZR109" s="30"/>
      <c r="VZS109" s="30"/>
      <c r="VZT109" s="30"/>
      <c r="VZU109" s="30"/>
      <c r="VZV109" s="30"/>
      <c r="VZW109" s="30"/>
      <c r="VZX109" s="30"/>
      <c r="VZY109" s="30"/>
      <c r="VZZ109" s="30"/>
      <c r="WAA109" s="30"/>
      <c r="WAB109" s="30"/>
      <c r="WAC109" s="30"/>
      <c r="WAD109" s="30"/>
      <c r="WAE109" s="30"/>
      <c r="WAF109" s="30"/>
      <c r="WAG109" s="30"/>
      <c r="WAH109" s="30"/>
      <c r="WAI109" s="30"/>
      <c r="WAJ109" s="30"/>
      <c r="WAK109" s="30"/>
      <c r="WAL109" s="30"/>
      <c r="WAM109" s="30"/>
      <c r="WAN109" s="30"/>
      <c r="WAO109" s="30"/>
      <c r="WAP109" s="30"/>
      <c r="WAQ109" s="30"/>
      <c r="WAR109" s="30"/>
      <c r="WAS109" s="30"/>
      <c r="WAT109" s="30"/>
      <c r="WAU109" s="30"/>
      <c r="WAV109" s="30"/>
      <c r="WAW109" s="30"/>
      <c r="WAX109" s="30"/>
      <c r="WAY109" s="30"/>
      <c r="WAZ109" s="30"/>
      <c r="WBA109" s="30"/>
      <c r="WBB109" s="30"/>
      <c r="WBC109" s="30"/>
      <c r="WBD109" s="30"/>
      <c r="WBE109" s="30"/>
      <c r="WBF109" s="30"/>
      <c r="WBG109" s="30"/>
      <c r="WBH109" s="30"/>
      <c r="WBI109" s="30"/>
      <c r="WBJ109" s="30"/>
      <c r="WBK109" s="30"/>
      <c r="WBL109" s="30"/>
      <c r="WBM109" s="30"/>
      <c r="WBN109" s="30"/>
      <c r="WBO109" s="30"/>
      <c r="WBP109" s="30"/>
      <c r="WBQ109" s="30"/>
      <c r="WBR109" s="30"/>
      <c r="WBS109" s="30"/>
      <c r="WBT109" s="30"/>
      <c r="WBU109" s="30"/>
      <c r="WBV109" s="30"/>
      <c r="WBW109" s="30"/>
      <c r="WBX109" s="30"/>
      <c r="WBY109" s="30"/>
      <c r="WBZ109" s="30"/>
      <c r="WCA109" s="30"/>
      <c r="WCB109" s="30"/>
      <c r="WCC109" s="30"/>
      <c r="WCD109" s="30"/>
      <c r="WCE109" s="30"/>
      <c r="WCF109" s="30"/>
      <c r="WCG109" s="30"/>
      <c r="WCH109" s="30"/>
      <c r="WCI109" s="30"/>
      <c r="WCJ109" s="30"/>
      <c r="WCK109" s="30"/>
      <c r="WCL109" s="30"/>
      <c r="WCM109" s="30"/>
      <c r="WCN109" s="30"/>
      <c r="WCO109" s="30"/>
      <c r="WCP109" s="30"/>
      <c r="WCQ109" s="30"/>
      <c r="WCR109" s="30"/>
      <c r="WCS109" s="30"/>
      <c r="WCT109" s="30"/>
      <c r="WCU109" s="30"/>
      <c r="WCV109" s="30"/>
      <c r="WCW109" s="30"/>
      <c r="WCX109" s="30"/>
      <c r="WCY109" s="30"/>
      <c r="WCZ109" s="30"/>
      <c r="WDA109" s="30"/>
      <c r="WDB109" s="30"/>
      <c r="WDC109" s="30"/>
      <c r="WDD109" s="30"/>
      <c r="WDE109" s="30"/>
      <c r="WDF109" s="30"/>
      <c r="WDG109" s="30"/>
      <c r="WDH109" s="30"/>
      <c r="WDI109" s="30"/>
      <c r="WDJ109" s="30"/>
      <c r="WDK109" s="30"/>
      <c r="WDL109" s="30"/>
      <c r="WDM109" s="30"/>
      <c r="WDN109" s="30"/>
      <c r="WDO109" s="30"/>
      <c r="WDP109" s="30"/>
      <c r="WDQ109" s="30"/>
      <c r="WDR109" s="30"/>
      <c r="WDS109" s="30"/>
      <c r="WDT109" s="30"/>
      <c r="WDU109" s="30"/>
      <c r="WDV109" s="30"/>
      <c r="WDW109" s="30"/>
      <c r="WDX109" s="30"/>
      <c r="WDY109" s="30"/>
      <c r="WDZ109" s="30"/>
      <c r="WEA109" s="30"/>
      <c r="WEB109" s="30"/>
      <c r="WEC109" s="30"/>
      <c r="WED109" s="30"/>
      <c r="WEE109" s="30"/>
      <c r="WEF109" s="30"/>
      <c r="WEG109" s="30"/>
      <c r="WEH109" s="30"/>
      <c r="WEI109" s="30"/>
      <c r="WEJ109" s="30"/>
      <c r="WEK109" s="30"/>
      <c r="WEL109" s="30"/>
      <c r="WEM109" s="30"/>
      <c r="WEN109" s="30"/>
      <c r="WEO109" s="30"/>
      <c r="WEP109" s="30"/>
      <c r="WEQ109" s="30"/>
      <c r="WER109" s="30"/>
      <c r="WES109" s="30"/>
      <c r="WET109" s="30"/>
      <c r="WEU109" s="30"/>
      <c r="WEV109" s="30"/>
      <c r="WEW109" s="30"/>
      <c r="WEX109" s="30"/>
      <c r="WEY109" s="30"/>
      <c r="WEZ109" s="30"/>
      <c r="WFA109" s="30"/>
      <c r="WFB109" s="30"/>
      <c r="WFC109" s="30"/>
      <c r="WFD109" s="30"/>
      <c r="WFE109" s="30"/>
      <c r="WFF109" s="30"/>
      <c r="WFG109" s="30"/>
      <c r="WFH109" s="30"/>
      <c r="WFI109" s="30"/>
      <c r="WFJ109" s="30"/>
      <c r="WFK109" s="30"/>
      <c r="WFL109" s="30"/>
      <c r="WFM109" s="30"/>
      <c r="WFN109" s="30"/>
      <c r="WFO109" s="30"/>
      <c r="WFP109" s="30"/>
      <c r="WFQ109" s="30"/>
      <c r="WFR109" s="30"/>
      <c r="WFS109" s="30"/>
      <c r="WFT109" s="30"/>
      <c r="WFU109" s="30"/>
      <c r="WFV109" s="30"/>
      <c r="WFW109" s="30"/>
      <c r="WFX109" s="30"/>
      <c r="WFY109" s="30"/>
      <c r="WFZ109" s="30"/>
      <c r="WGA109" s="30"/>
      <c r="WGB109" s="30"/>
      <c r="WGC109" s="30"/>
      <c r="WGD109" s="30"/>
      <c r="WGE109" s="30"/>
      <c r="WGF109" s="30"/>
      <c r="WGG109" s="30"/>
      <c r="WGH109" s="30"/>
      <c r="WGI109" s="30"/>
      <c r="WGJ109" s="30"/>
      <c r="WGK109" s="30"/>
      <c r="WGL109" s="30"/>
      <c r="WGM109" s="30"/>
      <c r="WGN109" s="30"/>
      <c r="WGO109" s="30"/>
      <c r="WGP109" s="30"/>
      <c r="WGQ109" s="30"/>
      <c r="WGR109" s="30"/>
      <c r="WGS109" s="30"/>
      <c r="WGT109" s="30"/>
      <c r="WGU109" s="30"/>
      <c r="WGV109" s="30"/>
      <c r="WGW109" s="30"/>
      <c r="WGX109" s="30"/>
      <c r="WGY109" s="30"/>
      <c r="WGZ109" s="30"/>
      <c r="WHA109" s="30"/>
      <c r="WHB109" s="30"/>
      <c r="WHC109" s="30"/>
      <c r="WHD109" s="30"/>
      <c r="WHE109" s="30"/>
      <c r="WHF109" s="30"/>
      <c r="WHG109" s="30"/>
      <c r="WHH109" s="30"/>
      <c r="WHI109" s="30"/>
      <c r="WHJ109" s="30"/>
      <c r="WHK109" s="30"/>
      <c r="WHL109" s="30"/>
      <c r="WHM109" s="30"/>
      <c r="WHN109" s="30"/>
      <c r="WHO109" s="30"/>
      <c r="WHP109" s="30"/>
      <c r="WHQ109" s="30"/>
      <c r="WHR109" s="30"/>
      <c r="WHS109" s="30"/>
      <c r="WHT109" s="30"/>
      <c r="WHU109" s="30"/>
      <c r="WHV109" s="30"/>
      <c r="WHW109" s="30"/>
      <c r="WHX109" s="30"/>
      <c r="WHY109" s="30"/>
      <c r="WHZ109" s="30"/>
      <c r="WIA109" s="30"/>
      <c r="WIB109" s="30"/>
      <c r="WIC109" s="30"/>
      <c r="WID109" s="30"/>
      <c r="WIE109" s="30"/>
      <c r="WIF109" s="30"/>
      <c r="WIG109" s="30"/>
      <c r="WIH109" s="30"/>
      <c r="WII109" s="30"/>
      <c r="WIJ109" s="30"/>
      <c r="WIK109" s="30"/>
      <c r="WIL109" s="30"/>
      <c r="WIM109" s="30"/>
      <c r="WIN109" s="30"/>
      <c r="WIO109" s="30"/>
      <c r="WIP109" s="30"/>
      <c r="WIQ109" s="30"/>
      <c r="WIR109" s="30"/>
      <c r="WIS109" s="30"/>
      <c r="WIT109" s="30"/>
      <c r="WIU109" s="30"/>
      <c r="WIV109" s="30"/>
      <c r="WIW109" s="30"/>
      <c r="WIX109" s="30"/>
      <c r="WIY109" s="30"/>
      <c r="WIZ109" s="30"/>
      <c r="WJA109" s="30"/>
      <c r="WJB109" s="30"/>
      <c r="WJC109" s="30"/>
      <c r="WJD109" s="30"/>
      <c r="WJE109" s="30"/>
      <c r="WJF109" s="30"/>
      <c r="WJG109" s="30"/>
      <c r="WJH109" s="30"/>
      <c r="WJI109" s="30"/>
      <c r="WJJ109" s="30"/>
      <c r="WJK109" s="30"/>
      <c r="WJL109" s="30"/>
      <c r="WJM109" s="30"/>
      <c r="WJN109" s="30"/>
      <c r="WJO109" s="30"/>
      <c r="WJP109" s="30"/>
      <c r="WJQ109" s="30"/>
      <c r="WJR109" s="30"/>
      <c r="WJS109" s="30"/>
      <c r="WJT109" s="30"/>
      <c r="WJU109" s="30"/>
      <c r="WJV109" s="30"/>
      <c r="WJW109" s="30"/>
      <c r="WJX109" s="30"/>
      <c r="WJY109" s="30"/>
      <c r="WJZ109" s="30"/>
      <c r="WKA109" s="30"/>
      <c r="WKB109" s="30"/>
      <c r="WKC109" s="30"/>
      <c r="WKD109" s="30"/>
      <c r="WKE109" s="30"/>
      <c r="WKF109" s="30"/>
      <c r="WKG109" s="30"/>
      <c r="WKH109" s="30"/>
      <c r="WKI109" s="30"/>
      <c r="WKJ109" s="30"/>
      <c r="WKK109" s="30"/>
      <c r="WKL109" s="30"/>
      <c r="WKM109" s="30"/>
      <c r="WKN109" s="30"/>
      <c r="WKO109" s="30"/>
      <c r="WKP109" s="30"/>
      <c r="WKQ109" s="30"/>
      <c r="WKR109" s="30"/>
      <c r="WKS109" s="30"/>
      <c r="WKT109" s="30"/>
      <c r="WKU109" s="30"/>
      <c r="WKV109" s="30"/>
      <c r="WKW109" s="30"/>
      <c r="WKX109" s="30"/>
      <c r="WKY109" s="30"/>
      <c r="WKZ109" s="30"/>
      <c r="WLA109" s="30"/>
      <c r="WLB109" s="30"/>
      <c r="WLC109" s="30"/>
      <c r="WLD109" s="30"/>
      <c r="WLE109" s="30"/>
      <c r="WLF109" s="30"/>
      <c r="WLG109" s="30"/>
      <c r="WLH109" s="30"/>
      <c r="WLI109" s="30"/>
      <c r="WLJ109" s="30"/>
      <c r="WLK109" s="30"/>
      <c r="WLL109" s="30"/>
      <c r="WLM109" s="30"/>
      <c r="WLN109" s="30"/>
      <c r="WLO109" s="30"/>
      <c r="WLP109" s="30"/>
      <c r="WLQ109" s="30"/>
      <c r="WLR109" s="30"/>
      <c r="WLS109" s="30"/>
      <c r="WLT109" s="30"/>
      <c r="WLU109" s="30"/>
      <c r="WLV109" s="30"/>
      <c r="WLW109" s="30"/>
      <c r="WLX109" s="30"/>
      <c r="WLY109" s="30"/>
      <c r="WLZ109" s="30"/>
      <c r="WMA109" s="30"/>
      <c r="WMB109" s="30"/>
      <c r="WMC109" s="30"/>
      <c r="WMD109" s="30"/>
      <c r="WME109" s="30"/>
      <c r="WMF109" s="30"/>
      <c r="WMG109" s="30"/>
      <c r="WMH109" s="30"/>
      <c r="WMI109" s="30"/>
      <c r="WMJ109" s="30"/>
      <c r="WMK109" s="30"/>
      <c r="WML109" s="30"/>
      <c r="WMM109" s="30"/>
      <c r="WMN109" s="30"/>
      <c r="WMO109" s="30"/>
      <c r="WMP109" s="30"/>
      <c r="WMQ109" s="30"/>
      <c r="WMR109" s="30"/>
      <c r="WMS109" s="30"/>
      <c r="WMT109" s="30"/>
      <c r="WMU109" s="30"/>
      <c r="WMV109" s="30"/>
      <c r="WMW109" s="30"/>
      <c r="WMX109" s="30"/>
      <c r="WMY109" s="30"/>
      <c r="WMZ109" s="30"/>
      <c r="WNA109" s="30"/>
      <c r="WNB109" s="30"/>
      <c r="WNC109" s="30"/>
      <c r="WND109" s="30"/>
      <c r="WNE109" s="30"/>
      <c r="WNF109" s="30"/>
      <c r="WNG109" s="30"/>
      <c r="WNH109" s="30"/>
      <c r="WNI109" s="30"/>
      <c r="WNJ109" s="30"/>
      <c r="WNK109" s="30"/>
      <c r="WNL109" s="30"/>
      <c r="WNM109" s="30"/>
      <c r="WNN109" s="30"/>
      <c r="WNO109" s="30"/>
      <c r="WNP109" s="30"/>
      <c r="WNQ109" s="30"/>
      <c r="WNR109" s="30"/>
      <c r="WNS109" s="30"/>
      <c r="WNT109" s="30"/>
      <c r="WNU109" s="30"/>
      <c r="WNV109" s="30"/>
      <c r="WNW109" s="30"/>
      <c r="WNX109" s="30"/>
      <c r="WNY109" s="30"/>
      <c r="WNZ109" s="30"/>
      <c r="WOA109" s="30"/>
      <c r="WOB109" s="30"/>
      <c r="WOC109" s="30"/>
      <c r="WOD109" s="30"/>
      <c r="WOE109" s="30"/>
      <c r="WOF109" s="30"/>
      <c r="WOG109" s="30"/>
      <c r="WOH109" s="30"/>
      <c r="WOI109" s="30"/>
      <c r="WOJ109" s="30"/>
      <c r="WOK109" s="30"/>
      <c r="WOL109" s="30"/>
      <c r="WOM109" s="30"/>
      <c r="WON109" s="30"/>
      <c r="WOO109" s="30"/>
      <c r="WOP109" s="30"/>
      <c r="WOQ109" s="30"/>
      <c r="WOR109" s="30"/>
      <c r="WOS109" s="30"/>
      <c r="WOT109" s="30"/>
      <c r="WOU109" s="30"/>
      <c r="WOV109" s="30"/>
      <c r="WOW109" s="30"/>
      <c r="WOX109" s="30"/>
      <c r="WOY109" s="30"/>
      <c r="WOZ109" s="30"/>
      <c r="WPA109" s="30"/>
      <c r="WPB109" s="30"/>
      <c r="WPC109" s="30"/>
      <c r="WPD109" s="30"/>
      <c r="WPE109" s="30"/>
      <c r="WPF109" s="30"/>
      <c r="WPG109" s="30"/>
      <c r="WPH109" s="30"/>
      <c r="WPI109" s="30"/>
      <c r="WPJ109" s="30"/>
      <c r="WPK109" s="30"/>
      <c r="WPL109" s="30"/>
      <c r="WPM109" s="30"/>
      <c r="WPN109" s="30"/>
      <c r="WPO109" s="30"/>
      <c r="WPP109" s="30"/>
      <c r="WPQ109" s="30"/>
      <c r="WPR109" s="30"/>
      <c r="WPS109" s="30"/>
      <c r="WPT109" s="30"/>
      <c r="WPU109" s="30"/>
      <c r="WPV109" s="30"/>
      <c r="WPW109" s="30"/>
      <c r="WPX109" s="30"/>
      <c r="WPY109" s="30"/>
      <c r="WPZ109" s="30"/>
      <c r="WQA109" s="30"/>
      <c r="WQB109" s="30"/>
      <c r="WQC109" s="30"/>
      <c r="WQD109" s="30"/>
      <c r="WQE109" s="30"/>
      <c r="WQF109" s="30"/>
      <c r="WQG109" s="30"/>
      <c r="WQH109" s="30"/>
      <c r="WQI109" s="30"/>
      <c r="WQJ109" s="30"/>
      <c r="WQK109" s="30"/>
      <c r="WQL109" s="30"/>
      <c r="WQM109" s="30"/>
      <c r="WQN109" s="30"/>
      <c r="WQO109" s="30"/>
      <c r="WQP109" s="30"/>
      <c r="WQQ109" s="30"/>
      <c r="WQR109" s="30"/>
      <c r="WQS109" s="30"/>
      <c r="WQT109" s="30"/>
      <c r="WQU109" s="30"/>
      <c r="WQV109" s="30"/>
      <c r="WQW109" s="30"/>
      <c r="WQX109" s="30"/>
      <c r="WQY109" s="30"/>
      <c r="WQZ109" s="30"/>
      <c r="WRA109" s="30"/>
      <c r="WRB109" s="30"/>
      <c r="WRC109" s="30"/>
      <c r="WRD109" s="30"/>
      <c r="WRE109" s="30"/>
      <c r="WRF109" s="30"/>
      <c r="WRG109" s="30"/>
      <c r="WRH109" s="30"/>
      <c r="WRI109" s="30"/>
      <c r="WRJ109" s="30"/>
      <c r="WRK109" s="30"/>
      <c r="WRL109" s="30"/>
      <c r="WRM109" s="30"/>
      <c r="WRN109" s="30"/>
      <c r="WRO109" s="30"/>
      <c r="WRP109" s="30"/>
      <c r="WRQ109" s="30"/>
      <c r="WRR109" s="30"/>
      <c r="WRS109" s="30"/>
      <c r="WRT109" s="30"/>
      <c r="WRU109" s="30"/>
      <c r="WRV109" s="30"/>
      <c r="WRW109" s="30"/>
      <c r="WRX109" s="30"/>
      <c r="WRY109" s="30"/>
      <c r="WRZ109" s="30"/>
      <c r="WSA109" s="30"/>
      <c r="WSB109" s="30"/>
      <c r="WSC109" s="30"/>
      <c r="WSD109" s="30"/>
      <c r="WSE109" s="30"/>
      <c r="WSF109" s="30"/>
      <c r="WSG109" s="30"/>
      <c r="WSH109" s="30"/>
      <c r="WSI109" s="30"/>
      <c r="WSJ109" s="30"/>
      <c r="WSK109" s="30"/>
      <c r="WSL109" s="30"/>
      <c r="WSM109" s="30"/>
      <c r="WSN109" s="30"/>
      <c r="WSO109" s="30"/>
      <c r="WSP109" s="30"/>
      <c r="WSQ109" s="30"/>
      <c r="WSR109" s="30"/>
      <c r="WSS109" s="30"/>
      <c r="WST109" s="30"/>
      <c r="WSU109" s="30"/>
      <c r="WSV109" s="30"/>
      <c r="WSW109" s="30"/>
      <c r="WSX109" s="30"/>
      <c r="WSY109" s="30"/>
      <c r="WSZ109" s="30"/>
      <c r="WTA109" s="30"/>
      <c r="WTB109" s="30"/>
      <c r="WTC109" s="30"/>
      <c r="WTD109" s="30"/>
      <c r="WTE109" s="30"/>
      <c r="WTF109" s="30"/>
      <c r="WTG109" s="30"/>
      <c r="WTH109" s="30"/>
      <c r="WTI109" s="30"/>
      <c r="WTJ109" s="30"/>
      <c r="WTK109" s="30"/>
      <c r="WTL109" s="30"/>
      <c r="WTM109" s="30"/>
      <c r="WTN109" s="30"/>
      <c r="WTO109" s="30"/>
      <c r="WTP109" s="30"/>
      <c r="WTQ109" s="30"/>
      <c r="WTR109" s="30"/>
      <c r="WTS109" s="30"/>
      <c r="WTT109" s="30"/>
      <c r="WTU109" s="30"/>
      <c r="WTV109" s="30"/>
      <c r="WTW109" s="30"/>
      <c r="WTX109" s="30"/>
      <c r="WTY109" s="30"/>
      <c r="WTZ109" s="30"/>
      <c r="WUA109" s="30"/>
      <c r="WUB109" s="30"/>
      <c r="WUC109" s="30"/>
      <c r="WUD109" s="30"/>
      <c r="WUE109" s="30"/>
      <c r="WUF109" s="30"/>
      <c r="WUG109" s="30"/>
      <c r="WUH109" s="30"/>
      <c r="WUI109" s="30"/>
      <c r="WUJ109" s="30"/>
      <c r="WUK109" s="30"/>
      <c r="WUL109" s="30"/>
      <c r="WUM109" s="30"/>
      <c r="WUN109" s="30"/>
      <c r="WUO109" s="30"/>
      <c r="WUP109" s="30"/>
      <c r="WUQ109" s="30"/>
      <c r="WUR109" s="30"/>
      <c r="WUS109" s="30"/>
      <c r="WUT109" s="30"/>
      <c r="WUU109" s="30"/>
      <c r="WUV109" s="30"/>
      <c r="WUW109" s="30"/>
      <c r="WUX109" s="30"/>
      <c r="WUY109" s="30"/>
      <c r="WUZ109" s="30"/>
      <c r="WVA109" s="30"/>
      <c r="WVB109" s="30"/>
      <c r="WVC109" s="30"/>
      <c r="WVD109" s="30"/>
      <c r="WVE109" s="30"/>
      <c r="WVF109" s="30"/>
      <c r="WVG109" s="30"/>
      <c r="WVH109" s="30"/>
      <c r="WVI109" s="30"/>
      <c r="WVJ109" s="30"/>
      <c r="WVK109" s="30"/>
      <c r="WVL109" s="30"/>
      <c r="WVM109" s="30"/>
      <c r="WVN109" s="30"/>
      <c r="WVO109" s="30"/>
      <c r="WVP109" s="30"/>
      <c r="WVQ109" s="30"/>
      <c r="WVR109" s="30"/>
      <c r="WVS109" s="30"/>
      <c r="WVT109" s="30"/>
      <c r="WVU109" s="30"/>
      <c r="WVV109" s="30"/>
      <c r="WVW109" s="30"/>
      <c r="WVX109" s="30"/>
      <c r="WVY109" s="30"/>
      <c r="WVZ109" s="30"/>
      <c r="WWA109" s="30"/>
      <c r="WWB109" s="30"/>
      <c r="WWC109" s="30"/>
      <c r="WWD109" s="30"/>
      <c r="WWE109" s="30"/>
      <c r="WWF109" s="30"/>
      <c r="WWG109" s="30"/>
      <c r="WWH109" s="30"/>
      <c r="WWI109" s="30"/>
      <c r="WWJ109" s="30"/>
      <c r="WWK109" s="30"/>
      <c r="WWL109" s="30"/>
      <c r="WWM109" s="30"/>
      <c r="WWN109" s="30"/>
      <c r="WWO109" s="30"/>
      <c r="WWP109" s="30"/>
      <c r="WWQ109" s="30"/>
      <c r="WWR109" s="30"/>
      <c r="WWS109" s="30"/>
      <c r="WWT109" s="30"/>
      <c r="WWU109" s="30"/>
      <c r="WWV109" s="30"/>
      <c r="WWW109" s="30"/>
      <c r="WWX109" s="30"/>
      <c r="WWY109" s="30"/>
      <c r="WWZ109" s="30"/>
      <c r="WXA109" s="30"/>
      <c r="WXB109" s="30"/>
      <c r="WXC109" s="30"/>
      <c r="WXD109" s="30"/>
      <c r="WXE109" s="30"/>
      <c r="WXF109" s="30"/>
      <c r="WXG109" s="30"/>
      <c r="WXH109" s="30"/>
      <c r="WXI109" s="30"/>
      <c r="WXJ109" s="30"/>
      <c r="WXK109" s="30"/>
      <c r="WXL109" s="30"/>
      <c r="WXM109" s="30"/>
      <c r="WXN109" s="30"/>
      <c r="WXO109" s="30"/>
      <c r="WXP109" s="30"/>
      <c r="WXQ109" s="30"/>
      <c r="WXR109" s="30"/>
      <c r="WXS109" s="30"/>
      <c r="WXT109" s="30"/>
      <c r="WXU109" s="30"/>
      <c r="WXV109" s="30"/>
      <c r="WXW109" s="30"/>
      <c r="WXX109" s="30"/>
      <c r="WXY109" s="30"/>
      <c r="WXZ109" s="30"/>
      <c r="WYA109" s="30"/>
      <c r="WYB109" s="30"/>
      <c r="WYC109" s="30"/>
      <c r="WYD109" s="30"/>
      <c r="WYE109" s="30"/>
      <c r="WYF109" s="30"/>
      <c r="WYG109" s="30"/>
      <c r="WYH109" s="30"/>
      <c r="WYI109" s="30"/>
      <c r="WYJ109" s="30"/>
      <c r="WYK109" s="30"/>
      <c r="WYL109" s="30"/>
      <c r="WYM109" s="30"/>
      <c r="WYN109" s="30"/>
      <c r="WYO109" s="30"/>
      <c r="WYP109" s="30"/>
      <c r="WYQ109" s="30"/>
      <c r="WYR109" s="30"/>
      <c r="WYS109" s="30"/>
      <c r="WYT109" s="30"/>
      <c r="WYU109" s="30"/>
      <c r="WYV109" s="30"/>
      <c r="WYW109" s="30"/>
      <c r="WYX109" s="30"/>
      <c r="WYY109" s="30"/>
      <c r="WYZ109" s="30"/>
      <c r="WZA109" s="30"/>
      <c r="WZB109" s="30"/>
      <c r="WZC109" s="30"/>
      <c r="WZD109" s="30"/>
      <c r="WZE109" s="30"/>
      <c r="WZF109" s="30"/>
      <c r="WZG109" s="30"/>
      <c r="WZH109" s="30"/>
      <c r="WZI109" s="30"/>
      <c r="WZJ109" s="30"/>
      <c r="WZK109" s="30"/>
      <c r="WZL109" s="30"/>
      <c r="WZM109" s="30"/>
      <c r="WZN109" s="30"/>
      <c r="WZO109" s="30"/>
      <c r="WZP109" s="30"/>
      <c r="WZQ109" s="30"/>
      <c r="WZR109" s="30"/>
      <c r="WZS109" s="30"/>
      <c r="WZT109" s="30"/>
      <c r="WZU109" s="30"/>
      <c r="WZV109" s="30"/>
      <c r="WZW109" s="30"/>
      <c r="WZX109" s="30"/>
      <c r="WZY109" s="30"/>
      <c r="WZZ109" s="30"/>
      <c r="XAA109" s="30"/>
      <c r="XAB109" s="30"/>
      <c r="XAC109" s="30"/>
      <c r="XAD109" s="30"/>
      <c r="XAE109" s="30"/>
      <c r="XAF109" s="30"/>
      <c r="XAG109" s="30"/>
      <c r="XAH109" s="30"/>
      <c r="XAI109" s="30"/>
      <c r="XAJ109" s="30"/>
      <c r="XAK109" s="30"/>
      <c r="XAL109" s="30"/>
      <c r="XAM109" s="30"/>
      <c r="XAN109" s="30"/>
      <c r="XAO109" s="30"/>
      <c r="XAP109" s="30"/>
      <c r="XAQ109" s="30"/>
      <c r="XAR109" s="30"/>
      <c r="XAS109" s="30"/>
      <c r="XAT109" s="30"/>
      <c r="XAU109" s="30"/>
      <c r="XAV109" s="30"/>
      <c r="XAW109" s="30"/>
      <c r="XAX109" s="30"/>
      <c r="XAY109" s="30"/>
      <c r="XAZ109" s="30"/>
      <c r="XBA109" s="30"/>
      <c r="XBB109" s="30"/>
      <c r="XBC109" s="30"/>
      <c r="XBD109" s="30"/>
      <c r="XBE109" s="30"/>
      <c r="XBF109" s="30"/>
      <c r="XBG109" s="30"/>
      <c r="XBH109" s="30"/>
      <c r="XBI109" s="30"/>
      <c r="XBJ109" s="30"/>
      <c r="XBK109" s="30"/>
      <c r="XBL109" s="30"/>
      <c r="XBM109" s="30"/>
      <c r="XBN109" s="30"/>
      <c r="XBO109" s="30"/>
      <c r="XBP109" s="30"/>
      <c r="XBQ109" s="30"/>
      <c r="XBR109" s="30"/>
      <c r="XBS109" s="30"/>
      <c r="XBT109" s="30"/>
      <c r="XBU109" s="30"/>
      <c r="XBV109" s="30"/>
      <c r="XBW109" s="30"/>
      <c r="XBX109" s="30"/>
      <c r="XBY109" s="30"/>
      <c r="XBZ109" s="30"/>
      <c r="XCA109" s="30"/>
      <c r="XCB109" s="30"/>
      <c r="XCC109" s="30"/>
      <c r="XCD109" s="30"/>
      <c r="XCE109" s="30"/>
      <c r="XCF109" s="30"/>
      <c r="XCG109" s="30"/>
      <c r="XCH109" s="30"/>
      <c r="XCI109" s="30"/>
      <c r="XCJ109" s="30"/>
      <c r="XCK109" s="30"/>
      <c r="XCL109" s="30"/>
      <c r="XCM109" s="30"/>
      <c r="XCN109" s="30"/>
      <c r="XCO109" s="30"/>
      <c r="XCP109" s="30"/>
      <c r="XCQ109" s="30"/>
      <c r="XCR109" s="30"/>
      <c r="XCS109" s="30"/>
      <c r="XCT109" s="30"/>
      <c r="XCU109" s="30"/>
      <c r="XCV109" s="30"/>
      <c r="XCW109" s="30"/>
      <c r="XCX109" s="30"/>
      <c r="XCY109" s="30"/>
      <c r="XCZ109" s="30"/>
      <c r="XDA109" s="30"/>
      <c r="XDB109" s="30"/>
      <c r="XDC109" s="30"/>
      <c r="XDD109" s="30"/>
      <c r="XDE109" s="30"/>
      <c r="XDF109" s="30"/>
      <c r="XDG109" s="30"/>
      <c r="XDH109" s="30"/>
      <c r="XDI109" s="30"/>
      <c r="XDJ109" s="30"/>
      <c r="XDK109" s="30"/>
      <c r="XDL109" s="30"/>
      <c r="XDM109" s="30"/>
      <c r="XDN109" s="30"/>
      <c r="XDO109" s="30"/>
      <c r="XDP109" s="30"/>
      <c r="XDQ109" s="30"/>
      <c r="XDR109" s="30"/>
      <c r="XDS109" s="30"/>
      <c r="XDT109" s="30"/>
      <c r="XDU109" s="30"/>
      <c r="XDV109" s="30"/>
      <c r="XDW109" s="30"/>
      <c r="XDX109" s="30"/>
      <c r="XDY109" s="30"/>
      <c r="XDZ109" s="30"/>
      <c r="XEA109" s="30"/>
      <c r="XEB109" s="30"/>
      <c r="XEC109" s="30"/>
    </row>
    <row r="110" spans="1:16357" s="42" customFormat="1" hidden="1" x14ac:dyDescent="0.25">
      <c r="A110" s="172"/>
      <c r="B110" s="172" t="s">
        <v>582</v>
      </c>
      <c r="C110" s="172" t="s">
        <v>414</v>
      </c>
      <c r="D110" s="172" t="s">
        <v>378</v>
      </c>
      <c r="E110" s="172" t="s">
        <v>423</v>
      </c>
      <c r="F110" s="173">
        <v>8.25</v>
      </c>
      <c r="G110" s="172"/>
      <c r="H110" s="172"/>
      <c r="I110" s="173">
        <v>8.25</v>
      </c>
      <c r="J110" s="172"/>
      <c r="K110" s="172"/>
      <c r="L110" s="172"/>
      <c r="M110" s="174">
        <v>8.375</v>
      </c>
      <c r="N110" s="174">
        <v>8.375</v>
      </c>
      <c r="O110" s="172"/>
      <c r="P110" s="172"/>
      <c r="Q110" s="175"/>
      <c r="R110" s="176">
        <v>10.75</v>
      </c>
      <c r="S110" s="177">
        <v>10.75</v>
      </c>
      <c r="T110" s="83">
        <v>9.125</v>
      </c>
      <c r="U110" s="38">
        <v>0</v>
      </c>
      <c r="V110" s="38">
        <v>0</v>
      </c>
      <c r="W110" s="38">
        <v>6</v>
      </c>
      <c r="X110" s="38">
        <v>6</v>
      </c>
      <c r="Y110" s="178">
        <v>10.55</v>
      </c>
      <c r="Z110" s="178">
        <v>12.5</v>
      </c>
      <c r="AA110" s="179"/>
      <c r="AB110" s="179"/>
      <c r="AC110" s="180"/>
      <c r="AD110" s="180">
        <v>10.38</v>
      </c>
      <c r="AE110" s="172">
        <v>10</v>
      </c>
      <c r="AF110" s="172"/>
      <c r="AG110" s="161">
        <v>10.762</v>
      </c>
      <c r="AH110" s="38">
        <v>2</v>
      </c>
      <c r="AI110" s="38">
        <v>2</v>
      </c>
      <c r="AJ110" s="38">
        <v>4</v>
      </c>
      <c r="AK110" s="75">
        <v>1</v>
      </c>
      <c r="AL110" s="75">
        <v>9</v>
      </c>
      <c r="AM110" s="181">
        <v>15</v>
      </c>
      <c r="AN110" s="181"/>
      <c r="AO110" s="75">
        <v>1</v>
      </c>
      <c r="AP110" s="181"/>
      <c r="AQ110" s="181"/>
      <c r="AR110" s="75">
        <v>0</v>
      </c>
      <c r="AS110" s="182">
        <v>15</v>
      </c>
      <c r="AT110" s="182"/>
      <c r="AU110" s="75">
        <v>2</v>
      </c>
      <c r="AV110" s="73">
        <v>10.643235294117646</v>
      </c>
      <c r="AW110" s="70">
        <v>30</v>
      </c>
      <c r="AX110" s="130" t="e">
        <v>#N/A</v>
      </c>
      <c r="AY110" s="183" t="e">
        <v>#REF!</v>
      </c>
      <c r="AZ110" s="183" t="e">
        <v>#REF!</v>
      </c>
      <c r="BA110" s="137" t="s">
        <v>539</v>
      </c>
      <c r="BB110" s="36" t="e">
        <v>#N/A</v>
      </c>
      <c r="BC110" s="172" t="s">
        <v>539</v>
      </c>
      <c r="BD110" s="43" t="s">
        <v>414</v>
      </c>
      <c r="BE110" s="172"/>
      <c r="BF110" s="172"/>
      <c r="BG110" s="172"/>
      <c r="BH110" s="172"/>
      <c r="BI110" s="172"/>
      <c r="BJ110" s="172"/>
      <c r="BK110" s="130">
        <v>10.643235294117646</v>
      </c>
      <c r="BL110" s="172"/>
      <c r="BM110" s="172"/>
      <c r="BN110" s="172"/>
      <c r="BO110" s="172"/>
      <c r="BP110" s="172"/>
      <c r="BQ110" s="172"/>
      <c r="BR110" s="172"/>
      <c r="BS110" s="172"/>
      <c r="BT110" s="172"/>
      <c r="BU110" s="172"/>
      <c r="BV110" s="172"/>
      <c r="BW110" s="172"/>
      <c r="BX110" s="172"/>
      <c r="BY110" s="172"/>
      <c r="BZ110" s="172"/>
      <c r="CA110" s="172"/>
      <c r="CB110" s="172"/>
      <c r="CC110" s="172"/>
      <c r="CD110" s="172"/>
      <c r="CE110" s="172"/>
      <c r="CF110" s="172"/>
      <c r="CG110" s="172"/>
      <c r="CH110" s="172"/>
      <c r="CI110" s="172"/>
      <c r="CJ110" s="172"/>
      <c r="CK110" s="172"/>
      <c r="CL110" s="172"/>
      <c r="CM110" s="172"/>
      <c r="CN110" s="172"/>
      <c r="CO110" s="172"/>
      <c r="CP110" s="172"/>
      <c r="CQ110" s="172"/>
      <c r="CR110" s="172"/>
      <c r="CS110" s="172"/>
      <c r="CT110" s="172"/>
      <c r="CU110" s="172"/>
      <c r="CV110" s="172"/>
      <c r="CW110" s="172"/>
      <c r="CX110" s="172"/>
      <c r="CY110" s="172"/>
      <c r="CZ110" s="172"/>
      <c r="DA110" s="172"/>
      <c r="DB110" s="172"/>
      <c r="DC110" s="172"/>
      <c r="DD110" s="172"/>
      <c r="DE110" s="172"/>
      <c r="DF110" s="172"/>
      <c r="DG110" s="172"/>
      <c r="DH110" s="172"/>
      <c r="DI110" s="172"/>
      <c r="DJ110" s="172"/>
      <c r="DK110" s="172"/>
      <c r="DL110" s="172"/>
      <c r="DM110" s="172"/>
      <c r="DN110" s="172"/>
      <c r="DO110" s="172"/>
      <c r="DP110" s="172"/>
      <c r="DQ110" s="172"/>
      <c r="DR110" s="172"/>
      <c r="DS110" s="172"/>
      <c r="DT110" s="172"/>
      <c r="DU110" s="172"/>
      <c r="DV110" s="172"/>
      <c r="DW110" s="172"/>
      <c r="DX110" s="172"/>
      <c r="DY110" s="172"/>
      <c r="DZ110" s="172"/>
      <c r="EA110" s="172"/>
      <c r="EB110" s="172"/>
      <c r="EC110" s="172"/>
      <c r="ED110" s="172"/>
      <c r="EE110" s="172"/>
      <c r="EF110" s="172"/>
      <c r="EG110" s="172"/>
      <c r="EH110" s="172"/>
      <c r="EI110" s="172"/>
      <c r="EJ110" s="172"/>
      <c r="EK110" s="172"/>
      <c r="EL110" s="172"/>
      <c r="EM110" s="172"/>
      <c r="EN110" s="172"/>
      <c r="EO110" s="172"/>
      <c r="EP110" s="172"/>
      <c r="EQ110" s="172"/>
      <c r="ER110" s="172"/>
      <c r="ES110" s="172"/>
      <c r="ET110" s="172"/>
      <c r="EU110" s="172"/>
      <c r="EV110" s="172"/>
      <c r="EW110" s="172"/>
      <c r="EX110" s="172"/>
      <c r="EY110" s="172"/>
      <c r="EZ110" s="172"/>
      <c r="FA110" s="172"/>
      <c r="FB110" s="172"/>
      <c r="FC110" s="172"/>
      <c r="FD110" s="172"/>
      <c r="FE110" s="172"/>
      <c r="FF110" s="172"/>
      <c r="FG110" s="172"/>
      <c r="FH110" s="172"/>
      <c r="FI110" s="172"/>
      <c r="FJ110" s="172"/>
      <c r="FK110" s="172"/>
      <c r="FL110" s="172"/>
      <c r="FM110" s="172"/>
      <c r="FN110" s="172"/>
      <c r="FO110" s="172"/>
      <c r="FP110" s="172"/>
      <c r="FQ110" s="172"/>
      <c r="FR110" s="172"/>
      <c r="FS110" s="172"/>
      <c r="FT110" s="172"/>
      <c r="FU110" s="172"/>
      <c r="FV110" s="172"/>
      <c r="FW110" s="172"/>
      <c r="FX110" s="172"/>
      <c r="FY110" s="172"/>
      <c r="FZ110" s="172"/>
      <c r="GA110" s="172"/>
      <c r="GB110" s="172"/>
      <c r="GC110" s="172"/>
      <c r="GD110" s="172"/>
      <c r="GE110" s="172"/>
      <c r="GF110" s="172"/>
      <c r="GG110" s="172"/>
      <c r="GH110" s="172"/>
      <c r="GI110" s="172"/>
      <c r="GJ110" s="172"/>
      <c r="GK110" s="172"/>
      <c r="GL110" s="172"/>
      <c r="GM110" s="172"/>
      <c r="GN110" s="172"/>
      <c r="GO110" s="172"/>
      <c r="GP110" s="172"/>
      <c r="GQ110" s="172"/>
      <c r="GR110" s="172"/>
      <c r="GS110" s="172"/>
      <c r="GT110" s="172"/>
      <c r="GU110" s="172"/>
      <c r="GV110" s="172"/>
      <c r="GW110" s="172"/>
      <c r="GX110" s="172"/>
      <c r="GY110" s="172"/>
      <c r="GZ110" s="172"/>
      <c r="HA110" s="172"/>
      <c r="HB110" s="172"/>
      <c r="HC110" s="172"/>
      <c r="HD110" s="172"/>
      <c r="HE110" s="172"/>
      <c r="HF110" s="172"/>
      <c r="HG110" s="172"/>
      <c r="HH110" s="172"/>
      <c r="HI110" s="172"/>
      <c r="HJ110" s="172"/>
      <c r="HK110" s="172"/>
      <c r="HL110" s="172"/>
      <c r="HM110" s="172"/>
      <c r="HN110" s="172"/>
      <c r="HO110" s="172"/>
      <c r="HP110" s="172"/>
      <c r="HQ110" s="172"/>
      <c r="HR110" s="172"/>
      <c r="HS110" s="172"/>
      <c r="HT110" s="172"/>
      <c r="HU110" s="172"/>
      <c r="HV110" s="172"/>
      <c r="HW110" s="172"/>
      <c r="HX110" s="172"/>
      <c r="HY110" s="172"/>
      <c r="HZ110" s="172"/>
      <c r="IA110" s="172"/>
      <c r="IB110" s="172"/>
      <c r="IC110" s="172"/>
      <c r="ID110" s="172"/>
      <c r="IE110" s="172"/>
      <c r="IF110" s="172"/>
      <c r="IG110" s="172"/>
      <c r="IH110" s="172"/>
      <c r="II110" s="172"/>
      <c r="IJ110" s="172"/>
      <c r="IK110" s="172"/>
      <c r="IL110" s="172"/>
      <c r="IM110" s="172"/>
      <c r="IN110" s="172"/>
      <c r="IO110" s="172"/>
      <c r="IP110" s="172"/>
      <c r="IQ110" s="172"/>
      <c r="IR110" s="172"/>
      <c r="IS110" s="172"/>
      <c r="IT110" s="172"/>
      <c r="IU110" s="172"/>
      <c r="IV110" s="172"/>
      <c r="IW110" s="172"/>
      <c r="IX110" s="172"/>
      <c r="IY110" s="172"/>
      <c r="IZ110" s="172"/>
      <c r="JA110" s="172"/>
      <c r="JB110" s="172"/>
      <c r="JC110" s="172"/>
      <c r="JD110" s="172"/>
      <c r="JE110" s="172"/>
      <c r="JF110" s="172"/>
      <c r="JG110" s="172"/>
      <c r="JH110" s="172"/>
      <c r="JI110" s="172"/>
      <c r="JJ110" s="172"/>
      <c r="JK110" s="172"/>
      <c r="JL110" s="172"/>
      <c r="JM110" s="172"/>
      <c r="JN110" s="172"/>
      <c r="JO110" s="172"/>
      <c r="JP110" s="172"/>
      <c r="JQ110" s="172"/>
      <c r="JR110" s="172"/>
      <c r="JS110" s="172"/>
      <c r="JT110" s="172"/>
      <c r="JU110" s="172"/>
      <c r="JV110" s="172"/>
      <c r="JW110" s="172"/>
      <c r="JX110" s="172"/>
      <c r="JY110" s="172"/>
      <c r="JZ110" s="172"/>
      <c r="KA110" s="172"/>
      <c r="KB110" s="172"/>
      <c r="KC110" s="172"/>
      <c r="KD110" s="172"/>
      <c r="KE110" s="172"/>
      <c r="KF110" s="172"/>
      <c r="KG110" s="172"/>
      <c r="KH110" s="172"/>
      <c r="KI110" s="172"/>
      <c r="KJ110" s="172"/>
      <c r="KK110" s="172"/>
      <c r="KL110" s="172"/>
      <c r="KM110" s="172"/>
      <c r="KN110" s="172"/>
      <c r="KO110" s="172"/>
      <c r="KP110" s="172"/>
      <c r="KQ110" s="172"/>
      <c r="KR110" s="172"/>
      <c r="KS110" s="172"/>
      <c r="KT110" s="172"/>
      <c r="KU110" s="172"/>
      <c r="KV110" s="172"/>
      <c r="KW110" s="172"/>
      <c r="KX110" s="172"/>
      <c r="KY110" s="172"/>
      <c r="KZ110" s="172"/>
      <c r="LA110" s="172"/>
      <c r="LB110" s="172"/>
      <c r="LC110" s="172"/>
      <c r="LD110" s="172"/>
      <c r="LE110" s="172"/>
      <c r="LF110" s="172"/>
      <c r="LG110" s="172"/>
      <c r="LH110" s="172"/>
      <c r="LI110" s="172"/>
      <c r="LJ110" s="172"/>
      <c r="LK110" s="172"/>
      <c r="LL110" s="172"/>
      <c r="LM110" s="172"/>
      <c r="LN110" s="172"/>
      <c r="LO110" s="172"/>
      <c r="LP110" s="172"/>
      <c r="LQ110" s="172"/>
      <c r="LR110" s="172"/>
      <c r="LS110" s="172"/>
      <c r="LT110" s="172"/>
      <c r="LU110" s="172"/>
      <c r="LV110" s="172"/>
      <c r="LW110" s="172"/>
      <c r="LX110" s="172"/>
      <c r="LY110" s="172"/>
      <c r="LZ110" s="172"/>
      <c r="MA110" s="172"/>
      <c r="MB110" s="172"/>
      <c r="MC110" s="172"/>
      <c r="MD110" s="172"/>
      <c r="ME110" s="172"/>
      <c r="MF110" s="172"/>
      <c r="MG110" s="172"/>
      <c r="MH110" s="172"/>
      <c r="MI110" s="172"/>
      <c r="MJ110" s="172"/>
      <c r="MK110" s="172"/>
      <c r="ML110" s="172"/>
      <c r="MM110" s="172"/>
      <c r="MN110" s="172"/>
      <c r="MO110" s="172"/>
      <c r="MP110" s="172"/>
      <c r="MQ110" s="172"/>
      <c r="MR110" s="172"/>
      <c r="MS110" s="172"/>
      <c r="MT110" s="172"/>
      <c r="MU110" s="172"/>
      <c r="MV110" s="172"/>
      <c r="MW110" s="172"/>
      <c r="MX110" s="172"/>
      <c r="MY110" s="172"/>
      <c r="MZ110" s="172"/>
      <c r="NA110" s="172"/>
      <c r="NB110" s="172"/>
      <c r="NC110" s="172"/>
      <c r="ND110" s="172"/>
      <c r="NE110" s="172"/>
      <c r="NF110" s="172"/>
      <c r="NG110" s="172"/>
      <c r="NH110" s="172"/>
      <c r="NI110" s="172"/>
      <c r="NJ110" s="172"/>
      <c r="NK110" s="172"/>
      <c r="NL110" s="172"/>
      <c r="NM110" s="172"/>
      <c r="NN110" s="172"/>
      <c r="NO110" s="172"/>
      <c r="NP110" s="172"/>
      <c r="NQ110" s="172"/>
      <c r="NR110" s="172"/>
      <c r="NS110" s="172"/>
      <c r="NT110" s="172"/>
      <c r="NU110" s="172"/>
      <c r="NV110" s="172"/>
      <c r="NW110" s="172"/>
      <c r="NX110" s="172"/>
      <c r="NY110" s="172"/>
      <c r="NZ110" s="172"/>
      <c r="OA110" s="172"/>
      <c r="OB110" s="172"/>
      <c r="OC110" s="172"/>
      <c r="OD110" s="172"/>
      <c r="OE110" s="172"/>
      <c r="OF110" s="172"/>
      <c r="OG110" s="172"/>
      <c r="OH110" s="172"/>
      <c r="OI110" s="172"/>
      <c r="OJ110" s="172"/>
      <c r="OK110" s="172"/>
      <c r="OL110" s="172"/>
      <c r="OM110" s="172"/>
      <c r="ON110" s="172"/>
      <c r="OO110" s="172"/>
      <c r="OP110" s="172"/>
      <c r="OQ110" s="172"/>
      <c r="OR110" s="172"/>
      <c r="OS110" s="172"/>
      <c r="OT110" s="172"/>
      <c r="OU110" s="172"/>
      <c r="OV110" s="172"/>
      <c r="OW110" s="172"/>
      <c r="OX110" s="172"/>
      <c r="OY110" s="172"/>
      <c r="OZ110" s="172"/>
      <c r="PA110" s="172"/>
      <c r="PB110" s="172"/>
      <c r="PC110" s="172"/>
      <c r="PD110" s="172"/>
      <c r="PE110" s="172"/>
      <c r="PF110" s="172"/>
      <c r="PG110" s="172"/>
      <c r="PH110" s="172"/>
      <c r="PI110" s="172"/>
      <c r="PJ110" s="172"/>
      <c r="PK110" s="172"/>
      <c r="PL110" s="172"/>
      <c r="PM110" s="172"/>
      <c r="PN110" s="172"/>
      <c r="PO110" s="172"/>
      <c r="PP110" s="172"/>
      <c r="PQ110" s="172"/>
      <c r="PR110" s="172"/>
      <c r="PS110" s="172"/>
      <c r="PT110" s="172"/>
      <c r="PU110" s="172"/>
      <c r="PV110" s="172"/>
      <c r="PW110" s="172"/>
      <c r="PX110" s="172"/>
      <c r="PY110" s="172"/>
      <c r="PZ110" s="172"/>
      <c r="QA110" s="172"/>
      <c r="QB110" s="172"/>
      <c r="QC110" s="172"/>
      <c r="QD110" s="172"/>
      <c r="QE110" s="172"/>
      <c r="QF110" s="172"/>
      <c r="QG110" s="172"/>
      <c r="QH110" s="172"/>
      <c r="QI110" s="172"/>
      <c r="QJ110" s="172"/>
      <c r="QK110" s="172"/>
      <c r="QL110" s="172"/>
      <c r="QM110" s="172"/>
      <c r="QN110" s="172"/>
      <c r="QO110" s="172"/>
      <c r="QP110" s="172"/>
      <c r="QQ110" s="172"/>
      <c r="QR110" s="172"/>
      <c r="QS110" s="172"/>
      <c r="QT110" s="172"/>
      <c r="QU110" s="172"/>
      <c r="QV110" s="172"/>
      <c r="QW110" s="172"/>
      <c r="QX110" s="172"/>
      <c r="QY110" s="172"/>
      <c r="QZ110" s="172"/>
      <c r="RA110" s="172"/>
      <c r="RB110" s="172"/>
      <c r="RC110" s="172"/>
      <c r="RD110" s="172"/>
      <c r="RE110" s="172"/>
      <c r="RF110" s="172"/>
      <c r="RG110" s="172"/>
      <c r="RH110" s="172"/>
      <c r="RI110" s="172"/>
      <c r="RJ110" s="172"/>
      <c r="RK110" s="172"/>
      <c r="RL110" s="172"/>
      <c r="RM110" s="172"/>
      <c r="RN110" s="172"/>
      <c r="RO110" s="172"/>
      <c r="RP110" s="172"/>
      <c r="RQ110" s="172"/>
      <c r="RR110" s="172"/>
      <c r="RS110" s="172"/>
      <c r="RT110" s="172"/>
      <c r="RU110" s="172"/>
      <c r="RV110" s="172"/>
      <c r="RW110" s="172"/>
      <c r="RX110" s="172"/>
      <c r="RY110" s="172"/>
      <c r="RZ110" s="172"/>
      <c r="SA110" s="172"/>
      <c r="SB110" s="172"/>
      <c r="SC110" s="172"/>
      <c r="SD110" s="172"/>
      <c r="SE110" s="172"/>
      <c r="SF110" s="172"/>
      <c r="SG110" s="172"/>
      <c r="SH110" s="172"/>
      <c r="SI110" s="172"/>
      <c r="SJ110" s="172"/>
      <c r="SK110" s="172"/>
      <c r="SL110" s="172"/>
      <c r="SM110" s="172"/>
      <c r="SN110" s="172"/>
      <c r="SO110" s="172"/>
      <c r="SP110" s="172"/>
      <c r="SQ110" s="172"/>
      <c r="SR110" s="172"/>
      <c r="SS110" s="172"/>
      <c r="ST110" s="172"/>
      <c r="SU110" s="172"/>
      <c r="SV110" s="172"/>
      <c r="SW110" s="172"/>
      <c r="SX110" s="172"/>
      <c r="SY110" s="172"/>
      <c r="SZ110" s="172"/>
      <c r="TA110" s="172"/>
      <c r="TB110" s="172"/>
      <c r="TC110" s="172"/>
      <c r="TD110" s="172"/>
      <c r="TE110" s="172"/>
      <c r="TF110" s="172"/>
      <c r="TG110" s="172"/>
      <c r="TH110" s="172"/>
      <c r="TI110" s="172"/>
      <c r="TJ110" s="172"/>
      <c r="TK110" s="172"/>
      <c r="TL110" s="172"/>
      <c r="TM110" s="172"/>
      <c r="TN110" s="172"/>
      <c r="TO110" s="172"/>
      <c r="TP110" s="172"/>
      <c r="TQ110" s="172"/>
      <c r="TR110" s="172"/>
      <c r="TS110" s="172"/>
      <c r="TT110" s="172"/>
      <c r="TU110" s="172"/>
      <c r="TV110" s="172"/>
      <c r="TW110" s="172"/>
      <c r="TX110" s="172"/>
      <c r="TY110" s="172"/>
      <c r="TZ110" s="172"/>
      <c r="UA110" s="172"/>
      <c r="UB110" s="172"/>
      <c r="UC110" s="172"/>
      <c r="UD110" s="172"/>
      <c r="UE110" s="172"/>
      <c r="UF110" s="172"/>
      <c r="UG110" s="172"/>
      <c r="UH110" s="172"/>
      <c r="UI110" s="172"/>
      <c r="UJ110" s="172"/>
      <c r="UK110" s="172"/>
      <c r="UL110" s="172"/>
      <c r="UM110" s="172"/>
      <c r="UN110" s="172"/>
      <c r="UO110" s="172"/>
      <c r="UP110" s="172"/>
      <c r="UQ110" s="172"/>
      <c r="UR110" s="172"/>
      <c r="US110" s="172"/>
      <c r="UT110" s="172"/>
      <c r="UU110" s="172"/>
      <c r="UV110" s="172"/>
      <c r="UW110" s="172"/>
      <c r="UX110" s="172"/>
      <c r="UY110" s="172"/>
      <c r="UZ110" s="172"/>
      <c r="VA110" s="172"/>
      <c r="VB110" s="172"/>
      <c r="VC110" s="172"/>
      <c r="VD110" s="172"/>
      <c r="VE110" s="172"/>
      <c r="VF110" s="172"/>
      <c r="VG110" s="172"/>
      <c r="VH110" s="172"/>
      <c r="VI110" s="172"/>
      <c r="VJ110" s="172"/>
      <c r="VK110" s="172"/>
      <c r="VL110" s="172"/>
      <c r="VM110" s="172"/>
      <c r="VN110" s="172"/>
      <c r="VO110" s="172"/>
      <c r="VP110" s="172"/>
      <c r="VQ110" s="172"/>
      <c r="VR110" s="172"/>
      <c r="VS110" s="172"/>
      <c r="VT110" s="172"/>
      <c r="VU110" s="172"/>
      <c r="VV110" s="172"/>
      <c r="VW110" s="172"/>
      <c r="VX110" s="172"/>
      <c r="VY110" s="172"/>
      <c r="VZ110" s="172"/>
      <c r="WA110" s="172"/>
      <c r="WB110" s="172"/>
      <c r="WC110" s="172"/>
      <c r="WD110" s="172"/>
      <c r="WE110" s="172"/>
      <c r="WF110" s="172"/>
      <c r="WG110" s="172"/>
      <c r="WH110" s="172"/>
      <c r="WI110" s="172"/>
      <c r="WJ110" s="172"/>
      <c r="WK110" s="172"/>
      <c r="WL110" s="172"/>
      <c r="WM110" s="172"/>
      <c r="WN110" s="172"/>
      <c r="WO110" s="172"/>
      <c r="WP110" s="172"/>
      <c r="WQ110" s="172"/>
      <c r="WR110" s="172"/>
      <c r="WS110" s="172"/>
      <c r="WT110" s="172"/>
      <c r="WU110" s="172"/>
      <c r="WV110" s="172"/>
      <c r="WW110" s="172"/>
      <c r="WX110" s="172"/>
      <c r="WY110" s="172"/>
      <c r="WZ110" s="172"/>
      <c r="XA110" s="172"/>
      <c r="XB110" s="172"/>
      <c r="XC110" s="172"/>
      <c r="XD110" s="172"/>
      <c r="XE110" s="172"/>
      <c r="XF110" s="172"/>
      <c r="XG110" s="172"/>
      <c r="XH110" s="172"/>
      <c r="XI110" s="172"/>
      <c r="XJ110" s="172"/>
      <c r="XK110" s="172"/>
      <c r="XL110" s="172"/>
      <c r="XM110" s="172"/>
      <c r="XN110" s="172"/>
      <c r="XO110" s="172"/>
      <c r="XP110" s="172"/>
      <c r="XQ110" s="172"/>
      <c r="XR110" s="172"/>
      <c r="XS110" s="172"/>
      <c r="XT110" s="172"/>
      <c r="XU110" s="172"/>
      <c r="XV110" s="172"/>
      <c r="XW110" s="172"/>
      <c r="XX110" s="172"/>
      <c r="XY110" s="172"/>
      <c r="XZ110" s="172"/>
      <c r="YA110" s="172"/>
      <c r="YB110" s="172"/>
      <c r="YC110" s="172"/>
      <c r="YD110" s="172"/>
      <c r="YE110" s="172"/>
      <c r="YF110" s="172"/>
      <c r="YG110" s="172"/>
      <c r="YH110" s="172"/>
      <c r="YI110" s="172"/>
      <c r="YJ110" s="172"/>
      <c r="YK110" s="172"/>
      <c r="YL110" s="172"/>
      <c r="YM110" s="172"/>
      <c r="YN110" s="172"/>
      <c r="YO110" s="172"/>
      <c r="YP110" s="172"/>
      <c r="YQ110" s="172"/>
      <c r="YR110" s="172"/>
      <c r="YS110" s="172"/>
      <c r="YT110" s="172"/>
      <c r="YU110" s="172"/>
      <c r="YV110" s="172"/>
      <c r="YW110" s="172"/>
      <c r="YX110" s="172"/>
      <c r="YY110" s="172"/>
      <c r="YZ110" s="172"/>
      <c r="ZA110" s="172"/>
      <c r="ZB110" s="172"/>
      <c r="ZC110" s="172"/>
      <c r="ZD110" s="172"/>
      <c r="ZE110" s="172"/>
      <c r="ZF110" s="172"/>
      <c r="ZG110" s="172"/>
      <c r="ZH110" s="172"/>
      <c r="ZI110" s="172"/>
      <c r="ZJ110" s="172"/>
      <c r="ZK110" s="172"/>
      <c r="ZL110" s="172"/>
      <c r="ZM110" s="172"/>
      <c r="ZN110" s="172"/>
      <c r="ZO110" s="172"/>
      <c r="ZP110" s="172"/>
      <c r="ZQ110" s="172"/>
      <c r="ZR110" s="172"/>
      <c r="ZS110" s="172"/>
      <c r="ZT110" s="172"/>
      <c r="ZU110" s="172"/>
      <c r="ZV110" s="172"/>
      <c r="ZW110" s="172"/>
      <c r="ZX110" s="172"/>
      <c r="ZY110" s="172"/>
      <c r="ZZ110" s="172"/>
      <c r="AAA110" s="172"/>
      <c r="AAB110" s="172"/>
      <c r="AAC110" s="172"/>
      <c r="AAD110" s="172"/>
      <c r="AAE110" s="172"/>
      <c r="AAF110" s="172"/>
      <c r="AAG110" s="172"/>
      <c r="AAH110" s="172"/>
      <c r="AAI110" s="172"/>
      <c r="AAJ110" s="172"/>
      <c r="AAK110" s="172"/>
      <c r="AAL110" s="172"/>
      <c r="AAM110" s="172"/>
      <c r="AAN110" s="172"/>
      <c r="AAO110" s="172"/>
      <c r="AAP110" s="172"/>
      <c r="AAQ110" s="172"/>
      <c r="AAR110" s="172"/>
      <c r="AAS110" s="172"/>
      <c r="AAT110" s="172"/>
      <c r="AAU110" s="172"/>
      <c r="AAV110" s="172"/>
      <c r="AAW110" s="172"/>
      <c r="AAX110" s="172"/>
      <c r="AAY110" s="172"/>
      <c r="AAZ110" s="172"/>
      <c r="ABA110" s="172"/>
      <c r="ABB110" s="172"/>
      <c r="ABC110" s="172"/>
      <c r="ABD110" s="172"/>
      <c r="ABE110" s="172"/>
      <c r="ABF110" s="172"/>
      <c r="ABG110" s="172"/>
      <c r="ABH110" s="172"/>
      <c r="ABI110" s="172"/>
      <c r="ABJ110" s="172"/>
      <c r="ABK110" s="172"/>
      <c r="ABL110" s="172"/>
      <c r="ABM110" s="172"/>
      <c r="ABN110" s="172"/>
      <c r="ABO110" s="172"/>
      <c r="ABP110" s="172"/>
      <c r="ABQ110" s="172"/>
      <c r="ABR110" s="172"/>
      <c r="ABS110" s="172"/>
      <c r="ABT110" s="172"/>
      <c r="ABU110" s="172"/>
      <c r="ABV110" s="172"/>
      <c r="ABW110" s="172"/>
      <c r="ABX110" s="172"/>
      <c r="ABY110" s="172"/>
      <c r="ABZ110" s="172"/>
      <c r="ACA110" s="172"/>
      <c r="ACB110" s="172"/>
      <c r="ACC110" s="172"/>
      <c r="ACD110" s="172"/>
      <c r="ACE110" s="172"/>
      <c r="ACF110" s="172"/>
      <c r="ACG110" s="172"/>
      <c r="ACH110" s="172"/>
      <c r="ACI110" s="172"/>
      <c r="ACJ110" s="172"/>
      <c r="ACK110" s="172"/>
      <c r="ACL110" s="172"/>
      <c r="ACM110" s="172"/>
      <c r="ACN110" s="172"/>
      <c r="ACO110" s="172"/>
      <c r="ACP110" s="172"/>
      <c r="ACQ110" s="172"/>
      <c r="ACR110" s="172"/>
      <c r="ACS110" s="172"/>
      <c r="ACT110" s="172"/>
      <c r="ACU110" s="172"/>
      <c r="ACV110" s="172"/>
      <c r="ACW110" s="172"/>
      <c r="ACX110" s="172"/>
      <c r="ACY110" s="172"/>
      <c r="ACZ110" s="172"/>
      <c r="ADA110" s="172"/>
      <c r="ADB110" s="172"/>
      <c r="ADC110" s="172"/>
      <c r="ADD110" s="172"/>
      <c r="ADE110" s="172"/>
      <c r="ADF110" s="172"/>
      <c r="ADG110" s="172"/>
      <c r="ADH110" s="172"/>
      <c r="ADI110" s="172"/>
      <c r="ADJ110" s="172"/>
      <c r="ADK110" s="172"/>
      <c r="ADL110" s="172"/>
      <c r="ADM110" s="172"/>
      <c r="ADN110" s="172"/>
      <c r="ADO110" s="172"/>
      <c r="ADP110" s="172"/>
      <c r="ADQ110" s="172"/>
      <c r="ADR110" s="172"/>
      <c r="ADS110" s="172"/>
      <c r="ADT110" s="172"/>
      <c r="ADU110" s="172"/>
      <c r="ADV110" s="172"/>
      <c r="ADW110" s="172"/>
      <c r="ADX110" s="172"/>
      <c r="ADY110" s="172"/>
      <c r="ADZ110" s="172"/>
      <c r="AEA110" s="172"/>
      <c r="AEB110" s="172"/>
      <c r="AEC110" s="172"/>
      <c r="AED110" s="172"/>
      <c r="AEE110" s="172"/>
      <c r="AEF110" s="172"/>
      <c r="AEG110" s="172"/>
      <c r="AEH110" s="172"/>
      <c r="AEI110" s="172"/>
      <c r="AEJ110" s="172"/>
      <c r="AEK110" s="172"/>
      <c r="AEL110" s="172"/>
      <c r="AEM110" s="172"/>
      <c r="AEN110" s="172"/>
      <c r="AEO110" s="172"/>
      <c r="AEP110" s="172"/>
      <c r="AEQ110" s="172"/>
      <c r="AER110" s="172"/>
      <c r="AES110" s="172"/>
      <c r="AET110" s="172"/>
      <c r="AEU110" s="172"/>
      <c r="AEV110" s="172"/>
      <c r="AEW110" s="172"/>
      <c r="AEX110" s="172"/>
      <c r="AEY110" s="172"/>
      <c r="AEZ110" s="172"/>
      <c r="AFA110" s="172"/>
      <c r="AFB110" s="172"/>
      <c r="AFC110" s="172"/>
      <c r="AFD110" s="172"/>
      <c r="AFE110" s="172"/>
      <c r="AFF110" s="172"/>
      <c r="AFG110" s="172"/>
      <c r="AFH110" s="172"/>
      <c r="AFI110" s="172"/>
      <c r="AFJ110" s="172"/>
      <c r="AFK110" s="172"/>
      <c r="AFL110" s="172"/>
      <c r="AFM110" s="172"/>
      <c r="AFN110" s="172"/>
      <c r="AFO110" s="172"/>
      <c r="AFP110" s="172"/>
      <c r="AFQ110" s="172"/>
      <c r="AFR110" s="172"/>
      <c r="AFS110" s="172"/>
      <c r="AFT110" s="172"/>
      <c r="AFU110" s="172"/>
      <c r="AFV110" s="172"/>
      <c r="AFW110" s="172"/>
      <c r="AFX110" s="172"/>
      <c r="AFY110" s="172"/>
      <c r="AFZ110" s="172"/>
      <c r="AGA110" s="172"/>
      <c r="AGB110" s="172"/>
      <c r="AGC110" s="172"/>
      <c r="AGD110" s="172"/>
      <c r="AGE110" s="172"/>
      <c r="AGF110" s="172"/>
      <c r="AGG110" s="172"/>
      <c r="AGH110" s="172"/>
      <c r="AGI110" s="172"/>
      <c r="AGJ110" s="172"/>
      <c r="AGK110" s="172"/>
      <c r="AGL110" s="172"/>
      <c r="AGM110" s="172"/>
      <c r="AGN110" s="172"/>
      <c r="AGO110" s="172"/>
      <c r="AGP110" s="172"/>
      <c r="AGQ110" s="172"/>
      <c r="AGR110" s="172"/>
      <c r="AGS110" s="172"/>
      <c r="AGT110" s="172"/>
      <c r="AGU110" s="172"/>
      <c r="AGV110" s="172"/>
      <c r="AGW110" s="172"/>
      <c r="AGX110" s="172"/>
      <c r="AGY110" s="172"/>
      <c r="AGZ110" s="172"/>
      <c r="AHA110" s="172"/>
      <c r="AHB110" s="172"/>
      <c r="AHC110" s="172"/>
      <c r="AHD110" s="172"/>
      <c r="AHE110" s="172"/>
      <c r="AHF110" s="172"/>
      <c r="AHG110" s="172"/>
      <c r="AHH110" s="172"/>
      <c r="AHI110" s="172"/>
      <c r="AHJ110" s="172"/>
      <c r="AHK110" s="172"/>
      <c r="AHL110" s="172"/>
      <c r="AHM110" s="172"/>
      <c r="AHN110" s="172"/>
      <c r="AHO110" s="172"/>
      <c r="AHP110" s="172"/>
      <c r="AHQ110" s="172"/>
      <c r="AHR110" s="172"/>
      <c r="AHS110" s="172"/>
      <c r="AHT110" s="172"/>
      <c r="AHU110" s="172"/>
      <c r="AHV110" s="172"/>
      <c r="AHW110" s="172"/>
      <c r="AHX110" s="172"/>
      <c r="AHY110" s="172"/>
      <c r="AHZ110" s="172"/>
      <c r="AIA110" s="172"/>
      <c r="AIB110" s="172"/>
      <c r="AIC110" s="172"/>
      <c r="AID110" s="172"/>
      <c r="AIE110" s="172"/>
      <c r="AIF110" s="172"/>
      <c r="AIG110" s="172"/>
      <c r="AIH110" s="172"/>
      <c r="AII110" s="172"/>
      <c r="AIJ110" s="172"/>
      <c r="AIK110" s="172"/>
      <c r="AIL110" s="172"/>
      <c r="AIM110" s="172"/>
      <c r="AIN110" s="172"/>
      <c r="AIO110" s="172"/>
      <c r="AIP110" s="172"/>
      <c r="AIQ110" s="172"/>
      <c r="AIR110" s="172"/>
      <c r="AIS110" s="172"/>
      <c r="AIT110" s="172"/>
      <c r="AIU110" s="172"/>
      <c r="AIV110" s="172"/>
      <c r="AIW110" s="172"/>
      <c r="AIX110" s="172"/>
      <c r="AIY110" s="172"/>
      <c r="AIZ110" s="172"/>
      <c r="AJA110" s="172"/>
      <c r="AJB110" s="172"/>
      <c r="AJC110" s="172"/>
      <c r="AJD110" s="172"/>
      <c r="AJE110" s="172"/>
      <c r="AJF110" s="172"/>
      <c r="AJG110" s="172"/>
      <c r="AJH110" s="172"/>
      <c r="AJI110" s="172"/>
      <c r="AJJ110" s="172"/>
      <c r="AJK110" s="172"/>
      <c r="AJL110" s="172"/>
      <c r="AJM110" s="172"/>
      <c r="AJN110" s="172"/>
      <c r="AJO110" s="172"/>
      <c r="AJP110" s="172"/>
      <c r="AJQ110" s="172"/>
      <c r="AJR110" s="172"/>
      <c r="AJS110" s="172"/>
      <c r="AJT110" s="172"/>
      <c r="AJU110" s="172"/>
      <c r="AJV110" s="172"/>
      <c r="AJW110" s="172"/>
      <c r="AJX110" s="172"/>
      <c r="AJY110" s="172"/>
      <c r="AJZ110" s="172"/>
      <c r="AKA110" s="172"/>
      <c r="AKB110" s="172"/>
      <c r="AKC110" s="172"/>
      <c r="AKD110" s="172"/>
      <c r="AKE110" s="172"/>
      <c r="AKF110" s="172"/>
      <c r="AKG110" s="172"/>
      <c r="AKH110" s="172"/>
      <c r="AKI110" s="172"/>
      <c r="AKJ110" s="172"/>
      <c r="AKK110" s="172"/>
      <c r="AKL110" s="172"/>
      <c r="AKM110" s="172"/>
      <c r="AKN110" s="172"/>
      <c r="AKO110" s="172"/>
      <c r="AKP110" s="172"/>
      <c r="AKQ110" s="172"/>
      <c r="AKR110" s="172"/>
      <c r="AKS110" s="172"/>
      <c r="AKT110" s="172"/>
      <c r="AKU110" s="172"/>
      <c r="AKV110" s="172"/>
      <c r="AKW110" s="172"/>
      <c r="AKX110" s="172"/>
      <c r="AKY110" s="172"/>
      <c r="AKZ110" s="172"/>
      <c r="ALA110" s="172"/>
      <c r="ALB110" s="172"/>
      <c r="ALC110" s="172"/>
      <c r="ALD110" s="172"/>
      <c r="ALE110" s="172"/>
      <c r="ALF110" s="172"/>
      <c r="ALG110" s="172"/>
      <c r="ALH110" s="172"/>
      <c r="ALI110" s="172"/>
      <c r="ALJ110" s="172"/>
      <c r="ALK110" s="172"/>
      <c r="ALL110" s="172"/>
      <c r="ALM110" s="172"/>
      <c r="ALN110" s="172"/>
      <c r="ALO110" s="172"/>
      <c r="ALP110" s="172"/>
      <c r="ALQ110" s="172"/>
      <c r="ALR110" s="172"/>
      <c r="ALS110" s="172"/>
      <c r="ALT110" s="172"/>
      <c r="ALU110" s="172"/>
      <c r="ALV110" s="172"/>
      <c r="ALW110" s="172"/>
      <c r="ALX110" s="172"/>
      <c r="ALY110" s="172"/>
      <c r="ALZ110" s="172"/>
      <c r="AMA110" s="172"/>
      <c r="AMB110" s="172"/>
      <c r="AMC110" s="172"/>
      <c r="AMD110" s="172"/>
      <c r="AME110" s="172"/>
      <c r="AMF110" s="172"/>
      <c r="AMG110" s="172"/>
      <c r="AMH110" s="172"/>
      <c r="AMI110" s="172"/>
      <c r="AMJ110" s="172"/>
      <c r="AMK110" s="172"/>
      <c r="AML110" s="172"/>
      <c r="AMM110" s="172"/>
      <c r="AMN110" s="172"/>
      <c r="AMO110" s="172"/>
      <c r="AMP110" s="172"/>
      <c r="AMQ110" s="172"/>
      <c r="AMR110" s="172"/>
      <c r="AMS110" s="172"/>
      <c r="AMT110" s="172"/>
      <c r="AMU110" s="172"/>
      <c r="AMV110" s="172"/>
      <c r="AMW110" s="172"/>
      <c r="AMX110" s="172"/>
      <c r="AMY110" s="172"/>
      <c r="AMZ110" s="172"/>
      <c r="ANA110" s="172"/>
      <c r="ANB110" s="172"/>
      <c r="ANC110" s="172"/>
      <c r="AND110" s="172"/>
      <c r="ANE110" s="172"/>
      <c r="ANF110" s="172"/>
      <c r="ANG110" s="172"/>
      <c r="ANH110" s="172"/>
      <c r="ANI110" s="172"/>
      <c r="ANJ110" s="172"/>
      <c r="ANK110" s="172"/>
      <c r="ANL110" s="172"/>
      <c r="ANM110" s="172"/>
      <c r="ANN110" s="172"/>
      <c r="ANO110" s="172"/>
      <c r="ANP110" s="172"/>
      <c r="ANQ110" s="172"/>
      <c r="ANR110" s="172"/>
      <c r="ANS110" s="172"/>
      <c r="ANT110" s="172"/>
      <c r="ANU110" s="172"/>
      <c r="ANV110" s="172"/>
      <c r="ANW110" s="172"/>
      <c r="ANX110" s="172"/>
      <c r="ANY110" s="172"/>
      <c r="ANZ110" s="172"/>
      <c r="AOA110" s="172"/>
      <c r="AOB110" s="172"/>
      <c r="AOC110" s="172"/>
      <c r="AOD110" s="172"/>
      <c r="AOE110" s="172"/>
      <c r="AOF110" s="172"/>
      <c r="AOG110" s="172"/>
      <c r="AOH110" s="172"/>
      <c r="AOI110" s="172"/>
      <c r="AOJ110" s="172"/>
      <c r="AOK110" s="172"/>
      <c r="AOL110" s="172"/>
      <c r="AOM110" s="172"/>
      <c r="AON110" s="172"/>
      <c r="AOO110" s="172"/>
      <c r="AOP110" s="172"/>
      <c r="AOQ110" s="172"/>
      <c r="AOR110" s="172"/>
      <c r="AOS110" s="172"/>
      <c r="AOT110" s="172"/>
      <c r="AOU110" s="172"/>
      <c r="AOV110" s="172"/>
      <c r="AOW110" s="172"/>
      <c r="AOX110" s="172"/>
      <c r="AOY110" s="172"/>
      <c r="AOZ110" s="172"/>
      <c r="APA110" s="172"/>
      <c r="APB110" s="172"/>
      <c r="APC110" s="172"/>
      <c r="APD110" s="172"/>
      <c r="APE110" s="172"/>
      <c r="APF110" s="172"/>
      <c r="APG110" s="172"/>
      <c r="APH110" s="172"/>
      <c r="API110" s="172"/>
      <c r="APJ110" s="172"/>
      <c r="APK110" s="172"/>
      <c r="APL110" s="172"/>
      <c r="APM110" s="172"/>
      <c r="APN110" s="172"/>
      <c r="APO110" s="172"/>
      <c r="APP110" s="172"/>
      <c r="APQ110" s="172"/>
      <c r="APR110" s="172"/>
      <c r="APS110" s="172"/>
      <c r="APT110" s="172"/>
      <c r="APU110" s="172"/>
      <c r="APV110" s="172"/>
      <c r="APW110" s="172"/>
      <c r="APX110" s="172"/>
      <c r="APY110" s="172"/>
      <c r="APZ110" s="172"/>
      <c r="AQA110" s="172"/>
      <c r="AQB110" s="172"/>
      <c r="AQC110" s="172"/>
      <c r="AQD110" s="172"/>
      <c r="AQE110" s="172"/>
      <c r="AQF110" s="172"/>
      <c r="AQG110" s="172"/>
      <c r="AQH110" s="172"/>
      <c r="AQI110" s="172"/>
      <c r="AQJ110" s="172"/>
      <c r="AQK110" s="172"/>
      <c r="AQL110" s="172"/>
      <c r="AQM110" s="172"/>
      <c r="AQN110" s="172"/>
      <c r="AQO110" s="172"/>
      <c r="AQP110" s="172"/>
      <c r="AQQ110" s="172"/>
      <c r="AQR110" s="172"/>
      <c r="AQS110" s="172"/>
      <c r="AQT110" s="172"/>
      <c r="AQU110" s="172"/>
      <c r="AQV110" s="172"/>
      <c r="AQW110" s="172"/>
      <c r="AQX110" s="172"/>
      <c r="AQY110" s="172"/>
      <c r="AQZ110" s="172"/>
      <c r="ARA110" s="172"/>
      <c r="ARB110" s="172"/>
      <c r="ARC110" s="172"/>
      <c r="ARD110" s="172"/>
      <c r="ARE110" s="172"/>
      <c r="ARF110" s="172"/>
      <c r="ARG110" s="172"/>
      <c r="ARH110" s="172"/>
      <c r="ARI110" s="172"/>
      <c r="ARJ110" s="172"/>
      <c r="ARK110" s="172"/>
      <c r="ARL110" s="172"/>
      <c r="ARM110" s="172"/>
      <c r="ARN110" s="172"/>
      <c r="ARO110" s="172"/>
      <c r="ARP110" s="172"/>
      <c r="ARQ110" s="172"/>
      <c r="ARR110" s="172"/>
      <c r="ARS110" s="172"/>
      <c r="ART110" s="172"/>
      <c r="ARU110" s="172"/>
      <c r="ARV110" s="172"/>
      <c r="ARW110" s="172"/>
      <c r="ARX110" s="172"/>
      <c r="ARY110" s="172"/>
      <c r="ARZ110" s="172"/>
      <c r="ASA110" s="172"/>
      <c r="ASB110" s="172"/>
      <c r="ASC110" s="172"/>
      <c r="ASD110" s="172"/>
      <c r="ASE110" s="172"/>
      <c r="ASF110" s="172"/>
      <c r="ASG110" s="172"/>
      <c r="ASH110" s="172"/>
      <c r="ASI110" s="172"/>
      <c r="ASJ110" s="172"/>
      <c r="ASK110" s="172"/>
      <c r="ASL110" s="172"/>
      <c r="ASM110" s="172"/>
      <c r="ASN110" s="172"/>
      <c r="ASO110" s="172"/>
      <c r="ASP110" s="172"/>
      <c r="ASQ110" s="172"/>
      <c r="ASR110" s="172"/>
      <c r="ASS110" s="172"/>
      <c r="AST110" s="172"/>
      <c r="ASU110" s="172"/>
      <c r="ASV110" s="172"/>
      <c r="ASW110" s="172"/>
      <c r="ASX110" s="172"/>
      <c r="ASY110" s="172"/>
      <c r="ASZ110" s="172"/>
      <c r="ATA110" s="172"/>
      <c r="ATB110" s="172"/>
      <c r="ATC110" s="172"/>
      <c r="ATD110" s="172"/>
      <c r="ATE110" s="172"/>
      <c r="ATF110" s="172"/>
      <c r="ATG110" s="172"/>
      <c r="ATH110" s="172"/>
      <c r="ATI110" s="172"/>
      <c r="ATJ110" s="172"/>
      <c r="ATK110" s="172"/>
      <c r="ATL110" s="172"/>
      <c r="ATM110" s="172"/>
      <c r="ATN110" s="172"/>
      <c r="ATO110" s="172"/>
      <c r="ATP110" s="172"/>
      <c r="ATQ110" s="172"/>
      <c r="ATR110" s="172"/>
      <c r="ATS110" s="172"/>
      <c r="ATT110" s="172"/>
      <c r="ATU110" s="172"/>
      <c r="ATV110" s="172"/>
      <c r="ATW110" s="172"/>
      <c r="ATX110" s="172"/>
      <c r="ATY110" s="172"/>
      <c r="ATZ110" s="172"/>
      <c r="AUA110" s="172"/>
      <c r="AUB110" s="172"/>
      <c r="AUC110" s="172"/>
      <c r="AUD110" s="172"/>
      <c r="AUE110" s="172"/>
      <c r="AUF110" s="172"/>
      <c r="AUG110" s="172"/>
      <c r="AUH110" s="172"/>
      <c r="AUI110" s="172"/>
      <c r="AUJ110" s="172"/>
      <c r="AUK110" s="172"/>
      <c r="AUL110" s="172"/>
      <c r="AUM110" s="172"/>
      <c r="AUN110" s="172"/>
      <c r="AUO110" s="172"/>
      <c r="AUP110" s="172"/>
      <c r="AUQ110" s="172"/>
      <c r="AUR110" s="172"/>
      <c r="AUS110" s="172"/>
      <c r="AUT110" s="172"/>
      <c r="AUU110" s="172"/>
      <c r="AUV110" s="172"/>
      <c r="AUW110" s="172"/>
      <c r="AUX110" s="172"/>
      <c r="AUY110" s="172"/>
      <c r="AUZ110" s="172"/>
      <c r="AVA110" s="172"/>
      <c r="AVB110" s="172"/>
      <c r="AVC110" s="172"/>
      <c r="AVD110" s="172"/>
      <c r="AVE110" s="172"/>
      <c r="AVF110" s="172"/>
      <c r="AVG110" s="172"/>
      <c r="AVH110" s="172"/>
      <c r="AVI110" s="172"/>
      <c r="AVJ110" s="172"/>
      <c r="AVK110" s="172"/>
      <c r="AVL110" s="172"/>
      <c r="AVM110" s="172"/>
      <c r="AVN110" s="172"/>
      <c r="AVO110" s="172"/>
      <c r="AVP110" s="172"/>
      <c r="AVQ110" s="172"/>
      <c r="AVR110" s="172"/>
      <c r="AVS110" s="172"/>
      <c r="AVT110" s="172"/>
      <c r="AVU110" s="172"/>
      <c r="AVV110" s="172"/>
      <c r="AVW110" s="172"/>
      <c r="AVX110" s="172"/>
      <c r="AVY110" s="172"/>
      <c r="AVZ110" s="172"/>
      <c r="AWA110" s="172"/>
      <c r="AWB110" s="172"/>
      <c r="AWC110" s="172"/>
      <c r="AWD110" s="172"/>
      <c r="AWE110" s="172"/>
      <c r="AWF110" s="172"/>
      <c r="AWG110" s="172"/>
      <c r="AWH110" s="172"/>
      <c r="AWI110" s="172"/>
      <c r="AWJ110" s="172"/>
      <c r="AWK110" s="172"/>
      <c r="AWL110" s="172"/>
      <c r="AWM110" s="172"/>
      <c r="AWN110" s="172"/>
      <c r="AWO110" s="172"/>
      <c r="AWP110" s="172"/>
      <c r="AWQ110" s="172"/>
      <c r="AWR110" s="172"/>
      <c r="AWS110" s="172"/>
      <c r="AWT110" s="172"/>
      <c r="AWU110" s="172"/>
      <c r="AWV110" s="172"/>
      <c r="AWW110" s="172"/>
      <c r="AWX110" s="172"/>
      <c r="AWY110" s="172"/>
      <c r="AWZ110" s="172"/>
      <c r="AXA110" s="172"/>
      <c r="AXB110" s="172"/>
      <c r="AXC110" s="172"/>
      <c r="AXD110" s="172"/>
      <c r="AXE110" s="172"/>
      <c r="AXF110" s="172"/>
      <c r="AXG110" s="172"/>
      <c r="AXH110" s="172"/>
      <c r="AXI110" s="172"/>
      <c r="AXJ110" s="172"/>
      <c r="AXK110" s="172"/>
      <c r="AXL110" s="172"/>
      <c r="AXM110" s="172"/>
      <c r="AXN110" s="172"/>
      <c r="AXO110" s="172"/>
      <c r="AXP110" s="172"/>
      <c r="AXQ110" s="172"/>
      <c r="AXR110" s="172"/>
      <c r="AXS110" s="172"/>
      <c r="AXT110" s="172"/>
      <c r="AXU110" s="172"/>
      <c r="AXV110" s="172"/>
      <c r="AXW110" s="172"/>
      <c r="AXX110" s="172"/>
      <c r="AXY110" s="172"/>
      <c r="AXZ110" s="172"/>
      <c r="AYA110" s="172"/>
      <c r="AYB110" s="172"/>
      <c r="AYC110" s="172"/>
      <c r="AYD110" s="172"/>
      <c r="AYE110" s="172"/>
      <c r="AYF110" s="172"/>
      <c r="AYG110" s="172"/>
      <c r="AYH110" s="172"/>
      <c r="AYI110" s="172"/>
      <c r="AYJ110" s="172"/>
      <c r="AYK110" s="172"/>
      <c r="AYL110" s="172"/>
      <c r="AYM110" s="172"/>
      <c r="AYN110" s="172"/>
      <c r="AYO110" s="172"/>
      <c r="AYP110" s="172"/>
      <c r="AYQ110" s="172"/>
      <c r="AYR110" s="172"/>
      <c r="AYS110" s="172"/>
      <c r="AYT110" s="172"/>
      <c r="AYU110" s="172"/>
      <c r="AYV110" s="172"/>
      <c r="AYW110" s="172"/>
      <c r="AYX110" s="172"/>
      <c r="AYY110" s="172"/>
      <c r="AYZ110" s="172"/>
      <c r="AZA110" s="172"/>
      <c r="AZB110" s="172"/>
      <c r="AZC110" s="172"/>
      <c r="AZD110" s="172"/>
      <c r="AZE110" s="172"/>
      <c r="AZF110" s="172"/>
      <c r="AZG110" s="172"/>
      <c r="AZH110" s="172"/>
      <c r="AZI110" s="172"/>
      <c r="AZJ110" s="172"/>
      <c r="AZK110" s="172"/>
      <c r="AZL110" s="172"/>
      <c r="AZM110" s="172"/>
      <c r="AZN110" s="172"/>
      <c r="AZO110" s="172"/>
      <c r="AZP110" s="172"/>
      <c r="AZQ110" s="172"/>
      <c r="AZR110" s="172"/>
      <c r="AZS110" s="172"/>
      <c r="AZT110" s="172"/>
      <c r="AZU110" s="172"/>
      <c r="AZV110" s="172"/>
      <c r="AZW110" s="172"/>
      <c r="AZX110" s="172"/>
      <c r="AZY110" s="172"/>
      <c r="AZZ110" s="172"/>
      <c r="BAA110" s="172"/>
      <c r="BAB110" s="172"/>
      <c r="BAC110" s="172"/>
      <c r="BAD110" s="172"/>
      <c r="BAE110" s="172"/>
      <c r="BAF110" s="172"/>
      <c r="BAG110" s="172"/>
      <c r="BAH110" s="172"/>
      <c r="BAI110" s="172"/>
      <c r="BAJ110" s="172"/>
      <c r="BAK110" s="172"/>
      <c r="BAL110" s="172"/>
      <c r="BAM110" s="172"/>
      <c r="BAN110" s="172"/>
      <c r="BAO110" s="172"/>
      <c r="BAP110" s="172"/>
      <c r="BAQ110" s="172"/>
      <c r="BAR110" s="172"/>
      <c r="BAS110" s="172"/>
      <c r="BAT110" s="172"/>
      <c r="BAU110" s="172"/>
      <c r="BAV110" s="172"/>
      <c r="BAW110" s="172"/>
      <c r="BAX110" s="172"/>
      <c r="BAY110" s="172"/>
      <c r="BAZ110" s="172"/>
      <c r="BBA110" s="172"/>
      <c r="BBB110" s="172"/>
      <c r="BBC110" s="172"/>
      <c r="BBD110" s="172"/>
      <c r="BBE110" s="172"/>
      <c r="BBF110" s="172"/>
      <c r="BBG110" s="172"/>
      <c r="BBH110" s="172"/>
      <c r="BBI110" s="172"/>
      <c r="BBJ110" s="172"/>
      <c r="BBK110" s="172"/>
      <c r="BBL110" s="172"/>
      <c r="BBM110" s="172"/>
      <c r="BBN110" s="172"/>
      <c r="BBO110" s="172"/>
      <c r="BBP110" s="172"/>
      <c r="BBQ110" s="172"/>
      <c r="BBR110" s="172"/>
      <c r="BBS110" s="172"/>
      <c r="BBT110" s="172"/>
      <c r="BBU110" s="172"/>
      <c r="BBV110" s="172"/>
      <c r="BBW110" s="172"/>
      <c r="BBX110" s="172"/>
      <c r="BBY110" s="172"/>
      <c r="BBZ110" s="172"/>
      <c r="BCA110" s="172"/>
      <c r="BCB110" s="172"/>
      <c r="BCC110" s="172"/>
      <c r="BCD110" s="172"/>
      <c r="BCE110" s="172"/>
      <c r="BCF110" s="172"/>
      <c r="BCG110" s="172"/>
      <c r="BCH110" s="172"/>
      <c r="BCI110" s="172"/>
      <c r="BCJ110" s="172"/>
      <c r="BCK110" s="172"/>
      <c r="BCL110" s="172"/>
      <c r="BCM110" s="172"/>
      <c r="BCN110" s="172"/>
      <c r="BCO110" s="172"/>
      <c r="BCP110" s="172"/>
      <c r="BCQ110" s="172"/>
      <c r="BCR110" s="172"/>
      <c r="BCS110" s="172"/>
      <c r="BCT110" s="172"/>
      <c r="BCU110" s="172"/>
      <c r="BCV110" s="172"/>
      <c r="BCW110" s="172"/>
      <c r="BCX110" s="172"/>
      <c r="BCY110" s="172"/>
      <c r="BCZ110" s="172"/>
      <c r="BDA110" s="172"/>
      <c r="BDB110" s="172"/>
      <c r="BDC110" s="172"/>
      <c r="BDD110" s="172"/>
      <c r="BDE110" s="172"/>
      <c r="BDF110" s="172"/>
      <c r="BDG110" s="172"/>
      <c r="BDH110" s="172"/>
      <c r="BDI110" s="172"/>
      <c r="BDJ110" s="172"/>
      <c r="BDK110" s="172"/>
      <c r="BDL110" s="172"/>
      <c r="BDM110" s="172"/>
      <c r="BDN110" s="172"/>
      <c r="BDO110" s="172"/>
      <c r="BDP110" s="172"/>
      <c r="BDQ110" s="172"/>
      <c r="BDR110" s="172"/>
      <c r="BDS110" s="172"/>
      <c r="BDT110" s="172"/>
      <c r="BDU110" s="172"/>
      <c r="BDV110" s="172"/>
      <c r="BDW110" s="172"/>
      <c r="BDX110" s="172"/>
      <c r="BDY110" s="172"/>
      <c r="BDZ110" s="172"/>
      <c r="BEA110" s="172"/>
      <c r="BEB110" s="172"/>
      <c r="BEC110" s="172"/>
      <c r="BED110" s="172"/>
      <c r="BEE110" s="172"/>
      <c r="BEF110" s="172"/>
      <c r="BEG110" s="172"/>
      <c r="BEH110" s="172"/>
      <c r="BEI110" s="172"/>
      <c r="BEJ110" s="172"/>
      <c r="BEK110" s="172"/>
      <c r="BEL110" s="172"/>
      <c r="BEM110" s="172"/>
      <c r="BEN110" s="172"/>
      <c r="BEO110" s="172"/>
      <c r="BEP110" s="172"/>
      <c r="BEQ110" s="172"/>
      <c r="BER110" s="172"/>
      <c r="BES110" s="172"/>
      <c r="BET110" s="172"/>
      <c r="BEU110" s="172"/>
      <c r="BEV110" s="172"/>
      <c r="BEW110" s="172"/>
      <c r="BEX110" s="172"/>
      <c r="BEY110" s="172"/>
      <c r="BEZ110" s="172"/>
      <c r="BFA110" s="172"/>
      <c r="BFB110" s="172"/>
      <c r="BFC110" s="172"/>
      <c r="BFD110" s="172"/>
      <c r="BFE110" s="172"/>
      <c r="BFF110" s="172"/>
      <c r="BFG110" s="172"/>
      <c r="BFH110" s="172"/>
      <c r="BFI110" s="172"/>
      <c r="BFJ110" s="172"/>
      <c r="BFK110" s="172"/>
      <c r="BFL110" s="172"/>
      <c r="BFM110" s="172"/>
      <c r="BFN110" s="172"/>
      <c r="BFO110" s="172"/>
      <c r="BFP110" s="172"/>
      <c r="BFQ110" s="172"/>
      <c r="BFR110" s="172"/>
      <c r="BFS110" s="172"/>
      <c r="BFT110" s="172"/>
      <c r="BFU110" s="172"/>
      <c r="BFV110" s="172"/>
      <c r="BFW110" s="172"/>
      <c r="BFX110" s="172"/>
      <c r="BFY110" s="172"/>
      <c r="BFZ110" s="172"/>
      <c r="BGA110" s="172"/>
      <c r="BGB110" s="172"/>
      <c r="BGC110" s="172"/>
      <c r="BGD110" s="172"/>
      <c r="BGE110" s="172"/>
      <c r="BGF110" s="172"/>
      <c r="BGG110" s="172"/>
      <c r="BGH110" s="172"/>
      <c r="BGI110" s="172"/>
      <c r="BGJ110" s="172"/>
      <c r="BGK110" s="172"/>
      <c r="BGL110" s="172"/>
      <c r="BGM110" s="172"/>
      <c r="BGN110" s="172"/>
      <c r="BGO110" s="172"/>
      <c r="BGP110" s="172"/>
      <c r="BGQ110" s="172"/>
      <c r="BGR110" s="172"/>
      <c r="BGS110" s="172"/>
      <c r="BGT110" s="172"/>
      <c r="BGU110" s="172"/>
      <c r="BGV110" s="172"/>
      <c r="BGW110" s="172"/>
      <c r="BGX110" s="172"/>
      <c r="BGY110" s="172"/>
      <c r="BGZ110" s="172"/>
      <c r="BHA110" s="172"/>
      <c r="BHB110" s="172"/>
      <c r="BHC110" s="172"/>
      <c r="BHD110" s="172"/>
      <c r="BHE110" s="172"/>
      <c r="BHF110" s="172"/>
      <c r="BHG110" s="172"/>
      <c r="BHH110" s="172"/>
      <c r="BHI110" s="172"/>
      <c r="BHJ110" s="172"/>
      <c r="BHK110" s="172"/>
      <c r="BHL110" s="172"/>
      <c r="BHM110" s="172"/>
      <c r="BHN110" s="172"/>
      <c r="BHO110" s="172"/>
      <c r="BHP110" s="172"/>
      <c r="BHQ110" s="172"/>
      <c r="BHR110" s="172"/>
      <c r="BHS110" s="172"/>
      <c r="BHT110" s="172"/>
      <c r="BHU110" s="172"/>
      <c r="BHV110" s="172"/>
      <c r="BHW110" s="172"/>
      <c r="BHX110" s="172"/>
      <c r="BHY110" s="172"/>
      <c r="BHZ110" s="172"/>
      <c r="BIA110" s="172"/>
      <c r="BIB110" s="172"/>
      <c r="BIC110" s="172"/>
      <c r="BID110" s="172"/>
      <c r="BIE110" s="172"/>
      <c r="BIF110" s="172"/>
      <c r="BIG110" s="172"/>
      <c r="BIH110" s="172"/>
      <c r="BII110" s="172"/>
      <c r="BIJ110" s="172"/>
      <c r="BIK110" s="172"/>
      <c r="BIL110" s="172"/>
      <c r="BIM110" s="172"/>
      <c r="BIN110" s="172"/>
      <c r="BIO110" s="172"/>
      <c r="BIP110" s="172"/>
      <c r="BIQ110" s="172"/>
      <c r="BIR110" s="172"/>
      <c r="BIS110" s="172"/>
      <c r="BIT110" s="172"/>
      <c r="BIU110" s="172"/>
      <c r="BIV110" s="172"/>
      <c r="BIW110" s="172"/>
      <c r="BIX110" s="172"/>
      <c r="BIY110" s="172"/>
      <c r="BIZ110" s="172"/>
      <c r="BJA110" s="172"/>
      <c r="BJB110" s="172"/>
      <c r="BJC110" s="172"/>
      <c r="BJD110" s="172"/>
      <c r="BJE110" s="172"/>
      <c r="BJF110" s="172"/>
      <c r="BJG110" s="172"/>
      <c r="BJH110" s="172"/>
      <c r="BJI110" s="172"/>
      <c r="BJJ110" s="172"/>
      <c r="BJK110" s="172"/>
      <c r="BJL110" s="172"/>
      <c r="BJM110" s="172"/>
      <c r="BJN110" s="172"/>
      <c r="BJO110" s="172"/>
      <c r="BJP110" s="172"/>
      <c r="BJQ110" s="172"/>
      <c r="BJR110" s="172"/>
      <c r="BJS110" s="172"/>
      <c r="BJT110" s="172"/>
      <c r="BJU110" s="172"/>
      <c r="BJV110" s="172"/>
      <c r="BJW110" s="172"/>
      <c r="BJX110" s="172"/>
      <c r="BJY110" s="172"/>
      <c r="BJZ110" s="172"/>
      <c r="BKA110" s="172"/>
      <c r="BKB110" s="172"/>
      <c r="BKC110" s="172"/>
      <c r="BKD110" s="172"/>
      <c r="BKE110" s="172"/>
      <c r="BKF110" s="172"/>
      <c r="BKG110" s="172"/>
      <c r="BKH110" s="172"/>
      <c r="BKI110" s="172"/>
      <c r="BKJ110" s="172"/>
      <c r="BKK110" s="172"/>
      <c r="BKL110" s="172"/>
      <c r="BKM110" s="172"/>
      <c r="BKN110" s="172"/>
      <c r="BKO110" s="172"/>
      <c r="BKP110" s="172"/>
      <c r="BKQ110" s="172"/>
      <c r="BKR110" s="172"/>
      <c r="BKS110" s="172"/>
      <c r="BKT110" s="172"/>
      <c r="BKU110" s="172"/>
      <c r="BKV110" s="172"/>
      <c r="BKW110" s="172"/>
      <c r="BKX110" s="172"/>
      <c r="BKY110" s="172"/>
      <c r="BKZ110" s="172"/>
      <c r="BLA110" s="172"/>
      <c r="BLB110" s="172"/>
      <c r="BLC110" s="172"/>
      <c r="BLD110" s="172"/>
      <c r="BLE110" s="172"/>
      <c r="BLF110" s="172"/>
      <c r="BLG110" s="172"/>
      <c r="BLH110" s="172"/>
      <c r="BLI110" s="172"/>
      <c r="BLJ110" s="172"/>
      <c r="BLK110" s="172"/>
      <c r="BLL110" s="172"/>
      <c r="BLM110" s="172"/>
      <c r="BLN110" s="172"/>
      <c r="BLO110" s="172"/>
      <c r="BLP110" s="172"/>
      <c r="BLQ110" s="172"/>
      <c r="BLR110" s="172"/>
      <c r="BLS110" s="172"/>
      <c r="BLT110" s="172"/>
      <c r="BLU110" s="172"/>
      <c r="BLV110" s="172"/>
      <c r="BLW110" s="172"/>
      <c r="BLX110" s="172"/>
      <c r="BLY110" s="172"/>
      <c r="BLZ110" s="172"/>
      <c r="BMA110" s="172"/>
      <c r="BMB110" s="172"/>
      <c r="BMC110" s="172"/>
      <c r="BMD110" s="172"/>
      <c r="BME110" s="172"/>
      <c r="BMF110" s="172"/>
      <c r="BMG110" s="172"/>
      <c r="BMH110" s="172"/>
      <c r="BMI110" s="172"/>
      <c r="BMJ110" s="172"/>
      <c r="BMK110" s="172"/>
      <c r="BML110" s="172"/>
      <c r="BMM110" s="172"/>
      <c r="BMN110" s="172"/>
      <c r="BMO110" s="172"/>
      <c r="BMP110" s="172"/>
      <c r="BMQ110" s="172"/>
      <c r="BMR110" s="172"/>
      <c r="BMS110" s="172"/>
      <c r="BMT110" s="172"/>
      <c r="BMU110" s="172"/>
      <c r="BMV110" s="172"/>
      <c r="BMW110" s="172"/>
      <c r="BMX110" s="172"/>
      <c r="BMY110" s="172"/>
      <c r="BMZ110" s="172"/>
      <c r="BNA110" s="172"/>
      <c r="BNB110" s="172"/>
      <c r="BNC110" s="172"/>
      <c r="BND110" s="172"/>
      <c r="BNE110" s="172"/>
      <c r="BNF110" s="172"/>
      <c r="BNG110" s="172"/>
      <c r="BNH110" s="172"/>
      <c r="BNI110" s="172"/>
      <c r="BNJ110" s="172"/>
      <c r="BNK110" s="172"/>
      <c r="BNL110" s="172"/>
      <c r="BNM110" s="172"/>
      <c r="BNN110" s="172"/>
      <c r="BNO110" s="172"/>
      <c r="BNP110" s="172"/>
      <c r="BNQ110" s="172"/>
      <c r="BNR110" s="172"/>
      <c r="BNS110" s="172"/>
      <c r="BNT110" s="172"/>
      <c r="BNU110" s="172"/>
      <c r="BNV110" s="172"/>
      <c r="BNW110" s="172"/>
      <c r="BNX110" s="172"/>
      <c r="BNY110" s="172"/>
      <c r="BNZ110" s="172"/>
      <c r="BOA110" s="172"/>
      <c r="BOB110" s="172"/>
      <c r="BOC110" s="172"/>
      <c r="BOD110" s="172"/>
      <c r="BOE110" s="172"/>
      <c r="BOF110" s="172"/>
      <c r="BOG110" s="172"/>
      <c r="BOH110" s="172"/>
      <c r="BOI110" s="172"/>
      <c r="BOJ110" s="172"/>
      <c r="BOK110" s="172"/>
      <c r="BOL110" s="172"/>
      <c r="BOM110" s="172"/>
      <c r="BON110" s="172"/>
      <c r="BOO110" s="172"/>
      <c r="BOP110" s="172"/>
      <c r="BOQ110" s="172"/>
      <c r="BOR110" s="172"/>
      <c r="BOS110" s="172"/>
      <c r="BOT110" s="172"/>
      <c r="BOU110" s="172"/>
      <c r="BOV110" s="172"/>
      <c r="BOW110" s="172"/>
      <c r="BOX110" s="172"/>
      <c r="BOY110" s="172"/>
      <c r="BOZ110" s="172"/>
      <c r="BPA110" s="172"/>
      <c r="BPB110" s="172"/>
      <c r="BPC110" s="172"/>
      <c r="BPD110" s="172"/>
      <c r="BPE110" s="172"/>
      <c r="BPF110" s="172"/>
      <c r="BPG110" s="172"/>
      <c r="BPH110" s="172"/>
      <c r="BPI110" s="172"/>
      <c r="BPJ110" s="172"/>
      <c r="BPK110" s="172"/>
      <c r="BPL110" s="172"/>
      <c r="BPM110" s="172"/>
      <c r="BPN110" s="172"/>
      <c r="BPO110" s="172"/>
      <c r="BPP110" s="172"/>
      <c r="BPQ110" s="172"/>
      <c r="BPR110" s="172"/>
      <c r="BPS110" s="172"/>
      <c r="BPT110" s="172"/>
      <c r="BPU110" s="172"/>
      <c r="BPV110" s="172"/>
      <c r="BPW110" s="172"/>
      <c r="BPX110" s="172"/>
      <c r="BPY110" s="172"/>
      <c r="BPZ110" s="172"/>
      <c r="BQA110" s="172"/>
      <c r="BQB110" s="172"/>
      <c r="BQC110" s="172"/>
      <c r="BQD110" s="172"/>
      <c r="BQE110" s="172"/>
      <c r="BQF110" s="172"/>
      <c r="BQG110" s="172"/>
      <c r="BQH110" s="172"/>
      <c r="BQI110" s="172"/>
      <c r="BQJ110" s="172"/>
      <c r="BQK110" s="172"/>
      <c r="BQL110" s="172"/>
      <c r="BQM110" s="172"/>
      <c r="BQN110" s="172"/>
      <c r="BQO110" s="172"/>
      <c r="BQP110" s="172"/>
      <c r="BQQ110" s="172"/>
      <c r="BQR110" s="172"/>
      <c r="BQS110" s="172"/>
      <c r="BQT110" s="172"/>
      <c r="BQU110" s="172"/>
      <c r="BQV110" s="172"/>
      <c r="BQW110" s="172"/>
      <c r="BQX110" s="172"/>
      <c r="BQY110" s="172"/>
      <c r="BQZ110" s="172"/>
      <c r="BRA110" s="172"/>
      <c r="BRB110" s="172"/>
      <c r="BRC110" s="172"/>
      <c r="BRD110" s="172"/>
      <c r="BRE110" s="172"/>
      <c r="BRF110" s="172"/>
      <c r="BRG110" s="172"/>
      <c r="BRH110" s="172"/>
      <c r="BRI110" s="172"/>
      <c r="BRJ110" s="172"/>
      <c r="BRK110" s="172"/>
      <c r="BRL110" s="172"/>
      <c r="BRM110" s="172"/>
      <c r="BRN110" s="172"/>
      <c r="BRO110" s="172"/>
      <c r="BRP110" s="172"/>
      <c r="BRQ110" s="172"/>
      <c r="BRR110" s="172"/>
      <c r="BRS110" s="172"/>
      <c r="BRT110" s="172"/>
      <c r="BRU110" s="172"/>
      <c r="BRV110" s="172"/>
      <c r="BRW110" s="172"/>
      <c r="BRX110" s="172"/>
      <c r="BRY110" s="172"/>
      <c r="BRZ110" s="172"/>
      <c r="BSA110" s="172"/>
      <c r="BSB110" s="172"/>
      <c r="BSC110" s="172"/>
      <c r="BSD110" s="172"/>
      <c r="BSE110" s="172"/>
      <c r="BSF110" s="172"/>
      <c r="BSG110" s="172"/>
      <c r="BSH110" s="172"/>
      <c r="BSI110" s="172"/>
      <c r="BSJ110" s="172"/>
      <c r="BSK110" s="172"/>
      <c r="BSL110" s="172"/>
      <c r="BSM110" s="172"/>
      <c r="BSN110" s="172"/>
      <c r="BSO110" s="172"/>
      <c r="BSP110" s="172"/>
      <c r="BSQ110" s="172"/>
      <c r="BSR110" s="172"/>
      <c r="BSS110" s="172"/>
      <c r="BST110" s="172"/>
      <c r="BSU110" s="172"/>
      <c r="BSV110" s="172"/>
      <c r="BSW110" s="172"/>
      <c r="BSX110" s="172"/>
      <c r="BSY110" s="172"/>
      <c r="BSZ110" s="172"/>
      <c r="BTA110" s="172"/>
      <c r="BTB110" s="172"/>
      <c r="BTC110" s="172"/>
      <c r="BTD110" s="172"/>
      <c r="BTE110" s="172"/>
      <c r="BTF110" s="172"/>
      <c r="BTG110" s="172"/>
      <c r="BTH110" s="172"/>
      <c r="BTI110" s="172"/>
      <c r="BTJ110" s="172"/>
      <c r="BTK110" s="172"/>
      <c r="BTL110" s="172"/>
      <c r="BTM110" s="172"/>
      <c r="BTN110" s="172"/>
      <c r="BTO110" s="172"/>
      <c r="BTP110" s="172"/>
      <c r="BTQ110" s="172"/>
      <c r="BTR110" s="172"/>
      <c r="BTS110" s="172"/>
      <c r="BTT110" s="172"/>
      <c r="BTU110" s="172"/>
      <c r="BTV110" s="172"/>
      <c r="BTW110" s="172"/>
      <c r="BTX110" s="172"/>
      <c r="BTY110" s="172"/>
      <c r="BTZ110" s="172"/>
      <c r="BUA110" s="172"/>
      <c r="BUB110" s="172"/>
      <c r="BUC110" s="172"/>
      <c r="BUD110" s="172"/>
      <c r="BUE110" s="172"/>
      <c r="BUF110" s="172"/>
      <c r="BUG110" s="172"/>
      <c r="BUH110" s="172"/>
      <c r="BUI110" s="172"/>
      <c r="BUJ110" s="172"/>
      <c r="BUK110" s="172"/>
      <c r="BUL110" s="172"/>
      <c r="BUM110" s="172"/>
      <c r="BUN110" s="172"/>
      <c r="BUO110" s="172"/>
      <c r="BUP110" s="172"/>
      <c r="BUQ110" s="172"/>
      <c r="BUR110" s="172"/>
      <c r="BUS110" s="172"/>
      <c r="BUT110" s="172"/>
      <c r="BUU110" s="172"/>
      <c r="BUV110" s="172"/>
      <c r="BUW110" s="172"/>
      <c r="BUX110" s="172"/>
      <c r="BUY110" s="172"/>
      <c r="BUZ110" s="172"/>
      <c r="BVA110" s="172"/>
      <c r="BVB110" s="172"/>
      <c r="BVC110" s="172"/>
      <c r="BVD110" s="172"/>
      <c r="BVE110" s="172"/>
      <c r="BVF110" s="172"/>
      <c r="BVG110" s="172"/>
      <c r="BVH110" s="172"/>
      <c r="BVI110" s="172"/>
      <c r="BVJ110" s="172"/>
      <c r="BVK110" s="172"/>
      <c r="BVL110" s="172"/>
      <c r="BVM110" s="172"/>
      <c r="BVN110" s="172"/>
      <c r="BVO110" s="172"/>
      <c r="BVP110" s="172"/>
      <c r="BVQ110" s="172"/>
      <c r="BVR110" s="172"/>
      <c r="BVS110" s="172"/>
      <c r="BVT110" s="172"/>
      <c r="BVU110" s="172"/>
      <c r="BVV110" s="172"/>
      <c r="BVW110" s="172"/>
      <c r="BVX110" s="172"/>
      <c r="BVY110" s="172"/>
      <c r="BVZ110" s="172"/>
      <c r="BWA110" s="172"/>
      <c r="BWB110" s="172"/>
      <c r="BWC110" s="172"/>
      <c r="BWD110" s="172"/>
      <c r="BWE110" s="172"/>
      <c r="BWF110" s="172"/>
      <c r="BWG110" s="172"/>
      <c r="BWH110" s="172"/>
      <c r="BWI110" s="172"/>
      <c r="BWJ110" s="172"/>
      <c r="BWK110" s="172"/>
      <c r="BWL110" s="172"/>
      <c r="BWM110" s="172"/>
      <c r="BWN110" s="172"/>
      <c r="BWO110" s="172"/>
      <c r="BWP110" s="172"/>
      <c r="BWQ110" s="172"/>
      <c r="BWR110" s="172"/>
      <c r="BWS110" s="172"/>
      <c r="BWT110" s="172"/>
      <c r="BWU110" s="172"/>
      <c r="BWV110" s="172"/>
      <c r="BWW110" s="172"/>
      <c r="BWX110" s="172"/>
      <c r="BWY110" s="172"/>
      <c r="BWZ110" s="172"/>
      <c r="BXA110" s="172"/>
      <c r="BXB110" s="172"/>
      <c r="BXC110" s="172"/>
      <c r="BXD110" s="172"/>
      <c r="BXE110" s="172"/>
      <c r="BXF110" s="172"/>
      <c r="BXG110" s="172"/>
      <c r="BXH110" s="172"/>
      <c r="BXI110" s="172"/>
      <c r="BXJ110" s="172"/>
      <c r="BXK110" s="172"/>
      <c r="BXL110" s="172"/>
      <c r="BXM110" s="172"/>
      <c r="BXN110" s="172"/>
      <c r="BXO110" s="172"/>
      <c r="BXP110" s="172"/>
      <c r="BXQ110" s="172"/>
      <c r="BXR110" s="172"/>
      <c r="BXS110" s="172"/>
      <c r="BXT110" s="172"/>
      <c r="BXU110" s="172"/>
      <c r="BXV110" s="172"/>
      <c r="BXW110" s="172"/>
      <c r="BXX110" s="172"/>
      <c r="BXY110" s="172"/>
      <c r="BXZ110" s="172"/>
      <c r="BYA110" s="172"/>
      <c r="BYB110" s="172"/>
      <c r="BYC110" s="172"/>
      <c r="BYD110" s="172"/>
      <c r="BYE110" s="172"/>
      <c r="BYF110" s="172"/>
      <c r="BYG110" s="172"/>
      <c r="BYH110" s="172"/>
      <c r="BYI110" s="172"/>
      <c r="BYJ110" s="172"/>
      <c r="BYK110" s="172"/>
      <c r="BYL110" s="172"/>
      <c r="BYM110" s="172"/>
      <c r="BYN110" s="172"/>
      <c r="BYO110" s="172"/>
      <c r="BYP110" s="172"/>
      <c r="BYQ110" s="172"/>
      <c r="BYR110" s="172"/>
      <c r="BYS110" s="172"/>
      <c r="BYT110" s="172"/>
      <c r="BYU110" s="172"/>
      <c r="BYV110" s="172"/>
      <c r="BYW110" s="172"/>
      <c r="BYX110" s="172"/>
      <c r="BYY110" s="172"/>
      <c r="BYZ110" s="172"/>
      <c r="BZA110" s="172"/>
      <c r="BZB110" s="172"/>
      <c r="BZC110" s="172"/>
      <c r="BZD110" s="172"/>
      <c r="BZE110" s="172"/>
      <c r="BZF110" s="172"/>
      <c r="BZG110" s="172"/>
      <c r="BZH110" s="172"/>
      <c r="BZI110" s="172"/>
      <c r="BZJ110" s="172"/>
      <c r="BZK110" s="172"/>
      <c r="BZL110" s="172"/>
      <c r="BZM110" s="172"/>
      <c r="BZN110" s="172"/>
      <c r="BZO110" s="172"/>
      <c r="BZP110" s="172"/>
      <c r="BZQ110" s="172"/>
      <c r="BZR110" s="172"/>
      <c r="BZS110" s="172"/>
      <c r="BZT110" s="172"/>
      <c r="BZU110" s="172"/>
      <c r="BZV110" s="172"/>
      <c r="BZW110" s="172"/>
      <c r="BZX110" s="172"/>
      <c r="BZY110" s="172"/>
      <c r="BZZ110" s="172"/>
      <c r="CAA110" s="172"/>
      <c r="CAB110" s="172"/>
      <c r="CAC110" s="172"/>
      <c r="CAD110" s="172"/>
      <c r="CAE110" s="172"/>
      <c r="CAF110" s="172"/>
      <c r="CAG110" s="172"/>
      <c r="CAH110" s="172"/>
      <c r="CAI110" s="172"/>
      <c r="CAJ110" s="172"/>
      <c r="CAK110" s="172"/>
      <c r="CAL110" s="172"/>
      <c r="CAM110" s="172"/>
      <c r="CAN110" s="172"/>
      <c r="CAO110" s="172"/>
      <c r="CAP110" s="172"/>
      <c r="CAQ110" s="172"/>
      <c r="CAR110" s="172"/>
      <c r="CAS110" s="172"/>
      <c r="CAT110" s="172"/>
      <c r="CAU110" s="172"/>
      <c r="CAV110" s="172"/>
      <c r="CAW110" s="172"/>
      <c r="CAX110" s="172"/>
      <c r="CAY110" s="172"/>
      <c r="CAZ110" s="172"/>
      <c r="CBA110" s="172"/>
      <c r="CBB110" s="172"/>
      <c r="CBC110" s="172"/>
      <c r="CBD110" s="172"/>
      <c r="CBE110" s="172"/>
      <c r="CBF110" s="172"/>
      <c r="CBG110" s="172"/>
      <c r="CBH110" s="172"/>
      <c r="CBI110" s="172"/>
      <c r="CBJ110" s="172"/>
      <c r="CBK110" s="172"/>
      <c r="CBL110" s="172"/>
      <c r="CBM110" s="172"/>
      <c r="CBN110" s="172"/>
      <c r="CBO110" s="172"/>
      <c r="CBP110" s="172"/>
      <c r="CBQ110" s="172"/>
      <c r="CBR110" s="172"/>
      <c r="CBS110" s="172"/>
      <c r="CBT110" s="172"/>
      <c r="CBU110" s="172"/>
      <c r="CBV110" s="172"/>
      <c r="CBW110" s="172"/>
      <c r="CBX110" s="172"/>
      <c r="CBY110" s="172"/>
      <c r="CBZ110" s="172"/>
      <c r="CCA110" s="172"/>
      <c r="CCB110" s="172"/>
      <c r="CCC110" s="172"/>
      <c r="CCD110" s="172"/>
      <c r="CCE110" s="172"/>
      <c r="CCF110" s="172"/>
      <c r="CCG110" s="172"/>
      <c r="CCH110" s="172"/>
      <c r="CCI110" s="172"/>
      <c r="CCJ110" s="172"/>
      <c r="CCK110" s="172"/>
      <c r="CCL110" s="172"/>
      <c r="CCM110" s="172"/>
      <c r="CCN110" s="172"/>
      <c r="CCO110" s="172"/>
      <c r="CCP110" s="172"/>
      <c r="CCQ110" s="172"/>
      <c r="CCR110" s="172"/>
      <c r="CCS110" s="172"/>
      <c r="CCT110" s="172"/>
      <c r="CCU110" s="172"/>
      <c r="CCV110" s="172"/>
      <c r="CCW110" s="172"/>
      <c r="CCX110" s="172"/>
      <c r="CCY110" s="172"/>
      <c r="CCZ110" s="172"/>
      <c r="CDA110" s="172"/>
      <c r="CDB110" s="172"/>
      <c r="CDC110" s="172"/>
      <c r="CDD110" s="172"/>
      <c r="CDE110" s="172"/>
      <c r="CDF110" s="172"/>
      <c r="CDG110" s="172"/>
      <c r="CDH110" s="172"/>
      <c r="CDI110" s="172"/>
      <c r="CDJ110" s="172"/>
      <c r="CDK110" s="172"/>
      <c r="CDL110" s="172"/>
      <c r="CDM110" s="172"/>
      <c r="CDN110" s="172"/>
      <c r="CDO110" s="172"/>
      <c r="CDP110" s="172"/>
      <c r="CDQ110" s="172"/>
      <c r="CDR110" s="172"/>
      <c r="CDS110" s="172"/>
      <c r="CDT110" s="172"/>
      <c r="CDU110" s="172"/>
      <c r="CDV110" s="172"/>
      <c r="CDW110" s="172"/>
      <c r="CDX110" s="172"/>
      <c r="CDY110" s="172"/>
      <c r="CDZ110" s="172"/>
      <c r="CEA110" s="172"/>
      <c r="CEB110" s="172"/>
      <c r="CEC110" s="172"/>
      <c r="CED110" s="172"/>
      <c r="CEE110" s="172"/>
      <c r="CEF110" s="172"/>
      <c r="CEG110" s="172"/>
      <c r="CEH110" s="172"/>
      <c r="CEI110" s="172"/>
      <c r="CEJ110" s="172"/>
      <c r="CEK110" s="172"/>
      <c r="CEL110" s="172"/>
      <c r="CEM110" s="172"/>
      <c r="CEN110" s="172"/>
      <c r="CEO110" s="172"/>
      <c r="CEP110" s="172"/>
      <c r="CEQ110" s="172"/>
      <c r="CER110" s="172"/>
      <c r="CES110" s="172"/>
      <c r="CET110" s="172"/>
      <c r="CEU110" s="172"/>
      <c r="CEV110" s="172"/>
      <c r="CEW110" s="172"/>
      <c r="CEX110" s="172"/>
      <c r="CEY110" s="172"/>
      <c r="CEZ110" s="172"/>
      <c r="CFA110" s="172"/>
      <c r="CFB110" s="172"/>
      <c r="CFC110" s="172"/>
      <c r="CFD110" s="172"/>
      <c r="CFE110" s="172"/>
      <c r="CFF110" s="172"/>
      <c r="CFG110" s="172"/>
      <c r="CFH110" s="172"/>
      <c r="CFI110" s="172"/>
      <c r="CFJ110" s="172"/>
      <c r="CFK110" s="172"/>
      <c r="CFL110" s="172"/>
      <c r="CFM110" s="172"/>
      <c r="CFN110" s="172"/>
      <c r="CFO110" s="172"/>
      <c r="CFP110" s="172"/>
      <c r="CFQ110" s="172"/>
      <c r="CFR110" s="172"/>
      <c r="CFS110" s="172"/>
      <c r="CFT110" s="172"/>
      <c r="CFU110" s="172"/>
      <c r="CFV110" s="172"/>
      <c r="CFW110" s="172"/>
      <c r="CFX110" s="172"/>
      <c r="CFY110" s="172"/>
      <c r="CFZ110" s="172"/>
      <c r="CGA110" s="172"/>
      <c r="CGB110" s="172"/>
      <c r="CGC110" s="172"/>
      <c r="CGD110" s="172"/>
      <c r="CGE110" s="172"/>
      <c r="CGF110" s="172"/>
      <c r="CGG110" s="172"/>
      <c r="CGH110" s="172"/>
      <c r="CGI110" s="172"/>
      <c r="CGJ110" s="172"/>
      <c r="CGK110" s="172"/>
      <c r="CGL110" s="172"/>
      <c r="CGM110" s="172"/>
      <c r="CGN110" s="172"/>
      <c r="CGO110" s="172"/>
      <c r="CGP110" s="172"/>
      <c r="CGQ110" s="172"/>
      <c r="CGR110" s="172"/>
      <c r="CGS110" s="172"/>
      <c r="CGT110" s="172"/>
      <c r="CGU110" s="172"/>
      <c r="CGV110" s="172"/>
      <c r="CGW110" s="172"/>
      <c r="CGX110" s="172"/>
      <c r="CGY110" s="172"/>
      <c r="CGZ110" s="172"/>
      <c r="CHA110" s="172"/>
      <c r="CHB110" s="172"/>
      <c r="CHC110" s="172"/>
      <c r="CHD110" s="172"/>
      <c r="CHE110" s="172"/>
      <c r="CHF110" s="172"/>
      <c r="CHG110" s="172"/>
      <c r="CHH110" s="172"/>
      <c r="CHI110" s="172"/>
      <c r="CHJ110" s="172"/>
      <c r="CHK110" s="172"/>
      <c r="CHL110" s="172"/>
      <c r="CHM110" s="172"/>
      <c r="CHN110" s="172"/>
      <c r="CHO110" s="172"/>
      <c r="CHP110" s="172"/>
      <c r="CHQ110" s="172"/>
      <c r="CHR110" s="172"/>
      <c r="CHS110" s="172"/>
      <c r="CHT110" s="172"/>
      <c r="CHU110" s="172"/>
      <c r="CHV110" s="172"/>
      <c r="CHW110" s="172"/>
      <c r="CHX110" s="172"/>
      <c r="CHY110" s="172"/>
      <c r="CHZ110" s="172"/>
      <c r="CIA110" s="172"/>
      <c r="CIB110" s="172"/>
      <c r="CIC110" s="172"/>
      <c r="CID110" s="172"/>
      <c r="CIE110" s="172"/>
      <c r="CIF110" s="172"/>
      <c r="CIG110" s="172"/>
      <c r="CIH110" s="172"/>
      <c r="CII110" s="172"/>
      <c r="CIJ110" s="172"/>
      <c r="CIK110" s="172"/>
      <c r="CIL110" s="172"/>
      <c r="CIM110" s="172"/>
      <c r="CIN110" s="172"/>
      <c r="CIO110" s="172"/>
      <c r="CIP110" s="172"/>
      <c r="CIQ110" s="172"/>
      <c r="CIR110" s="172"/>
      <c r="CIS110" s="172"/>
      <c r="CIT110" s="172"/>
      <c r="CIU110" s="172"/>
      <c r="CIV110" s="172"/>
      <c r="CIW110" s="172"/>
      <c r="CIX110" s="172"/>
      <c r="CIY110" s="172"/>
      <c r="CIZ110" s="172"/>
      <c r="CJA110" s="172"/>
      <c r="CJB110" s="172"/>
      <c r="CJC110" s="172"/>
      <c r="CJD110" s="172"/>
      <c r="CJE110" s="172"/>
      <c r="CJF110" s="172"/>
      <c r="CJG110" s="172"/>
      <c r="CJH110" s="172"/>
      <c r="CJI110" s="172"/>
      <c r="CJJ110" s="172"/>
      <c r="CJK110" s="172"/>
      <c r="CJL110" s="172"/>
      <c r="CJM110" s="172"/>
      <c r="CJN110" s="172"/>
      <c r="CJO110" s="172"/>
      <c r="CJP110" s="172"/>
      <c r="CJQ110" s="172"/>
      <c r="CJR110" s="172"/>
      <c r="CJS110" s="172"/>
      <c r="CJT110" s="172"/>
      <c r="CJU110" s="172"/>
      <c r="CJV110" s="172"/>
      <c r="CJW110" s="172"/>
      <c r="CJX110" s="172"/>
      <c r="CJY110" s="172"/>
      <c r="CJZ110" s="172"/>
      <c r="CKA110" s="172"/>
      <c r="CKB110" s="172"/>
      <c r="CKC110" s="172"/>
      <c r="CKD110" s="172"/>
      <c r="CKE110" s="172"/>
      <c r="CKF110" s="172"/>
      <c r="CKG110" s="172"/>
      <c r="CKH110" s="172"/>
      <c r="CKI110" s="172"/>
      <c r="CKJ110" s="172"/>
      <c r="CKK110" s="172"/>
      <c r="CKL110" s="172"/>
      <c r="CKM110" s="172"/>
      <c r="CKN110" s="172"/>
      <c r="CKO110" s="172"/>
      <c r="CKP110" s="172"/>
      <c r="CKQ110" s="172"/>
      <c r="CKR110" s="172"/>
      <c r="CKS110" s="172"/>
      <c r="CKT110" s="172"/>
      <c r="CKU110" s="172"/>
      <c r="CKV110" s="172"/>
      <c r="CKW110" s="172"/>
      <c r="CKX110" s="172"/>
      <c r="CKY110" s="172"/>
      <c r="CKZ110" s="172"/>
      <c r="CLA110" s="172"/>
      <c r="CLB110" s="172"/>
      <c r="CLC110" s="172"/>
      <c r="CLD110" s="172"/>
      <c r="CLE110" s="172"/>
      <c r="CLF110" s="172"/>
      <c r="CLG110" s="172"/>
      <c r="CLH110" s="172"/>
      <c r="CLI110" s="172"/>
      <c r="CLJ110" s="172"/>
      <c r="CLK110" s="172"/>
      <c r="CLL110" s="172"/>
      <c r="CLM110" s="172"/>
      <c r="CLN110" s="172"/>
      <c r="CLO110" s="172"/>
      <c r="CLP110" s="172"/>
      <c r="CLQ110" s="172"/>
      <c r="CLR110" s="172"/>
      <c r="CLS110" s="172"/>
      <c r="CLT110" s="172"/>
      <c r="CLU110" s="172"/>
      <c r="CLV110" s="172"/>
      <c r="CLW110" s="172"/>
      <c r="CLX110" s="172"/>
      <c r="CLY110" s="172"/>
      <c r="CLZ110" s="172"/>
      <c r="CMA110" s="172"/>
      <c r="CMB110" s="172"/>
      <c r="CMC110" s="172"/>
      <c r="CMD110" s="172"/>
      <c r="CME110" s="172"/>
      <c r="CMF110" s="172"/>
      <c r="CMG110" s="172"/>
      <c r="CMH110" s="172"/>
      <c r="CMI110" s="172"/>
      <c r="CMJ110" s="172"/>
      <c r="CMK110" s="172"/>
      <c r="CML110" s="172"/>
      <c r="CMM110" s="172"/>
      <c r="CMN110" s="172"/>
      <c r="CMO110" s="172"/>
      <c r="CMP110" s="172"/>
      <c r="CMQ110" s="172"/>
      <c r="CMR110" s="172"/>
      <c r="CMS110" s="172"/>
      <c r="CMT110" s="172"/>
      <c r="CMU110" s="172"/>
      <c r="CMV110" s="172"/>
      <c r="CMW110" s="172"/>
      <c r="CMX110" s="172"/>
      <c r="CMY110" s="172"/>
      <c r="CMZ110" s="172"/>
      <c r="CNA110" s="172"/>
      <c r="CNB110" s="172"/>
      <c r="CNC110" s="172"/>
      <c r="CND110" s="172"/>
      <c r="CNE110" s="172"/>
      <c r="CNF110" s="172"/>
      <c r="CNG110" s="172"/>
      <c r="CNH110" s="172"/>
      <c r="CNI110" s="172"/>
      <c r="CNJ110" s="172"/>
      <c r="CNK110" s="172"/>
      <c r="CNL110" s="172"/>
      <c r="CNM110" s="172"/>
      <c r="CNN110" s="172"/>
      <c r="CNO110" s="172"/>
      <c r="CNP110" s="172"/>
      <c r="CNQ110" s="172"/>
      <c r="CNR110" s="172"/>
      <c r="CNS110" s="172"/>
      <c r="CNT110" s="172"/>
      <c r="CNU110" s="172"/>
      <c r="CNV110" s="172"/>
      <c r="CNW110" s="172"/>
      <c r="CNX110" s="172"/>
      <c r="CNY110" s="172"/>
      <c r="CNZ110" s="172"/>
      <c r="COA110" s="172"/>
      <c r="COB110" s="172"/>
      <c r="COC110" s="172"/>
      <c r="COD110" s="172"/>
      <c r="COE110" s="172"/>
      <c r="COF110" s="172"/>
      <c r="COG110" s="172"/>
      <c r="COH110" s="172"/>
      <c r="COI110" s="172"/>
      <c r="COJ110" s="172"/>
      <c r="COK110" s="172"/>
      <c r="COL110" s="172"/>
      <c r="COM110" s="172"/>
      <c r="CON110" s="172"/>
      <c r="COO110" s="172"/>
      <c r="COP110" s="172"/>
      <c r="COQ110" s="172"/>
      <c r="COR110" s="172"/>
      <c r="COS110" s="172"/>
      <c r="COT110" s="172"/>
      <c r="COU110" s="172"/>
      <c r="COV110" s="172"/>
      <c r="COW110" s="172"/>
      <c r="COX110" s="172"/>
      <c r="COY110" s="172"/>
      <c r="COZ110" s="172"/>
      <c r="CPA110" s="172"/>
      <c r="CPB110" s="172"/>
      <c r="CPC110" s="172"/>
      <c r="CPD110" s="172"/>
      <c r="CPE110" s="172"/>
      <c r="CPF110" s="172"/>
      <c r="CPG110" s="172"/>
      <c r="CPH110" s="172"/>
      <c r="CPI110" s="172"/>
      <c r="CPJ110" s="172"/>
      <c r="CPK110" s="172"/>
      <c r="CPL110" s="172"/>
      <c r="CPM110" s="172"/>
      <c r="CPN110" s="172"/>
      <c r="CPO110" s="172"/>
      <c r="CPP110" s="172"/>
      <c r="CPQ110" s="172"/>
      <c r="CPR110" s="172"/>
      <c r="CPS110" s="172"/>
      <c r="CPT110" s="172"/>
      <c r="CPU110" s="172"/>
      <c r="CPV110" s="172"/>
      <c r="CPW110" s="172"/>
      <c r="CPX110" s="172"/>
      <c r="CPY110" s="172"/>
      <c r="CPZ110" s="172"/>
      <c r="CQA110" s="172"/>
      <c r="CQB110" s="172"/>
      <c r="CQC110" s="172"/>
      <c r="CQD110" s="172"/>
      <c r="CQE110" s="172"/>
      <c r="CQF110" s="172"/>
      <c r="CQG110" s="172"/>
      <c r="CQH110" s="172"/>
      <c r="CQI110" s="172"/>
      <c r="CQJ110" s="172"/>
      <c r="CQK110" s="172"/>
      <c r="CQL110" s="172"/>
      <c r="CQM110" s="172"/>
      <c r="CQN110" s="172"/>
      <c r="CQO110" s="172"/>
      <c r="CQP110" s="172"/>
      <c r="CQQ110" s="172"/>
      <c r="CQR110" s="172"/>
      <c r="CQS110" s="172"/>
      <c r="CQT110" s="172"/>
      <c r="CQU110" s="172"/>
      <c r="CQV110" s="172"/>
      <c r="CQW110" s="172"/>
      <c r="CQX110" s="172"/>
      <c r="CQY110" s="172"/>
      <c r="CQZ110" s="172"/>
      <c r="CRA110" s="172"/>
      <c r="CRB110" s="172"/>
      <c r="CRC110" s="172"/>
      <c r="CRD110" s="172"/>
      <c r="CRE110" s="172"/>
      <c r="CRF110" s="172"/>
      <c r="CRG110" s="172"/>
      <c r="CRH110" s="172"/>
      <c r="CRI110" s="172"/>
      <c r="CRJ110" s="172"/>
      <c r="CRK110" s="172"/>
      <c r="CRL110" s="172"/>
      <c r="CRM110" s="172"/>
      <c r="CRN110" s="172"/>
      <c r="CRO110" s="172"/>
      <c r="CRP110" s="172"/>
      <c r="CRQ110" s="172"/>
      <c r="CRR110" s="172"/>
      <c r="CRS110" s="172"/>
      <c r="CRT110" s="172"/>
      <c r="CRU110" s="172"/>
      <c r="CRV110" s="172"/>
      <c r="CRW110" s="172"/>
      <c r="CRX110" s="172"/>
      <c r="CRY110" s="172"/>
      <c r="CRZ110" s="172"/>
      <c r="CSA110" s="172"/>
      <c r="CSB110" s="172"/>
      <c r="CSC110" s="172"/>
      <c r="CSD110" s="172"/>
      <c r="CSE110" s="172"/>
      <c r="CSF110" s="172"/>
      <c r="CSG110" s="172"/>
      <c r="CSH110" s="172"/>
      <c r="CSI110" s="172"/>
      <c r="CSJ110" s="172"/>
      <c r="CSK110" s="172"/>
      <c r="CSL110" s="172"/>
      <c r="CSM110" s="172"/>
      <c r="CSN110" s="172"/>
      <c r="CSO110" s="172"/>
      <c r="CSP110" s="172"/>
      <c r="CSQ110" s="172"/>
      <c r="CSR110" s="172"/>
      <c r="CSS110" s="172"/>
      <c r="CST110" s="172"/>
      <c r="CSU110" s="172"/>
      <c r="CSV110" s="172"/>
      <c r="CSW110" s="172"/>
      <c r="CSX110" s="172"/>
      <c r="CSY110" s="172"/>
      <c r="CSZ110" s="172"/>
      <c r="CTA110" s="172"/>
      <c r="CTB110" s="172"/>
      <c r="CTC110" s="172"/>
      <c r="CTD110" s="172"/>
      <c r="CTE110" s="172"/>
      <c r="CTF110" s="172"/>
      <c r="CTG110" s="172"/>
      <c r="CTH110" s="172"/>
      <c r="CTI110" s="172"/>
      <c r="CTJ110" s="172"/>
      <c r="CTK110" s="172"/>
      <c r="CTL110" s="172"/>
      <c r="CTM110" s="172"/>
      <c r="CTN110" s="172"/>
      <c r="CTO110" s="172"/>
      <c r="CTP110" s="172"/>
      <c r="CTQ110" s="172"/>
      <c r="CTR110" s="172"/>
      <c r="CTS110" s="172"/>
      <c r="CTT110" s="172"/>
      <c r="CTU110" s="172"/>
      <c r="CTV110" s="172"/>
      <c r="CTW110" s="172"/>
      <c r="CTX110" s="172"/>
      <c r="CTY110" s="172"/>
      <c r="CTZ110" s="172"/>
      <c r="CUA110" s="172"/>
      <c r="CUB110" s="172"/>
      <c r="CUC110" s="172"/>
      <c r="CUD110" s="172"/>
      <c r="CUE110" s="172"/>
      <c r="CUF110" s="172"/>
      <c r="CUG110" s="172"/>
      <c r="CUH110" s="172"/>
      <c r="CUI110" s="172"/>
      <c r="CUJ110" s="172"/>
      <c r="CUK110" s="172"/>
      <c r="CUL110" s="172"/>
      <c r="CUM110" s="172"/>
      <c r="CUN110" s="172"/>
      <c r="CUO110" s="172"/>
      <c r="CUP110" s="172"/>
      <c r="CUQ110" s="172"/>
      <c r="CUR110" s="172"/>
      <c r="CUS110" s="172"/>
      <c r="CUT110" s="172"/>
      <c r="CUU110" s="172"/>
      <c r="CUV110" s="172"/>
      <c r="CUW110" s="172"/>
      <c r="CUX110" s="172"/>
      <c r="CUY110" s="172"/>
      <c r="CUZ110" s="172"/>
      <c r="CVA110" s="172"/>
      <c r="CVB110" s="172"/>
      <c r="CVC110" s="172"/>
      <c r="CVD110" s="172"/>
      <c r="CVE110" s="172"/>
      <c r="CVF110" s="172"/>
      <c r="CVG110" s="172"/>
      <c r="CVH110" s="172"/>
      <c r="CVI110" s="172"/>
      <c r="CVJ110" s="172"/>
      <c r="CVK110" s="172"/>
      <c r="CVL110" s="172"/>
      <c r="CVM110" s="172"/>
      <c r="CVN110" s="172"/>
      <c r="CVO110" s="172"/>
      <c r="CVP110" s="172"/>
      <c r="CVQ110" s="172"/>
      <c r="CVR110" s="172"/>
      <c r="CVS110" s="172"/>
      <c r="CVT110" s="172"/>
      <c r="CVU110" s="172"/>
      <c r="CVV110" s="172"/>
      <c r="CVW110" s="172"/>
      <c r="CVX110" s="172"/>
      <c r="CVY110" s="172"/>
      <c r="CVZ110" s="172"/>
      <c r="CWA110" s="172"/>
      <c r="CWB110" s="172"/>
      <c r="CWC110" s="172"/>
      <c r="CWD110" s="172"/>
      <c r="CWE110" s="172"/>
      <c r="CWF110" s="172"/>
      <c r="CWG110" s="172"/>
      <c r="CWH110" s="172"/>
      <c r="CWI110" s="172"/>
      <c r="CWJ110" s="172"/>
      <c r="CWK110" s="172"/>
      <c r="CWL110" s="172"/>
      <c r="CWM110" s="172"/>
      <c r="CWN110" s="172"/>
      <c r="CWO110" s="172"/>
      <c r="CWP110" s="172"/>
      <c r="CWQ110" s="172"/>
      <c r="CWR110" s="172"/>
      <c r="CWS110" s="172"/>
      <c r="CWT110" s="172"/>
      <c r="CWU110" s="172"/>
      <c r="CWV110" s="172"/>
      <c r="CWW110" s="172"/>
      <c r="CWX110" s="172"/>
      <c r="CWY110" s="172"/>
      <c r="CWZ110" s="172"/>
      <c r="CXA110" s="172"/>
      <c r="CXB110" s="172"/>
      <c r="CXC110" s="172"/>
      <c r="CXD110" s="172"/>
      <c r="CXE110" s="172"/>
      <c r="CXF110" s="172"/>
      <c r="CXG110" s="172"/>
      <c r="CXH110" s="172"/>
      <c r="CXI110" s="172"/>
      <c r="CXJ110" s="172"/>
      <c r="CXK110" s="172"/>
      <c r="CXL110" s="172"/>
      <c r="CXM110" s="172"/>
      <c r="CXN110" s="172"/>
      <c r="CXO110" s="172"/>
      <c r="CXP110" s="172"/>
      <c r="CXQ110" s="172"/>
      <c r="CXR110" s="172"/>
      <c r="CXS110" s="172"/>
      <c r="CXT110" s="172"/>
      <c r="CXU110" s="172"/>
      <c r="CXV110" s="172"/>
      <c r="CXW110" s="172"/>
      <c r="CXX110" s="172"/>
      <c r="CXY110" s="172"/>
      <c r="CXZ110" s="172"/>
      <c r="CYA110" s="172"/>
      <c r="CYB110" s="172"/>
      <c r="CYC110" s="172"/>
      <c r="CYD110" s="172"/>
      <c r="CYE110" s="172"/>
      <c r="CYF110" s="172"/>
      <c r="CYG110" s="172"/>
      <c r="CYH110" s="172"/>
      <c r="CYI110" s="172"/>
      <c r="CYJ110" s="172"/>
      <c r="CYK110" s="172"/>
      <c r="CYL110" s="172"/>
      <c r="CYM110" s="172"/>
      <c r="CYN110" s="172"/>
      <c r="CYO110" s="172"/>
      <c r="CYP110" s="172"/>
      <c r="CYQ110" s="172"/>
      <c r="CYR110" s="172"/>
      <c r="CYS110" s="172"/>
      <c r="CYT110" s="172"/>
      <c r="CYU110" s="172"/>
      <c r="CYV110" s="172"/>
      <c r="CYW110" s="172"/>
      <c r="CYX110" s="172"/>
      <c r="CYY110" s="172"/>
      <c r="CYZ110" s="172"/>
      <c r="CZA110" s="172"/>
      <c r="CZB110" s="172"/>
      <c r="CZC110" s="172"/>
      <c r="CZD110" s="172"/>
      <c r="CZE110" s="172"/>
      <c r="CZF110" s="172"/>
      <c r="CZG110" s="172"/>
      <c r="CZH110" s="172"/>
      <c r="CZI110" s="172"/>
      <c r="CZJ110" s="172"/>
      <c r="CZK110" s="172"/>
      <c r="CZL110" s="172"/>
      <c r="CZM110" s="172"/>
      <c r="CZN110" s="172"/>
      <c r="CZO110" s="172"/>
      <c r="CZP110" s="172"/>
      <c r="CZQ110" s="172"/>
      <c r="CZR110" s="172"/>
      <c r="CZS110" s="172"/>
      <c r="CZT110" s="172"/>
      <c r="CZU110" s="172"/>
      <c r="CZV110" s="172"/>
      <c r="CZW110" s="172"/>
      <c r="CZX110" s="172"/>
      <c r="CZY110" s="172"/>
      <c r="CZZ110" s="172"/>
      <c r="DAA110" s="172"/>
      <c r="DAB110" s="172"/>
      <c r="DAC110" s="172"/>
      <c r="DAD110" s="172"/>
      <c r="DAE110" s="172"/>
      <c r="DAF110" s="172"/>
      <c r="DAG110" s="172"/>
      <c r="DAH110" s="172"/>
      <c r="DAI110" s="172"/>
      <c r="DAJ110" s="172"/>
      <c r="DAK110" s="172"/>
      <c r="DAL110" s="172"/>
      <c r="DAM110" s="172"/>
      <c r="DAN110" s="172"/>
      <c r="DAO110" s="172"/>
      <c r="DAP110" s="172"/>
      <c r="DAQ110" s="172"/>
      <c r="DAR110" s="172"/>
      <c r="DAS110" s="172"/>
      <c r="DAT110" s="172"/>
      <c r="DAU110" s="172"/>
      <c r="DAV110" s="172"/>
      <c r="DAW110" s="172"/>
      <c r="DAX110" s="172"/>
      <c r="DAY110" s="172"/>
      <c r="DAZ110" s="172"/>
      <c r="DBA110" s="172"/>
      <c r="DBB110" s="172"/>
      <c r="DBC110" s="172"/>
      <c r="DBD110" s="172"/>
      <c r="DBE110" s="172"/>
      <c r="DBF110" s="172"/>
      <c r="DBG110" s="172"/>
      <c r="DBH110" s="172"/>
      <c r="DBI110" s="172"/>
      <c r="DBJ110" s="172"/>
      <c r="DBK110" s="172"/>
      <c r="DBL110" s="172"/>
      <c r="DBM110" s="172"/>
      <c r="DBN110" s="172"/>
      <c r="DBO110" s="172"/>
      <c r="DBP110" s="172"/>
      <c r="DBQ110" s="172"/>
      <c r="DBR110" s="172"/>
      <c r="DBS110" s="172"/>
      <c r="DBT110" s="172"/>
      <c r="DBU110" s="172"/>
      <c r="DBV110" s="172"/>
      <c r="DBW110" s="172"/>
      <c r="DBX110" s="172"/>
      <c r="DBY110" s="172"/>
      <c r="DBZ110" s="172"/>
      <c r="DCA110" s="172"/>
      <c r="DCB110" s="172"/>
      <c r="DCC110" s="172"/>
      <c r="DCD110" s="172"/>
      <c r="DCE110" s="172"/>
      <c r="DCF110" s="172"/>
      <c r="DCG110" s="172"/>
      <c r="DCH110" s="172"/>
      <c r="DCI110" s="172"/>
      <c r="DCJ110" s="172"/>
      <c r="DCK110" s="172"/>
      <c r="DCL110" s="172"/>
      <c r="DCM110" s="172"/>
      <c r="DCN110" s="172"/>
      <c r="DCO110" s="172"/>
      <c r="DCP110" s="172"/>
      <c r="DCQ110" s="172"/>
      <c r="DCR110" s="172"/>
      <c r="DCS110" s="172"/>
      <c r="DCT110" s="172"/>
      <c r="DCU110" s="172"/>
      <c r="DCV110" s="172"/>
      <c r="DCW110" s="172"/>
      <c r="DCX110" s="172"/>
      <c r="DCY110" s="172"/>
      <c r="DCZ110" s="172"/>
      <c r="DDA110" s="172"/>
      <c r="DDB110" s="172"/>
      <c r="DDC110" s="172"/>
      <c r="DDD110" s="172"/>
      <c r="DDE110" s="172"/>
      <c r="DDF110" s="172"/>
      <c r="DDG110" s="172"/>
      <c r="DDH110" s="172"/>
      <c r="DDI110" s="172"/>
      <c r="DDJ110" s="172"/>
      <c r="DDK110" s="172"/>
      <c r="DDL110" s="172"/>
      <c r="DDM110" s="172"/>
      <c r="DDN110" s="172"/>
      <c r="DDO110" s="172"/>
      <c r="DDP110" s="172"/>
      <c r="DDQ110" s="172"/>
      <c r="DDR110" s="172"/>
      <c r="DDS110" s="172"/>
      <c r="DDT110" s="172"/>
      <c r="DDU110" s="172"/>
      <c r="DDV110" s="172"/>
      <c r="DDW110" s="172"/>
      <c r="DDX110" s="172"/>
      <c r="DDY110" s="172"/>
      <c r="DDZ110" s="172"/>
      <c r="DEA110" s="172"/>
      <c r="DEB110" s="172"/>
      <c r="DEC110" s="172"/>
      <c r="DED110" s="172"/>
      <c r="DEE110" s="172"/>
      <c r="DEF110" s="172"/>
      <c r="DEG110" s="172"/>
      <c r="DEH110" s="172"/>
      <c r="DEI110" s="172"/>
      <c r="DEJ110" s="172"/>
      <c r="DEK110" s="172"/>
      <c r="DEL110" s="172"/>
      <c r="DEM110" s="172"/>
      <c r="DEN110" s="172"/>
      <c r="DEO110" s="172"/>
      <c r="DEP110" s="172"/>
      <c r="DEQ110" s="172"/>
      <c r="DER110" s="172"/>
      <c r="DES110" s="172"/>
      <c r="DET110" s="172"/>
      <c r="DEU110" s="172"/>
      <c r="DEV110" s="172"/>
      <c r="DEW110" s="172"/>
      <c r="DEX110" s="172"/>
      <c r="DEY110" s="172"/>
      <c r="DEZ110" s="172"/>
      <c r="DFA110" s="172"/>
      <c r="DFB110" s="172"/>
      <c r="DFC110" s="172"/>
      <c r="DFD110" s="172"/>
      <c r="DFE110" s="172"/>
      <c r="DFF110" s="172"/>
      <c r="DFG110" s="172"/>
      <c r="DFH110" s="172"/>
      <c r="DFI110" s="172"/>
      <c r="DFJ110" s="172"/>
      <c r="DFK110" s="172"/>
      <c r="DFL110" s="172"/>
      <c r="DFM110" s="172"/>
      <c r="DFN110" s="172"/>
      <c r="DFO110" s="172"/>
      <c r="DFP110" s="172"/>
      <c r="DFQ110" s="172"/>
      <c r="DFR110" s="172"/>
      <c r="DFS110" s="172"/>
      <c r="DFT110" s="172"/>
      <c r="DFU110" s="172"/>
      <c r="DFV110" s="172"/>
      <c r="DFW110" s="172"/>
      <c r="DFX110" s="172"/>
      <c r="DFY110" s="172"/>
      <c r="DFZ110" s="172"/>
      <c r="DGA110" s="172"/>
      <c r="DGB110" s="172"/>
      <c r="DGC110" s="172"/>
      <c r="DGD110" s="172"/>
      <c r="DGE110" s="172"/>
      <c r="DGF110" s="172"/>
      <c r="DGG110" s="172"/>
      <c r="DGH110" s="172"/>
      <c r="DGI110" s="172"/>
      <c r="DGJ110" s="172"/>
      <c r="DGK110" s="172"/>
      <c r="DGL110" s="172"/>
      <c r="DGM110" s="172"/>
      <c r="DGN110" s="172"/>
      <c r="DGO110" s="172"/>
      <c r="DGP110" s="172"/>
      <c r="DGQ110" s="172"/>
      <c r="DGR110" s="172"/>
      <c r="DGS110" s="172"/>
      <c r="DGT110" s="172"/>
      <c r="DGU110" s="172"/>
      <c r="DGV110" s="172"/>
      <c r="DGW110" s="172"/>
      <c r="DGX110" s="172"/>
      <c r="DGY110" s="172"/>
      <c r="DGZ110" s="172"/>
      <c r="DHA110" s="172"/>
      <c r="DHB110" s="172"/>
      <c r="DHC110" s="172"/>
      <c r="DHD110" s="172"/>
      <c r="DHE110" s="172"/>
      <c r="DHF110" s="172"/>
      <c r="DHG110" s="172"/>
      <c r="DHH110" s="172"/>
      <c r="DHI110" s="172"/>
      <c r="DHJ110" s="172"/>
      <c r="DHK110" s="172"/>
      <c r="DHL110" s="172"/>
      <c r="DHM110" s="172"/>
      <c r="DHN110" s="172"/>
      <c r="DHO110" s="172"/>
      <c r="DHP110" s="172"/>
      <c r="DHQ110" s="172"/>
      <c r="DHR110" s="172"/>
      <c r="DHS110" s="172"/>
      <c r="DHT110" s="172"/>
      <c r="DHU110" s="172"/>
      <c r="DHV110" s="172"/>
      <c r="DHW110" s="172"/>
      <c r="DHX110" s="172"/>
      <c r="DHY110" s="172"/>
      <c r="DHZ110" s="172"/>
      <c r="DIA110" s="172"/>
      <c r="DIB110" s="172"/>
      <c r="DIC110" s="172"/>
      <c r="DID110" s="172"/>
      <c r="DIE110" s="172"/>
      <c r="DIF110" s="172"/>
      <c r="DIG110" s="172"/>
      <c r="DIH110" s="172"/>
      <c r="DII110" s="172"/>
      <c r="DIJ110" s="172"/>
      <c r="DIK110" s="172"/>
      <c r="DIL110" s="172"/>
      <c r="DIM110" s="172"/>
      <c r="DIN110" s="172"/>
      <c r="DIO110" s="172"/>
      <c r="DIP110" s="172"/>
      <c r="DIQ110" s="172"/>
      <c r="DIR110" s="172"/>
      <c r="DIS110" s="172"/>
      <c r="DIT110" s="172"/>
      <c r="DIU110" s="172"/>
      <c r="DIV110" s="172"/>
      <c r="DIW110" s="172"/>
      <c r="DIX110" s="172"/>
      <c r="DIY110" s="172"/>
      <c r="DIZ110" s="172"/>
      <c r="DJA110" s="172"/>
      <c r="DJB110" s="172"/>
      <c r="DJC110" s="172"/>
      <c r="DJD110" s="172"/>
      <c r="DJE110" s="172"/>
      <c r="DJF110" s="172"/>
      <c r="DJG110" s="172"/>
      <c r="DJH110" s="172"/>
      <c r="DJI110" s="172"/>
      <c r="DJJ110" s="172"/>
      <c r="DJK110" s="172"/>
      <c r="DJL110" s="172"/>
      <c r="DJM110" s="172"/>
      <c r="DJN110" s="172"/>
      <c r="DJO110" s="172"/>
      <c r="DJP110" s="172"/>
      <c r="DJQ110" s="172"/>
      <c r="DJR110" s="172"/>
      <c r="DJS110" s="172"/>
      <c r="DJT110" s="172"/>
      <c r="DJU110" s="172"/>
      <c r="DJV110" s="172"/>
      <c r="DJW110" s="172"/>
      <c r="DJX110" s="172"/>
      <c r="DJY110" s="172"/>
      <c r="DJZ110" s="172"/>
      <c r="DKA110" s="172"/>
      <c r="DKB110" s="172"/>
      <c r="DKC110" s="172"/>
      <c r="DKD110" s="172"/>
      <c r="DKE110" s="172"/>
      <c r="DKF110" s="172"/>
      <c r="DKG110" s="172"/>
      <c r="DKH110" s="172"/>
      <c r="DKI110" s="172"/>
      <c r="DKJ110" s="172"/>
      <c r="DKK110" s="172"/>
      <c r="DKL110" s="172"/>
      <c r="DKM110" s="172"/>
      <c r="DKN110" s="172"/>
      <c r="DKO110" s="172"/>
      <c r="DKP110" s="172"/>
      <c r="DKQ110" s="172"/>
      <c r="DKR110" s="172"/>
      <c r="DKS110" s="172"/>
      <c r="DKT110" s="172"/>
      <c r="DKU110" s="172"/>
      <c r="DKV110" s="172"/>
      <c r="DKW110" s="172"/>
      <c r="DKX110" s="172"/>
      <c r="DKY110" s="172"/>
      <c r="DKZ110" s="172"/>
      <c r="DLA110" s="172"/>
      <c r="DLB110" s="172"/>
      <c r="DLC110" s="172"/>
      <c r="DLD110" s="172"/>
      <c r="DLE110" s="172"/>
      <c r="DLF110" s="172"/>
      <c r="DLG110" s="172"/>
      <c r="DLH110" s="172"/>
      <c r="DLI110" s="172"/>
      <c r="DLJ110" s="172"/>
      <c r="DLK110" s="172"/>
      <c r="DLL110" s="172"/>
      <c r="DLM110" s="172"/>
      <c r="DLN110" s="172"/>
      <c r="DLO110" s="172"/>
      <c r="DLP110" s="172"/>
      <c r="DLQ110" s="172"/>
      <c r="DLR110" s="172"/>
      <c r="DLS110" s="172"/>
      <c r="DLT110" s="172"/>
      <c r="DLU110" s="172"/>
      <c r="DLV110" s="172"/>
      <c r="DLW110" s="172"/>
      <c r="DLX110" s="172"/>
      <c r="DLY110" s="172"/>
      <c r="DLZ110" s="172"/>
      <c r="DMA110" s="172"/>
      <c r="DMB110" s="172"/>
      <c r="DMC110" s="172"/>
      <c r="DMD110" s="172"/>
      <c r="DME110" s="172"/>
      <c r="DMF110" s="172"/>
      <c r="DMG110" s="172"/>
      <c r="DMH110" s="172"/>
      <c r="DMI110" s="172"/>
      <c r="DMJ110" s="172"/>
      <c r="DMK110" s="172"/>
      <c r="DML110" s="172"/>
      <c r="DMM110" s="172"/>
      <c r="DMN110" s="172"/>
      <c r="DMO110" s="172"/>
      <c r="DMP110" s="172"/>
      <c r="DMQ110" s="172"/>
      <c r="DMR110" s="172"/>
      <c r="DMS110" s="172"/>
      <c r="DMT110" s="172"/>
      <c r="DMU110" s="172"/>
      <c r="DMV110" s="172"/>
      <c r="DMW110" s="172"/>
      <c r="DMX110" s="172"/>
      <c r="DMY110" s="172"/>
      <c r="DMZ110" s="172"/>
      <c r="DNA110" s="172"/>
      <c r="DNB110" s="172"/>
      <c r="DNC110" s="172"/>
      <c r="DND110" s="172"/>
      <c r="DNE110" s="172"/>
      <c r="DNF110" s="172"/>
      <c r="DNG110" s="172"/>
      <c r="DNH110" s="172"/>
      <c r="DNI110" s="172"/>
      <c r="DNJ110" s="172"/>
      <c r="DNK110" s="172"/>
      <c r="DNL110" s="172"/>
      <c r="DNM110" s="172"/>
      <c r="DNN110" s="172"/>
      <c r="DNO110" s="172"/>
      <c r="DNP110" s="172"/>
      <c r="DNQ110" s="172"/>
      <c r="DNR110" s="172"/>
      <c r="DNS110" s="172"/>
      <c r="DNT110" s="172"/>
      <c r="DNU110" s="172"/>
      <c r="DNV110" s="172"/>
      <c r="DNW110" s="172"/>
      <c r="DNX110" s="172"/>
      <c r="DNY110" s="172"/>
      <c r="DNZ110" s="172"/>
      <c r="DOA110" s="172"/>
      <c r="DOB110" s="172"/>
      <c r="DOC110" s="172"/>
      <c r="DOD110" s="172"/>
      <c r="DOE110" s="172"/>
      <c r="DOF110" s="172"/>
      <c r="DOG110" s="172"/>
      <c r="DOH110" s="172"/>
      <c r="DOI110" s="172"/>
      <c r="DOJ110" s="172"/>
      <c r="DOK110" s="172"/>
      <c r="DOL110" s="172"/>
      <c r="DOM110" s="172"/>
      <c r="DON110" s="172"/>
      <c r="DOO110" s="172"/>
      <c r="DOP110" s="172"/>
      <c r="DOQ110" s="172"/>
      <c r="DOR110" s="172"/>
      <c r="DOS110" s="172"/>
      <c r="DOT110" s="172"/>
      <c r="DOU110" s="172"/>
      <c r="DOV110" s="172"/>
      <c r="DOW110" s="172"/>
      <c r="DOX110" s="172"/>
      <c r="DOY110" s="172"/>
      <c r="DOZ110" s="172"/>
      <c r="DPA110" s="172"/>
      <c r="DPB110" s="172"/>
      <c r="DPC110" s="172"/>
      <c r="DPD110" s="172"/>
      <c r="DPE110" s="172"/>
      <c r="DPF110" s="172"/>
      <c r="DPG110" s="172"/>
      <c r="DPH110" s="172"/>
      <c r="DPI110" s="172"/>
      <c r="DPJ110" s="172"/>
      <c r="DPK110" s="172"/>
      <c r="DPL110" s="172"/>
      <c r="DPM110" s="172"/>
      <c r="DPN110" s="172"/>
      <c r="DPO110" s="172"/>
      <c r="DPP110" s="172"/>
      <c r="DPQ110" s="172"/>
      <c r="DPR110" s="172"/>
      <c r="DPS110" s="172"/>
      <c r="DPT110" s="172"/>
      <c r="DPU110" s="172"/>
      <c r="DPV110" s="172"/>
      <c r="DPW110" s="172"/>
      <c r="DPX110" s="172"/>
      <c r="DPY110" s="172"/>
      <c r="DPZ110" s="172"/>
      <c r="DQA110" s="172"/>
      <c r="DQB110" s="172"/>
      <c r="DQC110" s="172"/>
      <c r="DQD110" s="172"/>
      <c r="DQE110" s="172"/>
      <c r="DQF110" s="172"/>
      <c r="DQG110" s="172"/>
      <c r="DQH110" s="172"/>
      <c r="DQI110" s="172"/>
      <c r="DQJ110" s="172"/>
      <c r="DQK110" s="172"/>
      <c r="DQL110" s="172"/>
      <c r="DQM110" s="172"/>
      <c r="DQN110" s="172"/>
      <c r="DQO110" s="172"/>
      <c r="DQP110" s="172"/>
      <c r="DQQ110" s="172"/>
      <c r="DQR110" s="172"/>
      <c r="DQS110" s="172"/>
      <c r="DQT110" s="172"/>
      <c r="DQU110" s="172"/>
      <c r="DQV110" s="172"/>
      <c r="DQW110" s="172"/>
      <c r="DQX110" s="172"/>
      <c r="DQY110" s="172"/>
      <c r="DQZ110" s="172"/>
      <c r="DRA110" s="172"/>
      <c r="DRB110" s="172"/>
      <c r="DRC110" s="172"/>
      <c r="DRD110" s="172"/>
      <c r="DRE110" s="172"/>
      <c r="DRF110" s="172"/>
      <c r="DRG110" s="172"/>
      <c r="DRH110" s="172"/>
      <c r="DRI110" s="172"/>
      <c r="DRJ110" s="172"/>
      <c r="DRK110" s="172"/>
      <c r="DRL110" s="172"/>
      <c r="DRM110" s="172"/>
      <c r="DRN110" s="172"/>
      <c r="DRO110" s="172"/>
      <c r="DRP110" s="172"/>
      <c r="DRQ110" s="172"/>
      <c r="DRR110" s="172"/>
      <c r="DRS110" s="172"/>
      <c r="DRT110" s="172"/>
      <c r="DRU110" s="172"/>
      <c r="DRV110" s="172"/>
      <c r="DRW110" s="172"/>
      <c r="DRX110" s="172"/>
      <c r="DRY110" s="172"/>
      <c r="DRZ110" s="172"/>
      <c r="DSA110" s="172"/>
      <c r="DSB110" s="172"/>
      <c r="DSC110" s="172"/>
      <c r="DSD110" s="172"/>
      <c r="DSE110" s="172"/>
      <c r="DSF110" s="172"/>
      <c r="DSG110" s="172"/>
      <c r="DSH110" s="172"/>
      <c r="DSI110" s="172"/>
      <c r="DSJ110" s="172"/>
      <c r="DSK110" s="172"/>
      <c r="DSL110" s="172"/>
      <c r="DSM110" s="172"/>
      <c r="DSN110" s="172"/>
      <c r="DSO110" s="172"/>
      <c r="DSP110" s="172"/>
      <c r="DSQ110" s="172"/>
      <c r="DSR110" s="172"/>
      <c r="DSS110" s="172"/>
      <c r="DST110" s="172"/>
      <c r="DSU110" s="172"/>
      <c r="DSV110" s="172"/>
      <c r="DSW110" s="172"/>
      <c r="DSX110" s="172"/>
      <c r="DSY110" s="172"/>
      <c r="DSZ110" s="172"/>
      <c r="DTA110" s="172"/>
      <c r="DTB110" s="172"/>
      <c r="DTC110" s="172"/>
      <c r="DTD110" s="172"/>
      <c r="DTE110" s="172"/>
      <c r="DTF110" s="172"/>
      <c r="DTG110" s="172"/>
      <c r="DTH110" s="172"/>
      <c r="DTI110" s="172"/>
      <c r="DTJ110" s="172"/>
      <c r="DTK110" s="172"/>
      <c r="DTL110" s="172"/>
      <c r="DTM110" s="172"/>
      <c r="DTN110" s="172"/>
      <c r="DTO110" s="172"/>
      <c r="DTP110" s="172"/>
      <c r="DTQ110" s="172"/>
      <c r="DTR110" s="172"/>
      <c r="DTS110" s="172"/>
      <c r="DTT110" s="172"/>
      <c r="DTU110" s="172"/>
      <c r="DTV110" s="172"/>
      <c r="DTW110" s="172"/>
      <c r="DTX110" s="172"/>
      <c r="DTY110" s="172"/>
      <c r="DTZ110" s="172"/>
      <c r="DUA110" s="172"/>
      <c r="DUB110" s="172"/>
      <c r="DUC110" s="172"/>
      <c r="DUD110" s="172"/>
      <c r="DUE110" s="172"/>
      <c r="DUF110" s="172"/>
      <c r="DUG110" s="172"/>
      <c r="DUH110" s="172"/>
      <c r="DUI110" s="172"/>
      <c r="DUJ110" s="172"/>
      <c r="DUK110" s="172"/>
      <c r="DUL110" s="172"/>
      <c r="DUM110" s="172"/>
      <c r="DUN110" s="172"/>
      <c r="DUO110" s="172"/>
      <c r="DUP110" s="172"/>
      <c r="DUQ110" s="172"/>
      <c r="DUR110" s="172"/>
      <c r="DUS110" s="172"/>
      <c r="DUT110" s="172"/>
      <c r="DUU110" s="172"/>
      <c r="DUV110" s="172"/>
      <c r="DUW110" s="172"/>
      <c r="DUX110" s="172"/>
      <c r="DUY110" s="172"/>
      <c r="DUZ110" s="172"/>
      <c r="DVA110" s="172"/>
      <c r="DVB110" s="172"/>
      <c r="DVC110" s="172"/>
      <c r="DVD110" s="172"/>
      <c r="DVE110" s="172"/>
      <c r="DVF110" s="172"/>
      <c r="DVG110" s="172"/>
      <c r="DVH110" s="172"/>
      <c r="DVI110" s="172"/>
      <c r="DVJ110" s="172"/>
      <c r="DVK110" s="172"/>
      <c r="DVL110" s="172"/>
      <c r="DVM110" s="172"/>
      <c r="DVN110" s="172"/>
      <c r="DVO110" s="172"/>
      <c r="DVP110" s="172"/>
      <c r="DVQ110" s="172"/>
      <c r="DVR110" s="172"/>
      <c r="DVS110" s="172"/>
      <c r="DVT110" s="172"/>
      <c r="DVU110" s="172"/>
      <c r="DVV110" s="172"/>
      <c r="DVW110" s="172"/>
      <c r="DVX110" s="172"/>
      <c r="DVY110" s="172"/>
      <c r="DVZ110" s="172"/>
      <c r="DWA110" s="172"/>
      <c r="DWB110" s="172"/>
      <c r="DWC110" s="172"/>
      <c r="DWD110" s="172"/>
      <c r="DWE110" s="172"/>
      <c r="DWF110" s="172"/>
      <c r="DWG110" s="172"/>
      <c r="DWH110" s="172"/>
      <c r="DWI110" s="172"/>
      <c r="DWJ110" s="172"/>
      <c r="DWK110" s="172"/>
      <c r="DWL110" s="172"/>
      <c r="DWM110" s="172"/>
      <c r="DWN110" s="172"/>
      <c r="DWO110" s="172"/>
      <c r="DWP110" s="172"/>
      <c r="DWQ110" s="172"/>
      <c r="DWR110" s="172"/>
      <c r="DWS110" s="172"/>
      <c r="DWT110" s="172"/>
      <c r="DWU110" s="172"/>
      <c r="DWV110" s="172"/>
      <c r="DWW110" s="172"/>
      <c r="DWX110" s="172"/>
      <c r="DWY110" s="172"/>
      <c r="DWZ110" s="172"/>
      <c r="DXA110" s="172"/>
      <c r="DXB110" s="172"/>
      <c r="DXC110" s="172"/>
      <c r="DXD110" s="172"/>
      <c r="DXE110" s="172"/>
      <c r="DXF110" s="172"/>
      <c r="DXG110" s="172"/>
      <c r="DXH110" s="172"/>
      <c r="DXI110" s="172"/>
      <c r="DXJ110" s="172"/>
      <c r="DXK110" s="172"/>
      <c r="DXL110" s="172"/>
      <c r="DXM110" s="172"/>
      <c r="DXN110" s="172"/>
      <c r="DXO110" s="172"/>
      <c r="DXP110" s="172"/>
      <c r="DXQ110" s="172"/>
      <c r="DXR110" s="172"/>
      <c r="DXS110" s="172"/>
      <c r="DXT110" s="172"/>
      <c r="DXU110" s="172"/>
      <c r="DXV110" s="172"/>
      <c r="DXW110" s="172"/>
      <c r="DXX110" s="172"/>
      <c r="DXY110" s="172"/>
      <c r="DXZ110" s="172"/>
      <c r="DYA110" s="172"/>
      <c r="DYB110" s="172"/>
      <c r="DYC110" s="172"/>
      <c r="DYD110" s="172"/>
      <c r="DYE110" s="172"/>
      <c r="DYF110" s="172"/>
      <c r="DYG110" s="172"/>
      <c r="DYH110" s="172"/>
      <c r="DYI110" s="172"/>
      <c r="DYJ110" s="172"/>
      <c r="DYK110" s="172"/>
      <c r="DYL110" s="172"/>
      <c r="DYM110" s="172"/>
      <c r="DYN110" s="172"/>
      <c r="DYO110" s="172"/>
      <c r="DYP110" s="172"/>
      <c r="DYQ110" s="172"/>
      <c r="DYR110" s="172"/>
      <c r="DYS110" s="172"/>
      <c r="DYT110" s="172"/>
      <c r="DYU110" s="172"/>
      <c r="DYV110" s="172"/>
      <c r="DYW110" s="172"/>
      <c r="DYX110" s="172"/>
      <c r="DYY110" s="172"/>
      <c r="DYZ110" s="172"/>
      <c r="DZA110" s="172"/>
      <c r="DZB110" s="172"/>
      <c r="DZC110" s="172"/>
      <c r="DZD110" s="172"/>
      <c r="DZE110" s="172"/>
      <c r="DZF110" s="172"/>
      <c r="DZG110" s="172"/>
      <c r="DZH110" s="172"/>
      <c r="DZI110" s="172"/>
      <c r="DZJ110" s="172"/>
      <c r="DZK110" s="172"/>
      <c r="DZL110" s="172"/>
      <c r="DZM110" s="172"/>
      <c r="DZN110" s="172"/>
      <c r="DZO110" s="172"/>
      <c r="DZP110" s="172"/>
      <c r="DZQ110" s="172"/>
      <c r="DZR110" s="172"/>
      <c r="DZS110" s="172"/>
      <c r="DZT110" s="172"/>
      <c r="DZU110" s="172"/>
      <c r="DZV110" s="172"/>
      <c r="DZW110" s="172"/>
      <c r="DZX110" s="172"/>
      <c r="DZY110" s="172"/>
      <c r="DZZ110" s="172"/>
      <c r="EAA110" s="172"/>
      <c r="EAB110" s="172"/>
      <c r="EAC110" s="172"/>
      <c r="EAD110" s="172"/>
      <c r="EAE110" s="172"/>
      <c r="EAF110" s="172"/>
      <c r="EAG110" s="172"/>
      <c r="EAH110" s="172"/>
      <c r="EAI110" s="172"/>
      <c r="EAJ110" s="172"/>
      <c r="EAK110" s="172"/>
      <c r="EAL110" s="172"/>
      <c r="EAM110" s="172"/>
      <c r="EAN110" s="172"/>
      <c r="EAO110" s="172"/>
      <c r="EAP110" s="172"/>
      <c r="EAQ110" s="172"/>
      <c r="EAR110" s="172"/>
      <c r="EAS110" s="172"/>
      <c r="EAT110" s="172"/>
      <c r="EAU110" s="172"/>
      <c r="EAV110" s="172"/>
      <c r="EAW110" s="172"/>
      <c r="EAX110" s="172"/>
      <c r="EAY110" s="172"/>
      <c r="EAZ110" s="172"/>
      <c r="EBA110" s="172"/>
      <c r="EBB110" s="172"/>
      <c r="EBC110" s="172"/>
      <c r="EBD110" s="172"/>
      <c r="EBE110" s="172"/>
      <c r="EBF110" s="172"/>
      <c r="EBG110" s="172"/>
      <c r="EBH110" s="172"/>
      <c r="EBI110" s="172"/>
      <c r="EBJ110" s="172"/>
      <c r="EBK110" s="172"/>
      <c r="EBL110" s="172"/>
      <c r="EBM110" s="172"/>
      <c r="EBN110" s="172"/>
      <c r="EBO110" s="172"/>
      <c r="EBP110" s="172"/>
      <c r="EBQ110" s="172"/>
      <c r="EBR110" s="172"/>
      <c r="EBS110" s="172"/>
      <c r="EBT110" s="172"/>
      <c r="EBU110" s="172"/>
      <c r="EBV110" s="172"/>
      <c r="EBW110" s="172"/>
      <c r="EBX110" s="172"/>
      <c r="EBY110" s="172"/>
      <c r="EBZ110" s="172"/>
      <c r="ECA110" s="172"/>
      <c r="ECB110" s="172"/>
      <c r="ECC110" s="172"/>
      <c r="ECD110" s="172"/>
      <c r="ECE110" s="172"/>
      <c r="ECF110" s="172"/>
      <c r="ECG110" s="172"/>
      <c r="ECH110" s="172"/>
      <c r="ECI110" s="172"/>
      <c r="ECJ110" s="172"/>
      <c r="ECK110" s="172"/>
      <c r="ECL110" s="172"/>
      <c r="ECM110" s="172"/>
      <c r="ECN110" s="172"/>
      <c r="ECO110" s="172"/>
      <c r="ECP110" s="172"/>
      <c r="ECQ110" s="172"/>
      <c r="ECR110" s="172"/>
      <c r="ECS110" s="172"/>
      <c r="ECT110" s="172"/>
      <c r="ECU110" s="172"/>
      <c r="ECV110" s="172"/>
      <c r="ECW110" s="172"/>
      <c r="ECX110" s="172"/>
      <c r="ECY110" s="172"/>
      <c r="ECZ110" s="172"/>
      <c r="EDA110" s="172"/>
      <c r="EDB110" s="172"/>
      <c r="EDC110" s="172"/>
      <c r="EDD110" s="172"/>
      <c r="EDE110" s="172"/>
      <c r="EDF110" s="172"/>
      <c r="EDG110" s="172"/>
      <c r="EDH110" s="172"/>
      <c r="EDI110" s="172"/>
      <c r="EDJ110" s="172"/>
      <c r="EDK110" s="172"/>
      <c r="EDL110" s="172"/>
      <c r="EDM110" s="172"/>
      <c r="EDN110" s="172"/>
      <c r="EDO110" s="172"/>
      <c r="EDP110" s="172"/>
      <c r="EDQ110" s="172"/>
      <c r="EDR110" s="172"/>
      <c r="EDS110" s="172"/>
      <c r="EDT110" s="172"/>
      <c r="EDU110" s="172"/>
      <c r="EDV110" s="172"/>
      <c r="EDW110" s="172"/>
      <c r="EDX110" s="172"/>
      <c r="EDY110" s="172"/>
      <c r="EDZ110" s="172"/>
      <c r="EEA110" s="172"/>
      <c r="EEB110" s="172"/>
      <c r="EEC110" s="172"/>
      <c r="EED110" s="172"/>
      <c r="EEE110" s="172"/>
      <c r="EEF110" s="172"/>
      <c r="EEG110" s="172"/>
      <c r="EEH110" s="172"/>
      <c r="EEI110" s="172"/>
      <c r="EEJ110" s="172"/>
      <c r="EEK110" s="172"/>
      <c r="EEL110" s="172"/>
      <c r="EEM110" s="172"/>
      <c r="EEN110" s="172"/>
      <c r="EEO110" s="172"/>
      <c r="EEP110" s="172"/>
      <c r="EEQ110" s="172"/>
      <c r="EER110" s="172"/>
      <c r="EES110" s="172"/>
      <c r="EET110" s="172"/>
      <c r="EEU110" s="172"/>
      <c r="EEV110" s="172"/>
      <c r="EEW110" s="172"/>
      <c r="EEX110" s="172"/>
      <c r="EEY110" s="172"/>
      <c r="EEZ110" s="172"/>
      <c r="EFA110" s="172"/>
      <c r="EFB110" s="172"/>
      <c r="EFC110" s="172"/>
      <c r="EFD110" s="172"/>
      <c r="EFE110" s="172"/>
      <c r="EFF110" s="172"/>
      <c r="EFG110" s="172"/>
      <c r="EFH110" s="172"/>
      <c r="EFI110" s="172"/>
      <c r="EFJ110" s="172"/>
      <c r="EFK110" s="172"/>
      <c r="EFL110" s="172"/>
      <c r="EFM110" s="172"/>
      <c r="EFN110" s="172"/>
      <c r="EFO110" s="172"/>
      <c r="EFP110" s="172"/>
      <c r="EFQ110" s="172"/>
      <c r="EFR110" s="172"/>
      <c r="EFS110" s="172"/>
      <c r="EFT110" s="172"/>
      <c r="EFU110" s="172"/>
      <c r="EFV110" s="172"/>
      <c r="EFW110" s="172"/>
      <c r="EFX110" s="172"/>
      <c r="EFY110" s="172"/>
      <c r="EFZ110" s="172"/>
      <c r="EGA110" s="172"/>
      <c r="EGB110" s="172"/>
      <c r="EGC110" s="172"/>
      <c r="EGD110" s="172"/>
      <c r="EGE110" s="172"/>
      <c r="EGF110" s="172"/>
      <c r="EGG110" s="172"/>
      <c r="EGH110" s="172"/>
      <c r="EGI110" s="172"/>
      <c r="EGJ110" s="172"/>
      <c r="EGK110" s="172"/>
      <c r="EGL110" s="172"/>
      <c r="EGM110" s="172"/>
      <c r="EGN110" s="172"/>
      <c r="EGO110" s="172"/>
      <c r="EGP110" s="172"/>
      <c r="EGQ110" s="172"/>
      <c r="EGR110" s="172"/>
      <c r="EGS110" s="172"/>
      <c r="EGT110" s="172"/>
      <c r="EGU110" s="172"/>
      <c r="EGV110" s="172"/>
      <c r="EGW110" s="172"/>
      <c r="EGX110" s="172"/>
      <c r="EGY110" s="172"/>
      <c r="EGZ110" s="172"/>
      <c r="EHA110" s="172"/>
      <c r="EHB110" s="172"/>
      <c r="EHC110" s="172"/>
      <c r="EHD110" s="172"/>
      <c r="EHE110" s="172"/>
      <c r="EHF110" s="172"/>
      <c r="EHG110" s="172"/>
      <c r="EHH110" s="172"/>
      <c r="EHI110" s="172"/>
      <c r="EHJ110" s="172"/>
      <c r="EHK110" s="172"/>
      <c r="EHL110" s="172"/>
      <c r="EHM110" s="172"/>
      <c r="EHN110" s="172"/>
      <c r="EHO110" s="172"/>
      <c r="EHP110" s="172"/>
      <c r="EHQ110" s="172"/>
      <c r="EHR110" s="172"/>
      <c r="EHS110" s="172"/>
      <c r="EHT110" s="172"/>
      <c r="EHU110" s="172"/>
      <c r="EHV110" s="172"/>
      <c r="EHW110" s="172"/>
      <c r="EHX110" s="172"/>
      <c r="EHY110" s="172"/>
      <c r="EHZ110" s="172"/>
      <c r="EIA110" s="172"/>
      <c r="EIB110" s="172"/>
      <c r="EIC110" s="172"/>
      <c r="EID110" s="172"/>
      <c r="EIE110" s="172"/>
      <c r="EIF110" s="172"/>
      <c r="EIG110" s="172"/>
      <c r="EIH110" s="172"/>
      <c r="EII110" s="172"/>
      <c r="EIJ110" s="172"/>
      <c r="EIK110" s="172"/>
      <c r="EIL110" s="172"/>
      <c r="EIM110" s="172"/>
      <c r="EIN110" s="172"/>
      <c r="EIO110" s="172"/>
      <c r="EIP110" s="172"/>
      <c r="EIQ110" s="172"/>
      <c r="EIR110" s="172"/>
      <c r="EIS110" s="172"/>
      <c r="EIT110" s="172"/>
      <c r="EIU110" s="172"/>
      <c r="EIV110" s="172"/>
      <c r="EIW110" s="172"/>
      <c r="EIX110" s="172"/>
      <c r="EIY110" s="172"/>
      <c r="EIZ110" s="172"/>
      <c r="EJA110" s="172"/>
      <c r="EJB110" s="172"/>
      <c r="EJC110" s="172"/>
      <c r="EJD110" s="172"/>
      <c r="EJE110" s="172"/>
      <c r="EJF110" s="172"/>
      <c r="EJG110" s="172"/>
      <c r="EJH110" s="172"/>
      <c r="EJI110" s="172"/>
      <c r="EJJ110" s="172"/>
      <c r="EJK110" s="172"/>
      <c r="EJL110" s="172"/>
      <c r="EJM110" s="172"/>
      <c r="EJN110" s="172"/>
      <c r="EJO110" s="172"/>
      <c r="EJP110" s="172"/>
      <c r="EJQ110" s="172"/>
      <c r="EJR110" s="172"/>
      <c r="EJS110" s="172"/>
      <c r="EJT110" s="172"/>
      <c r="EJU110" s="172"/>
      <c r="EJV110" s="172"/>
      <c r="EJW110" s="172"/>
      <c r="EJX110" s="172"/>
      <c r="EJY110" s="172"/>
      <c r="EJZ110" s="172"/>
      <c r="EKA110" s="172"/>
      <c r="EKB110" s="172"/>
      <c r="EKC110" s="172"/>
      <c r="EKD110" s="172"/>
      <c r="EKE110" s="172"/>
      <c r="EKF110" s="172"/>
      <c r="EKG110" s="172"/>
      <c r="EKH110" s="172"/>
      <c r="EKI110" s="172"/>
      <c r="EKJ110" s="172"/>
      <c r="EKK110" s="172"/>
      <c r="EKL110" s="172"/>
      <c r="EKM110" s="172"/>
      <c r="EKN110" s="172"/>
      <c r="EKO110" s="172"/>
      <c r="EKP110" s="172"/>
      <c r="EKQ110" s="172"/>
      <c r="EKR110" s="172"/>
      <c r="EKS110" s="172"/>
      <c r="EKT110" s="172"/>
      <c r="EKU110" s="172"/>
      <c r="EKV110" s="172"/>
      <c r="EKW110" s="172"/>
      <c r="EKX110" s="172"/>
      <c r="EKY110" s="172"/>
      <c r="EKZ110" s="172"/>
      <c r="ELA110" s="172"/>
      <c r="ELB110" s="172"/>
      <c r="ELC110" s="172"/>
      <c r="ELD110" s="172"/>
      <c r="ELE110" s="172"/>
      <c r="ELF110" s="172"/>
      <c r="ELG110" s="172"/>
      <c r="ELH110" s="172"/>
      <c r="ELI110" s="172"/>
      <c r="ELJ110" s="172"/>
      <c r="ELK110" s="172"/>
      <c r="ELL110" s="172"/>
      <c r="ELM110" s="172"/>
      <c r="ELN110" s="172"/>
      <c r="ELO110" s="172"/>
      <c r="ELP110" s="172"/>
      <c r="ELQ110" s="172"/>
      <c r="ELR110" s="172"/>
      <c r="ELS110" s="172"/>
      <c r="ELT110" s="172"/>
      <c r="ELU110" s="172"/>
      <c r="ELV110" s="172"/>
      <c r="ELW110" s="172"/>
      <c r="ELX110" s="172"/>
      <c r="ELY110" s="172"/>
      <c r="ELZ110" s="172"/>
      <c r="EMA110" s="172"/>
      <c r="EMB110" s="172"/>
      <c r="EMC110" s="172"/>
      <c r="EMD110" s="172"/>
      <c r="EME110" s="172"/>
      <c r="EMF110" s="172"/>
      <c r="EMG110" s="172"/>
      <c r="EMH110" s="172"/>
      <c r="EMI110" s="172"/>
      <c r="EMJ110" s="172"/>
      <c r="EMK110" s="172"/>
      <c r="EML110" s="172"/>
      <c r="EMM110" s="172"/>
      <c r="EMN110" s="172"/>
      <c r="EMO110" s="172"/>
      <c r="EMP110" s="172"/>
      <c r="EMQ110" s="172"/>
      <c r="EMR110" s="172"/>
      <c r="EMS110" s="172"/>
      <c r="EMT110" s="172"/>
      <c r="EMU110" s="172"/>
      <c r="EMV110" s="172"/>
      <c r="EMW110" s="172"/>
      <c r="EMX110" s="172"/>
      <c r="EMY110" s="172"/>
      <c r="EMZ110" s="172"/>
      <c r="ENA110" s="172"/>
      <c r="ENB110" s="172"/>
      <c r="ENC110" s="172"/>
      <c r="END110" s="172"/>
      <c r="ENE110" s="172"/>
      <c r="ENF110" s="172"/>
      <c r="ENG110" s="172"/>
      <c r="ENH110" s="172"/>
      <c r="ENI110" s="172"/>
      <c r="ENJ110" s="172"/>
      <c r="ENK110" s="172"/>
      <c r="ENL110" s="172"/>
      <c r="ENM110" s="172"/>
      <c r="ENN110" s="172"/>
      <c r="ENO110" s="172"/>
      <c r="ENP110" s="172"/>
      <c r="ENQ110" s="172"/>
      <c r="ENR110" s="172"/>
      <c r="ENS110" s="172"/>
      <c r="ENT110" s="172"/>
      <c r="ENU110" s="172"/>
      <c r="ENV110" s="172"/>
      <c r="ENW110" s="172"/>
      <c r="ENX110" s="172"/>
      <c r="ENY110" s="172"/>
      <c r="ENZ110" s="172"/>
      <c r="EOA110" s="172"/>
      <c r="EOB110" s="172"/>
      <c r="EOC110" s="172"/>
      <c r="EOD110" s="172"/>
      <c r="EOE110" s="172"/>
      <c r="EOF110" s="172"/>
      <c r="EOG110" s="172"/>
      <c r="EOH110" s="172"/>
      <c r="EOI110" s="172"/>
      <c r="EOJ110" s="172"/>
      <c r="EOK110" s="172"/>
      <c r="EOL110" s="172"/>
      <c r="EOM110" s="172"/>
      <c r="EON110" s="172"/>
      <c r="EOO110" s="172"/>
      <c r="EOP110" s="172"/>
      <c r="EOQ110" s="172"/>
      <c r="EOR110" s="172"/>
      <c r="EOS110" s="172"/>
      <c r="EOT110" s="172"/>
      <c r="EOU110" s="172"/>
      <c r="EOV110" s="172"/>
      <c r="EOW110" s="172"/>
      <c r="EOX110" s="172"/>
      <c r="EOY110" s="172"/>
      <c r="EOZ110" s="172"/>
      <c r="EPA110" s="172"/>
      <c r="EPB110" s="172"/>
      <c r="EPC110" s="172"/>
      <c r="EPD110" s="172"/>
      <c r="EPE110" s="172"/>
      <c r="EPF110" s="172"/>
      <c r="EPG110" s="172"/>
      <c r="EPH110" s="172"/>
      <c r="EPI110" s="172"/>
      <c r="EPJ110" s="172"/>
      <c r="EPK110" s="172"/>
      <c r="EPL110" s="172"/>
      <c r="EPM110" s="172"/>
      <c r="EPN110" s="172"/>
      <c r="EPO110" s="172"/>
      <c r="EPP110" s="172"/>
      <c r="EPQ110" s="172"/>
      <c r="EPR110" s="172"/>
      <c r="EPS110" s="172"/>
      <c r="EPT110" s="172"/>
      <c r="EPU110" s="172"/>
      <c r="EPV110" s="172"/>
      <c r="EPW110" s="172"/>
      <c r="EPX110" s="172"/>
      <c r="EPY110" s="172"/>
      <c r="EPZ110" s="172"/>
      <c r="EQA110" s="172"/>
      <c r="EQB110" s="172"/>
      <c r="EQC110" s="172"/>
      <c r="EQD110" s="172"/>
      <c r="EQE110" s="172"/>
      <c r="EQF110" s="172"/>
      <c r="EQG110" s="172"/>
      <c r="EQH110" s="172"/>
      <c r="EQI110" s="172"/>
      <c r="EQJ110" s="172"/>
      <c r="EQK110" s="172"/>
      <c r="EQL110" s="172"/>
      <c r="EQM110" s="172"/>
      <c r="EQN110" s="172"/>
      <c r="EQO110" s="172"/>
      <c r="EQP110" s="172"/>
      <c r="EQQ110" s="172"/>
      <c r="EQR110" s="172"/>
      <c r="EQS110" s="172"/>
      <c r="EQT110" s="172"/>
      <c r="EQU110" s="172"/>
      <c r="EQV110" s="172"/>
      <c r="EQW110" s="172"/>
      <c r="EQX110" s="172"/>
      <c r="EQY110" s="172"/>
      <c r="EQZ110" s="172"/>
      <c r="ERA110" s="172"/>
      <c r="ERB110" s="172"/>
      <c r="ERC110" s="172"/>
      <c r="ERD110" s="172"/>
      <c r="ERE110" s="172"/>
      <c r="ERF110" s="172"/>
      <c r="ERG110" s="172"/>
      <c r="ERH110" s="172"/>
      <c r="ERI110" s="172"/>
      <c r="ERJ110" s="172"/>
      <c r="ERK110" s="172"/>
      <c r="ERL110" s="172"/>
      <c r="ERM110" s="172"/>
      <c r="ERN110" s="172"/>
      <c r="ERO110" s="172"/>
      <c r="ERP110" s="172"/>
      <c r="ERQ110" s="172"/>
      <c r="ERR110" s="172"/>
      <c r="ERS110" s="172"/>
      <c r="ERT110" s="172"/>
      <c r="ERU110" s="172"/>
      <c r="ERV110" s="172"/>
      <c r="ERW110" s="172"/>
      <c r="ERX110" s="172"/>
      <c r="ERY110" s="172"/>
      <c r="ERZ110" s="172"/>
      <c r="ESA110" s="172"/>
      <c r="ESB110" s="172"/>
      <c r="ESC110" s="172"/>
      <c r="ESD110" s="172"/>
      <c r="ESE110" s="172"/>
      <c r="ESF110" s="172"/>
      <c r="ESG110" s="172"/>
      <c r="ESH110" s="172"/>
      <c r="ESI110" s="172"/>
      <c r="ESJ110" s="172"/>
      <c r="ESK110" s="172"/>
      <c r="ESL110" s="172"/>
      <c r="ESM110" s="172"/>
      <c r="ESN110" s="172"/>
      <c r="ESO110" s="172"/>
      <c r="ESP110" s="172"/>
      <c r="ESQ110" s="172"/>
      <c r="ESR110" s="172"/>
      <c r="ESS110" s="172"/>
      <c r="EST110" s="172"/>
      <c r="ESU110" s="172"/>
      <c r="ESV110" s="172"/>
      <c r="ESW110" s="172"/>
      <c r="ESX110" s="172"/>
      <c r="ESY110" s="172"/>
      <c r="ESZ110" s="172"/>
      <c r="ETA110" s="172"/>
      <c r="ETB110" s="172"/>
      <c r="ETC110" s="172"/>
      <c r="ETD110" s="172"/>
      <c r="ETE110" s="172"/>
      <c r="ETF110" s="172"/>
      <c r="ETG110" s="172"/>
      <c r="ETH110" s="172"/>
      <c r="ETI110" s="172"/>
      <c r="ETJ110" s="172"/>
      <c r="ETK110" s="172"/>
      <c r="ETL110" s="172"/>
      <c r="ETM110" s="172"/>
      <c r="ETN110" s="172"/>
      <c r="ETO110" s="172"/>
      <c r="ETP110" s="172"/>
      <c r="ETQ110" s="172"/>
      <c r="ETR110" s="172"/>
      <c r="ETS110" s="172"/>
      <c r="ETT110" s="172"/>
      <c r="ETU110" s="172"/>
      <c r="ETV110" s="172"/>
      <c r="ETW110" s="172"/>
      <c r="ETX110" s="172"/>
      <c r="ETY110" s="172"/>
      <c r="ETZ110" s="172"/>
      <c r="EUA110" s="172"/>
      <c r="EUB110" s="172"/>
      <c r="EUC110" s="172"/>
      <c r="EUD110" s="172"/>
      <c r="EUE110" s="172"/>
      <c r="EUF110" s="172"/>
      <c r="EUG110" s="172"/>
      <c r="EUH110" s="172"/>
      <c r="EUI110" s="172"/>
      <c r="EUJ110" s="172"/>
      <c r="EUK110" s="172"/>
      <c r="EUL110" s="172"/>
      <c r="EUM110" s="172"/>
      <c r="EUN110" s="172"/>
      <c r="EUO110" s="172"/>
      <c r="EUP110" s="172"/>
      <c r="EUQ110" s="172"/>
      <c r="EUR110" s="172"/>
      <c r="EUS110" s="172"/>
      <c r="EUT110" s="172"/>
      <c r="EUU110" s="172"/>
      <c r="EUV110" s="172"/>
      <c r="EUW110" s="172"/>
      <c r="EUX110" s="172"/>
      <c r="EUY110" s="172"/>
      <c r="EUZ110" s="172"/>
      <c r="EVA110" s="172"/>
      <c r="EVB110" s="172"/>
      <c r="EVC110" s="172"/>
      <c r="EVD110" s="172"/>
      <c r="EVE110" s="172"/>
      <c r="EVF110" s="172"/>
      <c r="EVG110" s="172"/>
      <c r="EVH110" s="172"/>
      <c r="EVI110" s="172"/>
      <c r="EVJ110" s="172"/>
      <c r="EVK110" s="172"/>
      <c r="EVL110" s="172"/>
      <c r="EVM110" s="172"/>
      <c r="EVN110" s="172"/>
      <c r="EVO110" s="172"/>
      <c r="EVP110" s="172"/>
      <c r="EVQ110" s="172"/>
      <c r="EVR110" s="172"/>
      <c r="EVS110" s="172"/>
      <c r="EVT110" s="172"/>
      <c r="EVU110" s="172"/>
      <c r="EVV110" s="172"/>
      <c r="EVW110" s="172"/>
      <c r="EVX110" s="172"/>
      <c r="EVY110" s="172"/>
      <c r="EVZ110" s="172"/>
      <c r="EWA110" s="172"/>
      <c r="EWB110" s="172"/>
      <c r="EWC110" s="172"/>
      <c r="EWD110" s="172"/>
      <c r="EWE110" s="172"/>
      <c r="EWF110" s="172"/>
      <c r="EWG110" s="172"/>
      <c r="EWH110" s="172"/>
      <c r="EWI110" s="172"/>
      <c r="EWJ110" s="172"/>
      <c r="EWK110" s="172"/>
      <c r="EWL110" s="172"/>
      <c r="EWM110" s="172"/>
      <c r="EWN110" s="172"/>
      <c r="EWO110" s="172"/>
      <c r="EWP110" s="172"/>
      <c r="EWQ110" s="172"/>
      <c r="EWR110" s="172"/>
      <c r="EWS110" s="172"/>
      <c r="EWT110" s="172"/>
      <c r="EWU110" s="172"/>
      <c r="EWV110" s="172"/>
      <c r="EWW110" s="172"/>
      <c r="EWX110" s="172"/>
      <c r="EWY110" s="172"/>
      <c r="EWZ110" s="172"/>
      <c r="EXA110" s="172"/>
      <c r="EXB110" s="172"/>
      <c r="EXC110" s="172"/>
      <c r="EXD110" s="172"/>
      <c r="EXE110" s="172"/>
      <c r="EXF110" s="172"/>
      <c r="EXG110" s="172"/>
      <c r="EXH110" s="172"/>
      <c r="EXI110" s="172"/>
      <c r="EXJ110" s="172"/>
      <c r="EXK110" s="172"/>
      <c r="EXL110" s="172"/>
      <c r="EXM110" s="172"/>
      <c r="EXN110" s="172"/>
      <c r="EXO110" s="172"/>
      <c r="EXP110" s="172"/>
      <c r="EXQ110" s="172"/>
      <c r="EXR110" s="172"/>
      <c r="EXS110" s="172"/>
      <c r="EXT110" s="172"/>
      <c r="EXU110" s="172"/>
      <c r="EXV110" s="172"/>
      <c r="EXW110" s="172"/>
      <c r="EXX110" s="172"/>
      <c r="EXY110" s="172"/>
      <c r="EXZ110" s="172"/>
      <c r="EYA110" s="172"/>
      <c r="EYB110" s="172"/>
      <c r="EYC110" s="172"/>
      <c r="EYD110" s="172"/>
      <c r="EYE110" s="172"/>
      <c r="EYF110" s="172"/>
      <c r="EYG110" s="172"/>
      <c r="EYH110" s="172"/>
      <c r="EYI110" s="172"/>
      <c r="EYJ110" s="172"/>
      <c r="EYK110" s="172"/>
      <c r="EYL110" s="172"/>
      <c r="EYM110" s="172"/>
      <c r="EYN110" s="172"/>
      <c r="EYO110" s="172"/>
      <c r="EYP110" s="172"/>
      <c r="EYQ110" s="172"/>
      <c r="EYR110" s="172"/>
      <c r="EYS110" s="172"/>
      <c r="EYT110" s="172"/>
      <c r="EYU110" s="172"/>
      <c r="EYV110" s="172"/>
      <c r="EYW110" s="172"/>
      <c r="EYX110" s="172"/>
      <c r="EYY110" s="172"/>
      <c r="EYZ110" s="172"/>
      <c r="EZA110" s="172"/>
      <c r="EZB110" s="172"/>
      <c r="EZC110" s="172"/>
      <c r="EZD110" s="172"/>
      <c r="EZE110" s="172"/>
      <c r="EZF110" s="172"/>
      <c r="EZG110" s="172"/>
      <c r="EZH110" s="172"/>
      <c r="EZI110" s="172"/>
      <c r="EZJ110" s="172"/>
      <c r="EZK110" s="172"/>
      <c r="EZL110" s="172"/>
      <c r="EZM110" s="172"/>
      <c r="EZN110" s="172"/>
      <c r="EZO110" s="172"/>
      <c r="EZP110" s="172"/>
      <c r="EZQ110" s="172"/>
      <c r="EZR110" s="172"/>
      <c r="EZS110" s="172"/>
      <c r="EZT110" s="172"/>
      <c r="EZU110" s="172"/>
      <c r="EZV110" s="172"/>
      <c r="EZW110" s="172"/>
      <c r="EZX110" s="172"/>
      <c r="EZY110" s="172"/>
      <c r="EZZ110" s="172"/>
      <c r="FAA110" s="172"/>
      <c r="FAB110" s="172"/>
      <c r="FAC110" s="172"/>
      <c r="FAD110" s="172"/>
      <c r="FAE110" s="172"/>
      <c r="FAF110" s="172"/>
      <c r="FAG110" s="172"/>
      <c r="FAH110" s="172"/>
      <c r="FAI110" s="172"/>
      <c r="FAJ110" s="172"/>
      <c r="FAK110" s="172"/>
      <c r="FAL110" s="172"/>
      <c r="FAM110" s="172"/>
      <c r="FAN110" s="172"/>
      <c r="FAO110" s="172"/>
      <c r="FAP110" s="172"/>
      <c r="FAQ110" s="172"/>
      <c r="FAR110" s="172"/>
      <c r="FAS110" s="172"/>
      <c r="FAT110" s="172"/>
      <c r="FAU110" s="172"/>
      <c r="FAV110" s="172"/>
      <c r="FAW110" s="172"/>
      <c r="FAX110" s="172"/>
      <c r="FAY110" s="172"/>
      <c r="FAZ110" s="172"/>
      <c r="FBA110" s="172"/>
      <c r="FBB110" s="172"/>
      <c r="FBC110" s="172"/>
      <c r="FBD110" s="172"/>
      <c r="FBE110" s="172"/>
      <c r="FBF110" s="172"/>
      <c r="FBG110" s="172"/>
      <c r="FBH110" s="172"/>
      <c r="FBI110" s="172"/>
      <c r="FBJ110" s="172"/>
      <c r="FBK110" s="172"/>
      <c r="FBL110" s="172"/>
      <c r="FBM110" s="172"/>
      <c r="FBN110" s="172"/>
      <c r="FBO110" s="172"/>
      <c r="FBP110" s="172"/>
      <c r="FBQ110" s="172"/>
      <c r="FBR110" s="172"/>
      <c r="FBS110" s="172"/>
      <c r="FBT110" s="172"/>
      <c r="FBU110" s="172"/>
      <c r="FBV110" s="172"/>
      <c r="FBW110" s="172"/>
      <c r="FBX110" s="172"/>
      <c r="FBY110" s="172"/>
      <c r="FBZ110" s="172"/>
      <c r="FCA110" s="172"/>
      <c r="FCB110" s="172"/>
      <c r="FCC110" s="172"/>
      <c r="FCD110" s="172"/>
      <c r="FCE110" s="172"/>
      <c r="FCF110" s="172"/>
      <c r="FCG110" s="172"/>
      <c r="FCH110" s="172"/>
      <c r="FCI110" s="172"/>
      <c r="FCJ110" s="172"/>
      <c r="FCK110" s="172"/>
      <c r="FCL110" s="172"/>
      <c r="FCM110" s="172"/>
      <c r="FCN110" s="172"/>
      <c r="FCO110" s="172"/>
      <c r="FCP110" s="172"/>
      <c r="FCQ110" s="172"/>
      <c r="FCR110" s="172"/>
      <c r="FCS110" s="172"/>
      <c r="FCT110" s="172"/>
      <c r="FCU110" s="172"/>
      <c r="FCV110" s="172"/>
      <c r="FCW110" s="172"/>
      <c r="FCX110" s="172"/>
      <c r="FCY110" s="172"/>
      <c r="FCZ110" s="172"/>
      <c r="FDA110" s="172"/>
      <c r="FDB110" s="172"/>
      <c r="FDC110" s="172"/>
      <c r="FDD110" s="172"/>
      <c r="FDE110" s="172"/>
      <c r="FDF110" s="172"/>
      <c r="FDG110" s="172"/>
      <c r="FDH110" s="172"/>
      <c r="FDI110" s="172"/>
      <c r="FDJ110" s="172"/>
      <c r="FDK110" s="172"/>
      <c r="FDL110" s="172"/>
      <c r="FDM110" s="172"/>
      <c r="FDN110" s="172"/>
      <c r="FDO110" s="172"/>
      <c r="FDP110" s="172"/>
      <c r="FDQ110" s="172"/>
      <c r="FDR110" s="172"/>
      <c r="FDS110" s="172"/>
      <c r="FDT110" s="172"/>
      <c r="FDU110" s="172"/>
      <c r="FDV110" s="172"/>
      <c r="FDW110" s="172"/>
      <c r="FDX110" s="172"/>
      <c r="FDY110" s="172"/>
      <c r="FDZ110" s="172"/>
      <c r="FEA110" s="172"/>
      <c r="FEB110" s="172"/>
      <c r="FEC110" s="172"/>
      <c r="FED110" s="172"/>
      <c r="FEE110" s="172"/>
      <c r="FEF110" s="172"/>
      <c r="FEG110" s="172"/>
      <c r="FEH110" s="172"/>
      <c r="FEI110" s="172"/>
      <c r="FEJ110" s="172"/>
      <c r="FEK110" s="172"/>
      <c r="FEL110" s="172"/>
      <c r="FEM110" s="172"/>
      <c r="FEN110" s="172"/>
      <c r="FEO110" s="172"/>
      <c r="FEP110" s="172"/>
      <c r="FEQ110" s="172"/>
      <c r="FER110" s="172"/>
      <c r="FES110" s="172"/>
      <c r="FET110" s="172"/>
      <c r="FEU110" s="172"/>
      <c r="FEV110" s="172"/>
      <c r="FEW110" s="172"/>
      <c r="FEX110" s="172"/>
      <c r="FEY110" s="172"/>
      <c r="FEZ110" s="172"/>
      <c r="FFA110" s="172"/>
      <c r="FFB110" s="172"/>
      <c r="FFC110" s="172"/>
      <c r="FFD110" s="172"/>
      <c r="FFE110" s="172"/>
      <c r="FFF110" s="172"/>
      <c r="FFG110" s="172"/>
      <c r="FFH110" s="172"/>
      <c r="FFI110" s="172"/>
      <c r="FFJ110" s="172"/>
      <c r="FFK110" s="172"/>
      <c r="FFL110" s="172"/>
      <c r="FFM110" s="172"/>
      <c r="FFN110" s="172"/>
      <c r="FFO110" s="172"/>
      <c r="FFP110" s="172"/>
      <c r="FFQ110" s="172"/>
      <c r="FFR110" s="172"/>
      <c r="FFS110" s="172"/>
      <c r="FFT110" s="172"/>
      <c r="FFU110" s="172"/>
      <c r="FFV110" s="172"/>
      <c r="FFW110" s="172"/>
      <c r="FFX110" s="172"/>
      <c r="FFY110" s="172"/>
      <c r="FFZ110" s="172"/>
      <c r="FGA110" s="172"/>
      <c r="FGB110" s="172"/>
      <c r="FGC110" s="172"/>
      <c r="FGD110" s="172"/>
      <c r="FGE110" s="172"/>
      <c r="FGF110" s="172"/>
      <c r="FGG110" s="172"/>
      <c r="FGH110" s="172"/>
      <c r="FGI110" s="172"/>
      <c r="FGJ110" s="172"/>
      <c r="FGK110" s="172"/>
      <c r="FGL110" s="172"/>
      <c r="FGM110" s="172"/>
      <c r="FGN110" s="172"/>
      <c r="FGO110" s="172"/>
      <c r="FGP110" s="172"/>
      <c r="FGQ110" s="172"/>
      <c r="FGR110" s="172"/>
      <c r="FGS110" s="172"/>
      <c r="FGT110" s="172"/>
      <c r="FGU110" s="172"/>
      <c r="FGV110" s="172"/>
      <c r="FGW110" s="172"/>
      <c r="FGX110" s="172"/>
      <c r="FGY110" s="172"/>
      <c r="FGZ110" s="172"/>
      <c r="FHA110" s="172"/>
      <c r="FHB110" s="172"/>
      <c r="FHC110" s="172"/>
      <c r="FHD110" s="172"/>
      <c r="FHE110" s="172"/>
      <c r="FHF110" s="172"/>
      <c r="FHG110" s="172"/>
      <c r="FHH110" s="172"/>
      <c r="FHI110" s="172"/>
      <c r="FHJ110" s="172"/>
      <c r="FHK110" s="172"/>
      <c r="FHL110" s="172"/>
      <c r="FHM110" s="172"/>
      <c r="FHN110" s="172"/>
      <c r="FHO110" s="172"/>
      <c r="FHP110" s="172"/>
      <c r="FHQ110" s="172"/>
      <c r="FHR110" s="172"/>
      <c r="FHS110" s="172"/>
      <c r="FHT110" s="172"/>
      <c r="FHU110" s="172"/>
      <c r="FHV110" s="172"/>
      <c r="FHW110" s="172"/>
      <c r="FHX110" s="172"/>
      <c r="FHY110" s="172"/>
      <c r="FHZ110" s="172"/>
      <c r="FIA110" s="172"/>
      <c r="FIB110" s="172"/>
      <c r="FIC110" s="172"/>
      <c r="FID110" s="172"/>
      <c r="FIE110" s="172"/>
      <c r="FIF110" s="172"/>
      <c r="FIG110" s="172"/>
      <c r="FIH110" s="172"/>
      <c r="FII110" s="172"/>
      <c r="FIJ110" s="172"/>
      <c r="FIK110" s="172"/>
      <c r="FIL110" s="172"/>
      <c r="FIM110" s="172"/>
      <c r="FIN110" s="172"/>
      <c r="FIO110" s="172"/>
      <c r="FIP110" s="172"/>
      <c r="FIQ110" s="172"/>
      <c r="FIR110" s="172"/>
      <c r="FIS110" s="172"/>
      <c r="FIT110" s="172"/>
      <c r="FIU110" s="172"/>
      <c r="FIV110" s="172"/>
      <c r="FIW110" s="172"/>
      <c r="FIX110" s="172"/>
      <c r="FIY110" s="172"/>
      <c r="FIZ110" s="172"/>
      <c r="FJA110" s="172"/>
      <c r="FJB110" s="172"/>
      <c r="FJC110" s="172"/>
      <c r="FJD110" s="172"/>
      <c r="FJE110" s="172"/>
      <c r="FJF110" s="172"/>
      <c r="FJG110" s="172"/>
      <c r="FJH110" s="172"/>
      <c r="FJI110" s="172"/>
      <c r="FJJ110" s="172"/>
      <c r="FJK110" s="172"/>
      <c r="FJL110" s="172"/>
      <c r="FJM110" s="172"/>
      <c r="FJN110" s="172"/>
      <c r="FJO110" s="172"/>
      <c r="FJP110" s="172"/>
      <c r="FJQ110" s="172"/>
      <c r="FJR110" s="172"/>
      <c r="FJS110" s="172"/>
      <c r="FJT110" s="172"/>
      <c r="FJU110" s="172"/>
      <c r="FJV110" s="172"/>
      <c r="FJW110" s="172"/>
      <c r="FJX110" s="172"/>
      <c r="FJY110" s="172"/>
      <c r="FJZ110" s="172"/>
      <c r="FKA110" s="172"/>
      <c r="FKB110" s="172"/>
      <c r="FKC110" s="172"/>
      <c r="FKD110" s="172"/>
      <c r="FKE110" s="172"/>
      <c r="FKF110" s="172"/>
      <c r="FKG110" s="172"/>
      <c r="FKH110" s="172"/>
      <c r="FKI110" s="172"/>
      <c r="FKJ110" s="172"/>
      <c r="FKK110" s="172"/>
      <c r="FKL110" s="172"/>
      <c r="FKM110" s="172"/>
      <c r="FKN110" s="172"/>
      <c r="FKO110" s="172"/>
      <c r="FKP110" s="172"/>
      <c r="FKQ110" s="172"/>
      <c r="FKR110" s="172"/>
      <c r="FKS110" s="172"/>
      <c r="FKT110" s="172"/>
      <c r="FKU110" s="172"/>
      <c r="FKV110" s="172"/>
      <c r="FKW110" s="172"/>
      <c r="FKX110" s="172"/>
      <c r="FKY110" s="172"/>
      <c r="FKZ110" s="172"/>
      <c r="FLA110" s="172"/>
      <c r="FLB110" s="172"/>
      <c r="FLC110" s="172"/>
      <c r="FLD110" s="172"/>
      <c r="FLE110" s="172"/>
      <c r="FLF110" s="172"/>
      <c r="FLG110" s="172"/>
      <c r="FLH110" s="172"/>
      <c r="FLI110" s="172"/>
      <c r="FLJ110" s="172"/>
      <c r="FLK110" s="172"/>
      <c r="FLL110" s="172"/>
      <c r="FLM110" s="172"/>
      <c r="FLN110" s="172"/>
      <c r="FLO110" s="172"/>
      <c r="FLP110" s="172"/>
      <c r="FLQ110" s="172"/>
      <c r="FLR110" s="172"/>
      <c r="FLS110" s="172"/>
      <c r="FLT110" s="172"/>
      <c r="FLU110" s="172"/>
      <c r="FLV110" s="172"/>
      <c r="FLW110" s="172"/>
      <c r="FLX110" s="172"/>
      <c r="FLY110" s="172"/>
      <c r="FLZ110" s="172"/>
      <c r="FMA110" s="172"/>
      <c r="FMB110" s="172"/>
      <c r="FMC110" s="172"/>
      <c r="FMD110" s="172"/>
      <c r="FME110" s="172"/>
      <c r="FMF110" s="172"/>
      <c r="FMG110" s="172"/>
      <c r="FMH110" s="172"/>
      <c r="FMI110" s="172"/>
      <c r="FMJ110" s="172"/>
      <c r="FMK110" s="172"/>
      <c r="FML110" s="172"/>
      <c r="FMM110" s="172"/>
      <c r="FMN110" s="172"/>
      <c r="FMO110" s="172"/>
      <c r="FMP110" s="172"/>
      <c r="FMQ110" s="172"/>
      <c r="FMR110" s="172"/>
      <c r="FMS110" s="172"/>
      <c r="FMT110" s="172"/>
      <c r="FMU110" s="172"/>
      <c r="FMV110" s="172"/>
      <c r="FMW110" s="172"/>
      <c r="FMX110" s="172"/>
      <c r="FMY110" s="172"/>
      <c r="FMZ110" s="172"/>
      <c r="FNA110" s="172"/>
      <c r="FNB110" s="172"/>
      <c r="FNC110" s="172"/>
      <c r="FND110" s="172"/>
      <c r="FNE110" s="172"/>
      <c r="FNF110" s="172"/>
      <c r="FNG110" s="172"/>
      <c r="FNH110" s="172"/>
      <c r="FNI110" s="172"/>
      <c r="FNJ110" s="172"/>
      <c r="FNK110" s="172"/>
      <c r="FNL110" s="172"/>
      <c r="FNM110" s="172"/>
      <c r="FNN110" s="172"/>
      <c r="FNO110" s="172"/>
      <c r="FNP110" s="172"/>
      <c r="FNQ110" s="172"/>
      <c r="FNR110" s="172"/>
      <c r="FNS110" s="172"/>
      <c r="FNT110" s="172"/>
      <c r="FNU110" s="172"/>
      <c r="FNV110" s="172"/>
      <c r="FNW110" s="172"/>
      <c r="FNX110" s="172"/>
      <c r="FNY110" s="172"/>
      <c r="FNZ110" s="172"/>
      <c r="FOA110" s="172"/>
      <c r="FOB110" s="172"/>
      <c r="FOC110" s="172"/>
      <c r="FOD110" s="172"/>
      <c r="FOE110" s="172"/>
      <c r="FOF110" s="172"/>
      <c r="FOG110" s="172"/>
      <c r="FOH110" s="172"/>
      <c r="FOI110" s="172"/>
      <c r="FOJ110" s="172"/>
      <c r="FOK110" s="172"/>
      <c r="FOL110" s="172"/>
      <c r="FOM110" s="172"/>
      <c r="FON110" s="172"/>
      <c r="FOO110" s="172"/>
      <c r="FOP110" s="172"/>
      <c r="FOQ110" s="172"/>
      <c r="FOR110" s="172"/>
      <c r="FOS110" s="172"/>
      <c r="FOT110" s="172"/>
      <c r="FOU110" s="172"/>
      <c r="FOV110" s="172"/>
      <c r="FOW110" s="172"/>
      <c r="FOX110" s="172"/>
      <c r="FOY110" s="172"/>
      <c r="FOZ110" s="172"/>
      <c r="FPA110" s="172"/>
      <c r="FPB110" s="172"/>
      <c r="FPC110" s="172"/>
      <c r="FPD110" s="172"/>
      <c r="FPE110" s="172"/>
      <c r="FPF110" s="172"/>
      <c r="FPG110" s="172"/>
      <c r="FPH110" s="172"/>
      <c r="FPI110" s="172"/>
      <c r="FPJ110" s="172"/>
      <c r="FPK110" s="172"/>
      <c r="FPL110" s="172"/>
      <c r="FPM110" s="172"/>
      <c r="FPN110" s="172"/>
      <c r="FPO110" s="172"/>
      <c r="FPP110" s="172"/>
      <c r="FPQ110" s="172"/>
      <c r="FPR110" s="172"/>
      <c r="FPS110" s="172"/>
      <c r="FPT110" s="172"/>
      <c r="FPU110" s="172"/>
      <c r="FPV110" s="172"/>
      <c r="FPW110" s="172"/>
      <c r="FPX110" s="172"/>
      <c r="FPY110" s="172"/>
      <c r="FPZ110" s="172"/>
      <c r="FQA110" s="172"/>
      <c r="FQB110" s="172"/>
      <c r="FQC110" s="172"/>
      <c r="FQD110" s="172"/>
      <c r="FQE110" s="172"/>
      <c r="FQF110" s="172"/>
      <c r="FQG110" s="172"/>
      <c r="FQH110" s="172"/>
      <c r="FQI110" s="172"/>
      <c r="FQJ110" s="172"/>
      <c r="FQK110" s="172"/>
      <c r="FQL110" s="172"/>
      <c r="FQM110" s="172"/>
      <c r="FQN110" s="172"/>
      <c r="FQO110" s="172"/>
      <c r="FQP110" s="172"/>
      <c r="FQQ110" s="172"/>
      <c r="FQR110" s="172"/>
      <c r="FQS110" s="172"/>
      <c r="FQT110" s="172"/>
      <c r="FQU110" s="172"/>
      <c r="FQV110" s="172"/>
      <c r="FQW110" s="172"/>
      <c r="FQX110" s="172"/>
      <c r="FQY110" s="172"/>
      <c r="FQZ110" s="172"/>
      <c r="FRA110" s="172"/>
      <c r="FRB110" s="172"/>
      <c r="FRC110" s="172"/>
      <c r="FRD110" s="172"/>
      <c r="FRE110" s="172"/>
      <c r="FRF110" s="172"/>
      <c r="FRG110" s="172"/>
      <c r="FRH110" s="172"/>
      <c r="FRI110" s="172"/>
      <c r="FRJ110" s="172"/>
      <c r="FRK110" s="172"/>
      <c r="FRL110" s="172"/>
      <c r="FRM110" s="172"/>
      <c r="FRN110" s="172"/>
      <c r="FRO110" s="172"/>
      <c r="FRP110" s="172"/>
      <c r="FRQ110" s="172"/>
      <c r="FRR110" s="172"/>
      <c r="FRS110" s="172"/>
      <c r="FRT110" s="172"/>
      <c r="FRU110" s="172"/>
      <c r="FRV110" s="172"/>
      <c r="FRW110" s="172"/>
      <c r="FRX110" s="172"/>
      <c r="FRY110" s="172"/>
      <c r="FRZ110" s="172"/>
      <c r="FSA110" s="172"/>
      <c r="FSB110" s="172"/>
      <c r="FSC110" s="172"/>
      <c r="FSD110" s="172"/>
      <c r="FSE110" s="172"/>
      <c r="FSF110" s="172"/>
      <c r="FSG110" s="172"/>
      <c r="FSH110" s="172"/>
      <c r="FSI110" s="172"/>
      <c r="FSJ110" s="172"/>
      <c r="FSK110" s="172"/>
      <c r="FSL110" s="172"/>
      <c r="FSM110" s="172"/>
      <c r="FSN110" s="172"/>
      <c r="FSO110" s="172"/>
      <c r="FSP110" s="172"/>
      <c r="FSQ110" s="172"/>
      <c r="FSR110" s="172"/>
      <c r="FSS110" s="172"/>
      <c r="FST110" s="172"/>
      <c r="FSU110" s="172"/>
      <c r="FSV110" s="172"/>
      <c r="FSW110" s="172"/>
      <c r="FSX110" s="172"/>
      <c r="FSY110" s="172"/>
      <c r="FSZ110" s="172"/>
      <c r="FTA110" s="172"/>
      <c r="FTB110" s="172"/>
      <c r="FTC110" s="172"/>
      <c r="FTD110" s="172"/>
      <c r="FTE110" s="172"/>
      <c r="FTF110" s="172"/>
      <c r="FTG110" s="172"/>
      <c r="FTH110" s="172"/>
      <c r="FTI110" s="172"/>
      <c r="FTJ110" s="172"/>
      <c r="FTK110" s="172"/>
      <c r="FTL110" s="172"/>
      <c r="FTM110" s="172"/>
      <c r="FTN110" s="172"/>
      <c r="FTO110" s="172"/>
      <c r="FTP110" s="172"/>
      <c r="FTQ110" s="172"/>
      <c r="FTR110" s="172"/>
      <c r="FTS110" s="172"/>
      <c r="FTT110" s="172"/>
      <c r="FTU110" s="172"/>
      <c r="FTV110" s="172"/>
      <c r="FTW110" s="172"/>
      <c r="FTX110" s="172"/>
      <c r="FTY110" s="172"/>
      <c r="FTZ110" s="172"/>
      <c r="FUA110" s="172"/>
      <c r="FUB110" s="172"/>
      <c r="FUC110" s="172"/>
      <c r="FUD110" s="172"/>
      <c r="FUE110" s="172"/>
      <c r="FUF110" s="172"/>
      <c r="FUG110" s="172"/>
      <c r="FUH110" s="172"/>
      <c r="FUI110" s="172"/>
      <c r="FUJ110" s="172"/>
      <c r="FUK110" s="172"/>
      <c r="FUL110" s="172"/>
      <c r="FUM110" s="172"/>
      <c r="FUN110" s="172"/>
      <c r="FUO110" s="172"/>
      <c r="FUP110" s="172"/>
      <c r="FUQ110" s="172"/>
      <c r="FUR110" s="172"/>
      <c r="FUS110" s="172"/>
      <c r="FUT110" s="172"/>
      <c r="FUU110" s="172"/>
      <c r="FUV110" s="172"/>
      <c r="FUW110" s="172"/>
      <c r="FUX110" s="172"/>
      <c r="FUY110" s="172"/>
      <c r="FUZ110" s="172"/>
      <c r="FVA110" s="172"/>
      <c r="FVB110" s="172"/>
      <c r="FVC110" s="172"/>
      <c r="FVD110" s="172"/>
      <c r="FVE110" s="172"/>
      <c r="FVF110" s="172"/>
      <c r="FVG110" s="172"/>
      <c r="FVH110" s="172"/>
      <c r="FVI110" s="172"/>
      <c r="FVJ110" s="172"/>
      <c r="FVK110" s="172"/>
      <c r="FVL110" s="172"/>
      <c r="FVM110" s="172"/>
      <c r="FVN110" s="172"/>
      <c r="FVO110" s="172"/>
      <c r="FVP110" s="172"/>
      <c r="FVQ110" s="172"/>
      <c r="FVR110" s="172"/>
      <c r="FVS110" s="172"/>
      <c r="FVT110" s="172"/>
      <c r="FVU110" s="172"/>
      <c r="FVV110" s="172"/>
      <c r="FVW110" s="172"/>
      <c r="FVX110" s="172"/>
      <c r="FVY110" s="172"/>
      <c r="FVZ110" s="172"/>
      <c r="FWA110" s="172"/>
      <c r="FWB110" s="172"/>
      <c r="FWC110" s="172"/>
      <c r="FWD110" s="172"/>
      <c r="FWE110" s="172"/>
      <c r="FWF110" s="172"/>
      <c r="FWG110" s="172"/>
      <c r="FWH110" s="172"/>
      <c r="FWI110" s="172"/>
      <c r="FWJ110" s="172"/>
      <c r="FWK110" s="172"/>
      <c r="FWL110" s="172"/>
      <c r="FWM110" s="172"/>
      <c r="FWN110" s="172"/>
      <c r="FWO110" s="172"/>
      <c r="FWP110" s="172"/>
      <c r="FWQ110" s="172"/>
      <c r="FWR110" s="172"/>
      <c r="FWS110" s="172"/>
      <c r="FWT110" s="172"/>
      <c r="FWU110" s="172"/>
      <c r="FWV110" s="172"/>
      <c r="FWW110" s="172"/>
      <c r="FWX110" s="172"/>
      <c r="FWY110" s="172"/>
      <c r="FWZ110" s="172"/>
      <c r="FXA110" s="172"/>
      <c r="FXB110" s="172"/>
      <c r="FXC110" s="172"/>
      <c r="FXD110" s="172"/>
      <c r="FXE110" s="172"/>
      <c r="FXF110" s="172"/>
      <c r="FXG110" s="172"/>
      <c r="FXH110" s="172"/>
      <c r="FXI110" s="172"/>
      <c r="FXJ110" s="172"/>
      <c r="FXK110" s="172"/>
      <c r="FXL110" s="172"/>
      <c r="FXM110" s="172"/>
      <c r="FXN110" s="172"/>
      <c r="FXO110" s="172"/>
      <c r="FXP110" s="172"/>
      <c r="FXQ110" s="172"/>
      <c r="FXR110" s="172"/>
      <c r="FXS110" s="172"/>
      <c r="FXT110" s="172"/>
      <c r="FXU110" s="172"/>
      <c r="FXV110" s="172"/>
      <c r="FXW110" s="172"/>
      <c r="FXX110" s="172"/>
      <c r="FXY110" s="172"/>
      <c r="FXZ110" s="172"/>
      <c r="FYA110" s="172"/>
      <c r="FYB110" s="172"/>
      <c r="FYC110" s="172"/>
      <c r="FYD110" s="172"/>
      <c r="FYE110" s="172"/>
      <c r="FYF110" s="172"/>
      <c r="FYG110" s="172"/>
      <c r="FYH110" s="172"/>
      <c r="FYI110" s="172"/>
      <c r="FYJ110" s="172"/>
      <c r="FYK110" s="172"/>
      <c r="FYL110" s="172"/>
      <c r="FYM110" s="172"/>
      <c r="FYN110" s="172"/>
      <c r="FYO110" s="172"/>
      <c r="FYP110" s="172"/>
      <c r="FYQ110" s="172"/>
      <c r="FYR110" s="172"/>
      <c r="FYS110" s="172"/>
      <c r="FYT110" s="172"/>
      <c r="FYU110" s="172"/>
      <c r="FYV110" s="172"/>
      <c r="FYW110" s="172"/>
      <c r="FYX110" s="172"/>
      <c r="FYY110" s="172"/>
      <c r="FYZ110" s="172"/>
      <c r="FZA110" s="172"/>
      <c r="FZB110" s="172"/>
      <c r="FZC110" s="172"/>
      <c r="FZD110" s="172"/>
      <c r="FZE110" s="172"/>
      <c r="FZF110" s="172"/>
      <c r="FZG110" s="172"/>
      <c r="FZH110" s="172"/>
      <c r="FZI110" s="172"/>
      <c r="FZJ110" s="172"/>
      <c r="FZK110" s="172"/>
      <c r="FZL110" s="172"/>
      <c r="FZM110" s="172"/>
      <c r="FZN110" s="172"/>
      <c r="FZO110" s="172"/>
      <c r="FZP110" s="172"/>
      <c r="FZQ110" s="172"/>
      <c r="FZR110" s="172"/>
      <c r="FZS110" s="172"/>
      <c r="FZT110" s="172"/>
      <c r="FZU110" s="172"/>
      <c r="FZV110" s="172"/>
      <c r="FZW110" s="172"/>
      <c r="FZX110" s="172"/>
      <c r="FZY110" s="172"/>
      <c r="FZZ110" s="172"/>
      <c r="GAA110" s="172"/>
      <c r="GAB110" s="172"/>
      <c r="GAC110" s="172"/>
      <c r="GAD110" s="172"/>
      <c r="GAE110" s="172"/>
      <c r="GAF110" s="172"/>
      <c r="GAG110" s="172"/>
      <c r="GAH110" s="172"/>
      <c r="GAI110" s="172"/>
      <c r="GAJ110" s="172"/>
      <c r="GAK110" s="172"/>
      <c r="GAL110" s="172"/>
      <c r="GAM110" s="172"/>
      <c r="GAN110" s="172"/>
      <c r="GAO110" s="172"/>
      <c r="GAP110" s="172"/>
      <c r="GAQ110" s="172"/>
      <c r="GAR110" s="172"/>
      <c r="GAS110" s="172"/>
      <c r="GAT110" s="172"/>
      <c r="GAU110" s="172"/>
      <c r="GAV110" s="172"/>
      <c r="GAW110" s="172"/>
      <c r="GAX110" s="172"/>
      <c r="GAY110" s="172"/>
      <c r="GAZ110" s="172"/>
      <c r="GBA110" s="172"/>
      <c r="GBB110" s="172"/>
      <c r="GBC110" s="172"/>
      <c r="GBD110" s="172"/>
      <c r="GBE110" s="172"/>
      <c r="GBF110" s="172"/>
      <c r="GBG110" s="172"/>
      <c r="GBH110" s="172"/>
      <c r="GBI110" s="172"/>
      <c r="GBJ110" s="172"/>
      <c r="GBK110" s="172"/>
      <c r="GBL110" s="172"/>
      <c r="GBM110" s="172"/>
      <c r="GBN110" s="172"/>
      <c r="GBO110" s="172"/>
      <c r="GBP110" s="172"/>
      <c r="GBQ110" s="172"/>
      <c r="GBR110" s="172"/>
      <c r="GBS110" s="172"/>
      <c r="GBT110" s="172"/>
      <c r="GBU110" s="172"/>
      <c r="GBV110" s="172"/>
      <c r="GBW110" s="172"/>
      <c r="GBX110" s="172"/>
      <c r="GBY110" s="172"/>
      <c r="GBZ110" s="172"/>
      <c r="GCA110" s="172"/>
      <c r="GCB110" s="172"/>
      <c r="GCC110" s="172"/>
      <c r="GCD110" s="172"/>
      <c r="GCE110" s="172"/>
      <c r="GCF110" s="172"/>
      <c r="GCG110" s="172"/>
      <c r="GCH110" s="172"/>
      <c r="GCI110" s="172"/>
      <c r="GCJ110" s="172"/>
      <c r="GCK110" s="172"/>
      <c r="GCL110" s="172"/>
      <c r="GCM110" s="172"/>
      <c r="GCN110" s="172"/>
      <c r="GCO110" s="172"/>
      <c r="GCP110" s="172"/>
      <c r="GCQ110" s="172"/>
      <c r="GCR110" s="172"/>
      <c r="GCS110" s="172"/>
      <c r="GCT110" s="172"/>
      <c r="GCU110" s="172"/>
      <c r="GCV110" s="172"/>
      <c r="GCW110" s="172"/>
      <c r="GCX110" s="172"/>
      <c r="GCY110" s="172"/>
      <c r="GCZ110" s="172"/>
      <c r="GDA110" s="172"/>
      <c r="GDB110" s="172"/>
      <c r="GDC110" s="172"/>
      <c r="GDD110" s="172"/>
      <c r="GDE110" s="172"/>
      <c r="GDF110" s="172"/>
      <c r="GDG110" s="172"/>
      <c r="GDH110" s="172"/>
      <c r="GDI110" s="172"/>
      <c r="GDJ110" s="172"/>
      <c r="GDK110" s="172"/>
      <c r="GDL110" s="172"/>
      <c r="GDM110" s="172"/>
      <c r="GDN110" s="172"/>
      <c r="GDO110" s="172"/>
      <c r="GDP110" s="172"/>
      <c r="GDQ110" s="172"/>
      <c r="GDR110" s="172"/>
      <c r="GDS110" s="172"/>
      <c r="GDT110" s="172"/>
      <c r="GDU110" s="172"/>
      <c r="GDV110" s="172"/>
      <c r="GDW110" s="172"/>
      <c r="GDX110" s="172"/>
      <c r="GDY110" s="172"/>
      <c r="GDZ110" s="172"/>
      <c r="GEA110" s="172"/>
      <c r="GEB110" s="172"/>
      <c r="GEC110" s="172"/>
      <c r="GED110" s="172"/>
      <c r="GEE110" s="172"/>
      <c r="GEF110" s="172"/>
      <c r="GEG110" s="172"/>
      <c r="GEH110" s="172"/>
      <c r="GEI110" s="172"/>
      <c r="GEJ110" s="172"/>
      <c r="GEK110" s="172"/>
      <c r="GEL110" s="172"/>
      <c r="GEM110" s="172"/>
      <c r="GEN110" s="172"/>
      <c r="GEO110" s="172"/>
      <c r="GEP110" s="172"/>
      <c r="GEQ110" s="172"/>
      <c r="GER110" s="172"/>
      <c r="GES110" s="172"/>
      <c r="GET110" s="172"/>
      <c r="GEU110" s="172"/>
      <c r="GEV110" s="172"/>
      <c r="GEW110" s="172"/>
      <c r="GEX110" s="172"/>
      <c r="GEY110" s="172"/>
      <c r="GEZ110" s="172"/>
      <c r="GFA110" s="172"/>
      <c r="GFB110" s="172"/>
      <c r="GFC110" s="172"/>
      <c r="GFD110" s="172"/>
      <c r="GFE110" s="172"/>
      <c r="GFF110" s="172"/>
      <c r="GFG110" s="172"/>
      <c r="GFH110" s="172"/>
      <c r="GFI110" s="172"/>
      <c r="GFJ110" s="172"/>
      <c r="GFK110" s="172"/>
      <c r="GFL110" s="172"/>
      <c r="GFM110" s="172"/>
      <c r="GFN110" s="172"/>
      <c r="GFO110" s="172"/>
      <c r="GFP110" s="172"/>
      <c r="GFQ110" s="172"/>
      <c r="GFR110" s="172"/>
      <c r="GFS110" s="172"/>
      <c r="GFT110" s="172"/>
      <c r="GFU110" s="172"/>
      <c r="GFV110" s="172"/>
      <c r="GFW110" s="172"/>
      <c r="GFX110" s="172"/>
      <c r="GFY110" s="172"/>
      <c r="GFZ110" s="172"/>
      <c r="GGA110" s="172"/>
      <c r="GGB110" s="172"/>
      <c r="GGC110" s="172"/>
      <c r="GGD110" s="172"/>
      <c r="GGE110" s="172"/>
      <c r="GGF110" s="172"/>
      <c r="GGG110" s="172"/>
      <c r="GGH110" s="172"/>
      <c r="GGI110" s="172"/>
      <c r="GGJ110" s="172"/>
      <c r="GGK110" s="172"/>
      <c r="GGL110" s="172"/>
      <c r="GGM110" s="172"/>
      <c r="GGN110" s="172"/>
      <c r="GGO110" s="172"/>
      <c r="GGP110" s="172"/>
      <c r="GGQ110" s="172"/>
      <c r="GGR110" s="172"/>
      <c r="GGS110" s="172"/>
      <c r="GGT110" s="172"/>
      <c r="GGU110" s="172"/>
      <c r="GGV110" s="172"/>
      <c r="GGW110" s="172"/>
      <c r="GGX110" s="172"/>
      <c r="GGY110" s="172"/>
      <c r="GGZ110" s="172"/>
      <c r="GHA110" s="172"/>
      <c r="GHB110" s="172"/>
      <c r="GHC110" s="172"/>
      <c r="GHD110" s="172"/>
      <c r="GHE110" s="172"/>
      <c r="GHF110" s="172"/>
      <c r="GHG110" s="172"/>
      <c r="GHH110" s="172"/>
      <c r="GHI110" s="172"/>
      <c r="GHJ110" s="172"/>
      <c r="GHK110" s="172"/>
      <c r="GHL110" s="172"/>
      <c r="GHM110" s="172"/>
      <c r="GHN110" s="172"/>
      <c r="GHO110" s="172"/>
      <c r="GHP110" s="172"/>
      <c r="GHQ110" s="172"/>
      <c r="GHR110" s="172"/>
      <c r="GHS110" s="172"/>
      <c r="GHT110" s="172"/>
      <c r="GHU110" s="172"/>
      <c r="GHV110" s="172"/>
      <c r="GHW110" s="172"/>
      <c r="GHX110" s="172"/>
      <c r="GHY110" s="172"/>
      <c r="GHZ110" s="172"/>
      <c r="GIA110" s="172"/>
      <c r="GIB110" s="172"/>
      <c r="GIC110" s="172"/>
      <c r="GID110" s="172"/>
      <c r="GIE110" s="172"/>
      <c r="GIF110" s="172"/>
      <c r="GIG110" s="172"/>
      <c r="GIH110" s="172"/>
      <c r="GII110" s="172"/>
      <c r="GIJ110" s="172"/>
      <c r="GIK110" s="172"/>
      <c r="GIL110" s="172"/>
      <c r="GIM110" s="172"/>
      <c r="GIN110" s="172"/>
      <c r="GIO110" s="172"/>
      <c r="GIP110" s="172"/>
      <c r="GIQ110" s="172"/>
      <c r="GIR110" s="172"/>
      <c r="GIS110" s="172"/>
      <c r="GIT110" s="172"/>
      <c r="GIU110" s="172"/>
      <c r="GIV110" s="172"/>
      <c r="GIW110" s="172"/>
      <c r="GIX110" s="172"/>
      <c r="GIY110" s="172"/>
      <c r="GIZ110" s="172"/>
      <c r="GJA110" s="172"/>
      <c r="GJB110" s="172"/>
      <c r="GJC110" s="172"/>
      <c r="GJD110" s="172"/>
      <c r="GJE110" s="172"/>
      <c r="GJF110" s="172"/>
      <c r="GJG110" s="172"/>
      <c r="GJH110" s="172"/>
      <c r="GJI110" s="172"/>
      <c r="GJJ110" s="172"/>
      <c r="GJK110" s="172"/>
      <c r="GJL110" s="172"/>
      <c r="GJM110" s="172"/>
      <c r="GJN110" s="172"/>
      <c r="GJO110" s="172"/>
      <c r="GJP110" s="172"/>
      <c r="GJQ110" s="172"/>
      <c r="GJR110" s="172"/>
      <c r="GJS110" s="172"/>
      <c r="GJT110" s="172"/>
      <c r="GJU110" s="172"/>
      <c r="GJV110" s="172"/>
      <c r="GJW110" s="172"/>
      <c r="GJX110" s="172"/>
      <c r="GJY110" s="172"/>
      <c r="GJZ110" s="172"/>
      <c r="GKA110" s="172"/>
      <c r="GKB110" s="172"/>
      <c r="GKC110" s="172"/>
      <c r="GKD110" s="172"/>
      <c r="GKE110" s="172"/>
      <c r="GKF110" s="172"/>
      <c r="GKG110" s="172"/>
      <c r="GKH110" s="172"/>
      <c r="GKI110" s="172"/>
      <c r="GKJ110" s="172"/>
      <c r="GKK110" s="172"/>
      <c r="GKL110" s="172"/>
      <c r="GKM110" s="172"/>
      <c r="GKN110" s="172"/>
      <c r="GKO110" s="172"/>
      <c r="GKP110" s="172"/>
      <c r="GKQ110" s="172"/>
      <c r="GKR110" s="172"/>
      <c r="GKS110" s="172"/>
      <c r="GKT110" s="172"/>
      <c r="GKU110" s="172"/>
      <c r="GKV110" s="172"/>
      <c r="GKW110" s="172"/>
      <c r="GKX110" s="172"/>
      <c r="GKY110" s="172"/>
      <c r="GKZ110" s="172"/>
      <c r="GLA110" s="172"/>
      <c r="GLB110" s="172"/>
      <c r="GLC110" s="172"/>
      <c r="GLD110" s="172"/>
      <c r="GLE110" s="172"/>
      <c r="GLF110" s="172"/>
      <c r="GLG110" s="172"/>
      <c r="GLH110" s="172"/>
      <c r="GLI110" s="172"/>
      <c r="GLJ110" s="172"/>
      <c r="GLK110" s="172"/>
      <c r="GLL110" s="172"/>
      <c r="GLM110" s="172"/>
      <c r="GLN110" s="172"/>
      <c r="GLO110" s="172"/>
      <c r="GLP110" s="172"/>
      <c r="GLQ110" s="172"/>
      <c r="GLR110" s="172"/>
      <c r="GLS110" s="172"/>
      <c r="GLT110" s="172"/>
      <c r="GLU110" s="172"/>
      <c r="GLV110" s="172"/>
      <c r="GLW110" s="172"/>
      <c r="GLX110" s="172"/>
      <c r="GLY110" s="172"/>
      <c r="GLZ110" s="172"/>
      <c r="GMA110" s="172"/>
      <c r="GMB110" s="172"/>
      <c r="GMC110" s="172"/>
      <c r="GMD110" s="172"/>
      <c r="GME110" s="172"/>
      <c r="GMF110" s="172"/>
      <c r="GMG110" s="172"/>
      <c r="GMH110" s="172"/>
      <c r="GMI110" s="172"/>
      <c r="GMJ110" s="172"/>
      <c r="GMK110" s="172"/>
      <c r="GML110" s="172"/>
      <c r="GMM110" s="172"/>
      <c r="GMN110" s="172"/>
      <c r="GMO110" s="172"/>
      <c r="GMP110" s="172"/>
      <c r="GMQ110" s="172"/>
      <c r="GMR110" s="172"/>
      <c r="GMS110" s="172"/>
      <c r="GMT110" s="172"/>
      <c r="GMU110" s="172"/>
      <c r="GMV110" s="172"/>
      <c r="GMW110" s="172"/>
      <c r="GMX110" s="172"/>
      <c r="GMY110" s="172"/>
      <c r="GMZ110" s="172"/>
      <c r="GNA110" s="172"/>
      <c r="GNB110" s="172"/>
      <c r="GNC110" s="172"/>
      <c r="GND110" s="172"/>
      <c r="GNE110" s="172"/>
      <c r="GNF110" s="172"/>
      <c r="GNG110" s="172"/>
      <c r="GNH110" s="172"/>
      <c r="GNI110" s="172"/>
      <c r="GNJ110" s="172"/>
      <c r="GNK110" s="172"/>
      <c r="GNL110" s="172"/>
      <c r="GNM110" s="172"/>
      <c r="GNN110" s="172"/>
      <c r="GNO110" s="172"/>
      <c r="GNP110" s="172"/>
      <c r="GNQ110" s="172"/>
      <c r="GNR110" s="172"/>
      <c r="GNS110" s="172"/>
      <c r="GNT110" s="172"/>
      <c r="GNU110" s="172"/>
      <c r="GNV110" s="172"/>
      <c r="GNW110" s="172"/>
      <c r="GNX110" s="172"/>
      <c r="GNY110" s="172"/>
      <c r="GNZ110" s="172"/>
      <c r="GOA110" s="172"/>
      <c r="GOB110" s="172"/>
      <c r="GOC110" s="172"/>
      <c r="GOD110" s="172"/>
      <c r="GOE110" s="172"/>
      <c r="GOF110" s="172"/>
      <c r="GOG110" s="172"/>
      <c r="GOH110" s="172"/>
      <c r="GOI110" s="172"/>
      <c r="GOJ110" s="172"/>
      <c r="GOK110" s="172"/>
      <c r="GOL110" s="172"/>
      <c r="GOM110" s="172"/>
      <c r="GON110" s="172"/>
      <c r="GOO110" s="172"/>
      <c r="GOP110" s="172"/>
      <c r="GOQ110" s="172"/>
      <c r="GOR110" s="172"/>
      <c r="GOS110" s="172"/>
      <c r="GOT110" s="172"/>
      <c r="GOU110" s="172"/>
      <c r="GOV110" s="172"/>
      <c r="GOW110" s="172"/>
      <c r="GOX110" s="172"/>
      <c r="GOY110" s="172"/>
      <c r="GOZ110" s="172"/>
      <c r="GPA110" s="172"/>
      <c r="GPB110" s="172"/>
      <c r="GPC110" s="172"/>
      <c r="GPD110" s="172"/>
      <c r="GPE110" s="172"/>
      <c r="GPF110" s="172"/>
      <c r="GPG110" s="172"/>
      <c r="GPH110" s="172"/>
      <c r="GPI110" s="172"/>
      <c r="GPJ110" s="172"/>
      <c r="GPK110" s="172"/>
      <c r="GPL110" s="172"/>
      <c r="GPM110" s="172"/>
      <c r="GPN110" s="172"/>
      <c r="GPO110" s="172"/>
      <c r="GPP110" s="172"/>
      <c r="GPQ110" s="172"/>
      <c r="GPR110" s="172"/>
      <c r="GPS110" s="172"/>
      <c r="GPT110" s="172"/>
      <c r="GPU110" s="172"/>
      <c r="GPV110" s="172"/>
      <c r="GPW110" s="172"/>
      <c r="GPX110" s="172"/>
      <c r="GPY110" s="172"/>
      <c r="GPZ110" s="172"/>
      <c r="GQA110" s="172"/>
      <c r="GQB110" s="172"/>
      <c r="GQC110" s="172"/>
      <c r="GQD110" s="172"/>
      <c r="GQE110" s="172"/>
      <c r="GQF110" s="172"/>
      <c r="GQG110" s="172"/>
      <c r="GQH110" s="172"/>
      <c r="GQI110" s="172"/>
      <c r="GQJ110" s="172"/>
      <c r="GQK110" s="172"/>
      <c r="GQL110" s="172"/>
      <c r="GQM110" s="172"/>
      <c r="GQN110" s="172"/>
      <c r="GQO110" s="172"/>
      <c r="GQP110" s="172"/>
      <c r="GQQ110" s="172"/>
      <c r="GQR110" s="172"/>
      <c r="GQS110" s="172"/>
      <c r="GQT110" s="172"/>
      <c r="GQU110" s="172"/>
      <c r="GQV110" s="172"/>
      <c r="GQW110" s="172"/>
      <c r="GQX110" s="172"/>
      <c r="GQY110" s="172"/>
      <c r="GQZ110" s="172"/>
      <c r="GRA110" s="172"/>
      <c r="GRB110" s="172"/>
      <c r="GRC110" s="172"/>
      <c r="GRD110" s="172"/>
      <c r="GRE110" s="172"/>
      <c r="GRF110" s="172"/>
      <c r="GRG110" s="172"/>
      <c r="GRH110" s="172"/>
      <c r="GRI110" s="172"/>
      <c r="GRJ110" s="172"/>
      <c r="GRK110" s="172"/>
      <c r="GRL110" s="172"/>
      <c r="GRM110" s="172"/>
      <c r="GRN110" s="172"/>
      <c r="GRO110" s="172"/>
      <c r="GRP110" s="172"/>
      <c r="GRQ110" s="172"/>
      <c r="GRR110" s="172"/>
      <c r="GRS110" s="172"/>
      <c r="GRT110" s="172"/>
      <c r="GRU110" s="172"/>
      <c r="GRV110" s="172"/>
      <c r="GRW110" s="172"/>
      <c r="GRX110" s="172"/>
      <c r="GRY110" s="172"/>
      <c r="GRZ110" s="172"/>
      <c r="GSA110" s="172"/>
      <c r="GSB110" s="172"/>
      <c r="GSC110" s="172"/>
      <c r="GSD110" s="172"/>
      <c r="GSE110" s="172"/>
      <c r="GSF110" s="172"/>
      <c r="GSG110" s="172"/>
      <c r="GSH110" s="172"/>
      <c r="GSI110" s="172"/>
      <c r="GSJ110" s="172"/>
      <c r="GSK110" s="172"/>
      <c r="GSL110" s="172"/>
      <c r="GSM110" s="172"/>
      <c r="GSN110" s="172"/>
      <c r="GSO110" s="172"/>
      <c r="GSP110" s="172"/>
      <c r="GSQ110" s="172"/>
      <c r="GSR110" s="172"/>
      <c r="GSS110" s="172"/>
      <c r="GST110" s="172"/>
      <c r="GSU110" s="172"/>
      <c r="GSV110" s="172"/>
      <c r="GSW110" s="172"/>
      <c r="GSX110" s="172"/>
      <c r="GSY110" s="172"/>
      <c r="GSZ110" s="172"/>
      <c r="GTA110" s="172"/>
      <c r="GTB110" s="172"/>
      <c r="GTC110" s="172"/>
      <c r="GTD110" s="172"/>
      <c r="GTE110" s="172"/>
      <c r="GTF110" s="172"/>
      <c r="GTG110" s="172"/>
      <c r="GTH110" s="172"/>
      <c r="GTI110" s="172"/>
      <c r="GTJ110" s="172"/>
      <c r="GTK110" s="172"/>
      <c r="GTL110" s="172"/>
      <c r="GTM110" s="172"/>
      <c r="GTN110" s="172"/>
      <c r="GTO110" s="172"/>
      <c r="GTP110" s="172"/>
      <c r="GTQ110" s="172"/>
      <c r="GTR110" s="172"/>
      <c r="GTS110" s="172"/>
      <c r="GTT110" s="172"/>
      <c r="GTU110" s="172"/>
      <c r="GTV110" s="172"/>
      <c r="GTW110" s="172"/>
      <c r="GTX110" s="172"/>
      <c r="GTY110" s="172"/>
      <c r="GTZ110" s="172"/>
      <c r="GUA110" s="172"/>
      <c r="GUB110" s="172"/>
      <c r="GUC110" s="172"/>
      <c r="GUD110" s="172"/>
      <c r="GUE110" s="172"/>
      <c r="GUF110" s="172"/>
      <c r="GUG110" s="172"/>
      <c r="GUH110" s="172"/>
      <c r="GUI110" s="172"/>
      <c r="GUJ110" s="172"/>
      <c r="GUK110" s="172"/>
      <c r="GUL110" s="172"/>
      <c r="GUM110" s="172"/>
      <c r="GUN110" s="172"/>
      <c r="GUO110" s="172"/>
      <c r="GUP110" s="172"/>
      <c r="GUQ110" s="172"/>
      <c r="GUR110" s="172"/>
      <c r="GUS110" s="172"/>
      <c r="GUT110" s="172"/>
      <c r="GUU110" s="172"/>
      <c r="GUV110" s="172"/>
      <c r="GUW110" s="172"/>
      <c r="GUX110" s="172"/>
      <c r="GUY110" s="172"/>
      <c r="GUZ110" s="172"/>
      <c r="GVA110" s="172"/>
      <c r="GVB110" s="172"/>
      <c r="GVC110" s="172"/>
      <c r="GVD110" s="172"/>
      <c r="GVE110" s="172"/>
      <c r="GVF110" s="172"/>
      <c r="GVG110" s="172"/>
      <c r="GVH110" s="172"/>
      <c r="GVI110" s="172"/>
      <c r="GVJ110" s="172"/>
      <c r="GVK110" s="172"/>
      <c r="GVL110" s="172"/>
      <c r="GVM110" s="172"/>
      <c r="GVN110" s="172"/>
      <c r="GVO110" s="172"/>
      <c r="GVP110" s="172"/>
      <c r="GVQ110" s="172"/>
      <c r="GVR110" s="172"/>
      <c r="GVS110" s="172"/>
      <c r="GVT110" s="172"/>
      <c r="GVU110" s="172"/>
      <c r="GVV110" s="172"/>
      <c r="GVW110" s="172"/>
      <c r="GVX110" s="172"/>
      <c r="GVY110" s="172"/>
      <c r="GVZ110" s="172"/>
      <c r="GWA110" s="172"/>
      <c r="GWB110" s="172"/>
      <c r="GWC110" s="172"/>
      <c r="GWD110" s="172"/>
      <c r="GWE110" s="172"/>
      <c r="GWF110" s="172"/>
      <c r="GWG110" s="172"/>
      <c r="GWH110" s="172"/>
      <c r="GWI110" s="172"/>
      <c r="GWJ110" s="172"/>
      <c r="GWK110" s="172"/>
      <c r="GWL110" s="172"/>
      <c r="GWM110" s="172"/>
      <c r="GWN110" s="172"/>
      <c r="GWO110" s="172"/>
      <c r="GWP110" s="172"/>
      <c r="GWQ110" s="172"/>
      <c r="GWR110" s="172"/>
      <c r="GWS110" s="172"/>
      <c r="GWT110" s="172"/>
      <c r="GWU110" s="172"/>
      <c r="GWV110" s="172"/>
      <c r="GWW110" s="172"/>
      <c r="GWX110" s="172"/>
      <c r="GWY110" s="172"/>
      <c r="GWZ110" s="172"/>
      <c r="GXA110" s="172"/>
      <c r="GXB110" s="172"/>
      <c r="GXC110" s="172"/>
      <c r="GXD110" s="172"/>
      <c r="GXE110" s="172"/>
      <c r="GXF110" s="172"/>
      <c r="GXG110" s="172"/>
      <c r="GXH110" s="172"/>
      <c r="GXI110" s="172"/>
      <c r="GXJ110" s="172"/>
      <c r="GXK110" s="172"/>
      <c r="GXL110" s="172"/>
      <c r="GXM110" s="172"/>
      <c r="GXN110" s="172"/>
      <c r="GXO110" s="172"/>
      <c r="GXP110" s="172"/>
      <c r="GXQ110" s="172"/>
      <c r="GXR110" s="172"/>
      <c r="GXS110" s="172"/>
      <c r="GXT110" s="172"/>
      <c r="GXU110" s="172"/>
      <c r="GXV110" s="172"/>
      <c r="GXW110" s="172"/>
      <c r="GXX110" s="172"/>
      <c r="GXY110" s="172"/>
      <c r="GXZ110" s="172"/>
      <c r="GYA110" s="172"/>
      <c r="GYB110" s="172"/>
      <c r="GYC110" s="172"/>
      <c r="GYD110" s="172"/>
      <c r="GYE110" s="172"/>
      <c r="GYF110" s="172"/>
      <c r="GYG110" s="172"/>
      <c r="GYH110" s="172"/>
      <c r="GYI110" s="172"/>
      <c r="GYJ110" s="172"/>
      <c r="GYK110" s="172"/>
      <c r="GYL110" s="172"/>
      <c r="GYM110" s="172"/>
      <c r="GYN110" s="172"/>
      <c r="GYO110" s="172"/>
      <c r="GYP110" s="172"/>
      <c r="GYQ110" s="172"/>
      <c r="GYR110" s="172"/>
      <c r="GYS110" s="172"/>
      <c r="GYT110" s="172"/>
      <c r="GYU110" s="172"/>
      <c r="GYV110" s="172"/>
      <c r="GYW110" s="172"/>
      <c r="GYX110" s="172"/>
      <c r="GYY110" s="172"/>
      <c r="GYZ110" s="172"/>
      <c r="GZA110" s="172"/>
      <c r="GZB110" s="172"/>
      <c r="GZC110" s="172"/>
      <c r="GZD110" s="172"/>
      <c r="GZE110" s="172"/>
      <c r="GZF110" s="172"/>
      <c r="GZG110" s="172"/>
      <c r="GZH110" s="172"/>
      <c r="GZI110" s="172"/>
      <c r="GZJ110" s="172"/>
      <c r="GZK110" s="172"/>
      <c r="GZL110" s="172"/>
      <c r="GZM110" s="172"/>
      <c r="GZN110" s="172"/>
      <c r="GZO110" s="172"/>
      <c r="GZP110" s="172"/>
      <c r="GZQ110" s="172"/>
      <c r="GZR110" s="172"/>
      <c r="GZS110" s="172"/>
      <c r="GZT110" s="172"/>
      <c r="GZU110" s="172"/>
      <c r="GZV110" s="172"/>
      <c r="GZW110" s="172"/>
      <c r="GZX110" s="172"/>
      <c r="GZY110" s="172"/>
      <c r="GZZ110" s="172"/>
      <c r="HAA110" s="172"/>
      <c r="HAB110" s="172"/>
      <c r="HAC110" s="172"/>
      <c r="HAD110" s="172"/>
      <c r="HAE110" s="172"/>
      <c r="HAF110" s="172"/>
      <c r="HAG110" s="172"/>
      <c r="HAH110" s="172"/>
      <c r="HAI110" s="172"/>
      <c r="HAJ110" s="172"/>
      <c r="HAK110" s="172"/>
      <c r="HAL110" s="172"/>
      <c r="HAM110" s="172"/>
      <c r="HAN110" s="172"/>
      <c r="HAO110" s="172"/>
      <c r="HAP110" s="172"/>
      <c r="HAQ110" s="172"/>
      <c r="HAR110" s="172"/>
      <c r="HAS110" s="172"/>
      <c r="HAT110" s="172"/>
      <c r="HAU110" s="172"/>
      <c r="HAV110" s="172"/>
      <c r="HAW110" s="172"/>
      <c r="HAX110" s="172"/>
      <c r="HAY110" s="172"/>
      <c r="HAZ110" s="172"/>
      <c r="HBA110" s="172"/>
      <c r="HBB110" s="172"/>
      <c r="HBC110" s="172"/>
      <c r="HBD110" s="172"/>
      <c r="HBE110" s="172"/>
      <c r="HBF110" s="172"/>
      <c r="HBG110" s="172"/>
      <c r="HBH110" s="172"/>
      <c r="HBI110" s="172"/>
      <c r="HBJ110" s="172"/>
      <c r="HBK110" s="172"/>
      <c r="HBL110" s="172"/>
      <c r="HBM110" s="172"/>
      <c r="HBN110" s="172"/>
      <c r="HBO110" s="172"/>
      <c r="HBP110" s="172"/>
      <c r="HBQ110" s="172"/>
      <c r="HBR110" s="172"/>
      <c r="HBS110" s="172"/>
      <c r="HBT110" s="172"/>
      <c r="HBU110" s="172"/>
      <c r="HBV110" s="172"/>
      <c r="HBW110" s="172"/>
      <c r="HBX110" s="172"/>
      <c r="HBY110" s="172"/>
      <c r="HBZ110" s="172"/>
      <c r="HCA110" s="172"/>
      <c r="HCB110" s="172"/>
      <c r="HCC110" s="172"/>
      <c r="HCD110" s="172"/>
      <c r="HCE110" s="172"/>
      <c r="HCF110" s="172"/>
      <c r="HCG110" s="172"/>
      <c r="HCH110" s="172"/>
      <c r="HCI110" s="172"/>
      <c r="HCJ110" s="172"/>
      <c r="HCK110" s="172"/>
      <c r="HCL110" s="172"/>
      <c r="HCM110" s="172"/>
      <c r="HCN110" s="172"/>
      <c r="HCO110" s="172"/>
      <c r="HCP110" s="172"/>
      <c r="HCQ110" s="172"/>
      <c r="HCR110" s="172"/>
      <c r="HCS110" s="172"/>
      <c r="HCT110" s="172"/>
      <c r="HCU110" s="172"/>
      <c r="HCV110" s="172"/>
      <c r="HCW110" s="172"/>
      <c r="HCX110" s="172"/>
      <c r="HCY110" s="172"/>
      <c r="HCZ110" s="172"/>
      <c r="HDA110" s="172"/>
      <c r="HDB110" s="172"/>
      <c r="HDC110" s="172"/>
      <c r="HDD110" s="172"/>
      <c r="HDE110" s="172"/>
      <c r="HDF110" s="172"/>
      <c r="HDG110" s="172"/>
      <c r="HDH110" s="172"/>
      <c r="HDI110" s="172"/>
      <c r="HDJ110" s="172"/>
      <c r="HDK110" s="172"/>
      <c r="HDL110" s="172"/>
      <c r="HDM110" s="172"/>
      <c r="HDN110" s="172"/>
      <c r="HDO110" s="172"/>
      <c r="HDP110" s="172"/>
      <c r="HDQ110" s="172"/>
      <c r="HDR110" s="172"/>
      <c r="HDS110" s="172"/>
      <c r="HDT110" s="172"/>
      <c r="HDU110" s="172"/>
      <c r="HDV110" s="172"/>
      <c r="HDW110" s="172"/>
      <c r="HDX110" s="172"/>
      <c r="HDY110" s="172"/>
      <c r="HDZ110" s="172"/>
      <c r="HEA110" s="172"/>
      <c r="HEB110" s="172"/>
      <c r="HEC110" s="172"/>
      <c r="HED110" s="172"/>
      <c r="HEE110" s="172"/>
      <c r="HEF110" s="172"/>
      <c r="HEG110" s="172"/>
      <c r="HEH110" s="172"/>
      <c r="HEI110" s="172"/>
      <c r="HEJ110" s="172"/>
      <c r="HEK110" s="172"/>
      <c r="HEL110" s="172"/>
      <c r="HEM110" s="172"/>
      <c r="HEN110" s="172"/>
      <c r="HEO110" s="172"/>
      <c r="HEP110" s="172"/>
      <c r="HEQ110" s="172"/>
      <c r="HER110" s="172"/>
      <c r="HES110" s="172"/>
      <c r="HET110" s="172"/>
      <c r="HEU110" s="172"/>
      <c r="HEV110" s="172"/>
      <c r="HEW110" s="172"/>
      <c r="HEX110" s="172"/>
      <c r="HEY110" s="172"/>
      <c r="HEZ110" s="172"/>
      <c r="HFA110" s="172"/>
      <c r="HFB110" s="172"/>
      <c r="HFC110" s="172"/>
      <c r="HFD110" s="172"/>
      <c r="HFE110" s="172"/>
      <c r="HFF110" s="172"/>
      <c r="HFG110" s="172"/>
      <c r="HFH110" s="172"/>
      <c r="HFI110" s="172"/>
      <c r="HFJ110" s="172"/>
      <c r="HFK110" s="172"/>
      <c r="HFL110" s="172"/>
      <c r="HFM110" s="172"/>
      <c r="HFN110" s="172"/>
      <c r="HFO110" s="172"/>
      <c r="HFP110" s="172"/>
      <c r="HFQ110" s="172"/>
      <c r="HFR110" s="172"/>
      <c r="HFS110" s="172"/>
      <c r="HFT110" s="172"/>
      <c r="HFU110" s="172"/>
      <c r="HFV110" s="172"/>
      <c r="HFW110" s="172"/>
      <c r="HFX110" s="172"/>
      <c r="HFY110" s="172"/>
      <c r="HFZ110" s="172"/>
      <c r="HGA110" s="172"/>
      <c r="HGB110" s="172"/>
      <c r="HGC110" s="172"/>
      <c r="HGD110" s="172"/>
      <c r="HGE110" s="172"/>
      <c r="HGF110" s="172"/>
      <c r="HGG110" s="172"/>
      <c r="HGH110" s="172"/>
      <c r="HGI110" s="172"/>
      <c r="HGJ110" s="172"/>
      <c r="HGK110" s="172"/>
      <c r="HGL110" s="172"/>
      <c r="HGM110" s="172"/>
      <c r="HGN110" s="172"/>
      <c r="HGO110" s="172"/>
      <c r="HGP110" s="172"/>
      <c r="HGQ110" s="172"/>
      <c r="HGR110" s="172"/>
      <c r="HGS110" s="172"/>
      <c r="HGT110" s="172"/>
      <c r="HGU110" s="172"/>
      <c r="HGV110" s="172"/>
      <c r="HGW110" s="172"/>
      <c r="HGX110" s="172"/>
      <c r="HGY110" s="172"/>
      <c r="HGZ110" s="172"/>
      <c r="HHA110" s="172"/>
      <c r="HHB110" s="172"/>
      <c r="HHC110" s="172"/>
      <c r="HHD110" s="172"/>
      <c r="HHE110" s="172"/>
      <c r="HHF110" s="172"/>
      <c r="HHG110" s="172"/>
      <c r="HHH110" s="172"/>
      <c r="HHI110" s="172"/>
      <c r="HHJ110" s="172"/>
      <c r="HHK110" s="172"/>
      <c r="HHL110" s="172"/>
      <c r="HHM110" s="172"/>
      <c r="HHN110" s="172"/>
      <c r="HHO110" s="172"/>
      <c r="HHP110" s="172"/>
      <c r="HHQ110" s="172"/>
      <c r="HHR110" s="172"/>
      <c r="HHS110" s="172"/>
      <c r="HHT110" s="172"/>
      <c r="HHU110" s="172"/>
      <c r="HHV110" s="172"/>
      <c r="HHW110" s="172"/>
      <c r="HHX110" s="172"/>
      <c r="HHY110" s="172"/>
      <c r="HHZ110" s="172"/>
      <c r="HIA110" s="172"/>
      <c r="HIB110" s="172"/>
      <c r="HIC110" s="172"/>
      <c r="HID110" s="172"/>
      <c r="HIE110" s="172"/>
      <c r="HIF110" s="172"/>
      <c r="HIG110" s="172"/>
      <c r="HIH110" s="172"/>
      <c r="HII110" s="172"/>
      <c r="HIJ110" s="172"/>
      <c r="HIK110" s="172"/>
      <c r="HIL110" s="172"/>
      <c r="HIM110" s="172"/>
      <c r="HIN110" s="172"/>
      <c r="HIO110" s="172"/>
      <c r="HIP110" s="172"/>
      <c r="HIQ110" s="172"/>
      <c r="HIR110" s="172"/>
      <c r="HIS110" s="172"/>
      <c r="HIT110" s="172"/>
      <c r="HIU110" s="172"/>
      <c r="HIV110" s="172"/>
      <c r="HIW110" s="172"/>
      <c r="HIX110" s="172"/>
      <c r="HIY110" s="172"/>
      <c r="HIZ110" s="172"/>
      <c r="HJA110" s="172"/>
      <c r="HJB110" s="172"/>
      <c r="HJC110" s="172"/>
      <c r="HJD110" s="172"/>
      <c r="HJE110" s="172"/>
      <c r="HJF110" s="172"/>
      <c r="HJG110" s="172"/>
      <c r="HJH110" s="172"/>
      <c r="HJI110" s="172"/>
      <c r="HJJ110" s="172"/>
      <c r="HJK110" s="172"/>
      <c r="HJL110" s="172"/>
      <c r="HJM110" s="172"/>
      <c r="HJN110" s="172"/>
      <c r="HJO110" s="172"/>
      <c r="HJP110" s="172"/>
      <c r="HJQ110" s="172"/>
      <c r="HJR110" s="172"/>
      <c r="HJS110" s="172"/>
      <c r="HJT110" s="172"/>
      <c r="HJU110" s="172"/>
      <c r="HJV110" s="172"/>
      <c r="HJW110" s="172"/>
      <c r="HJX110" s="172"/>
      <c r="HJY110" s="172"/>
      <c r="HJZ110" s="172"/>
      <c r="HKA110" s="172"/>
      <c r="HKB110" s="172"/>
      <c r="HKC110" s="172"/>
      <c r="HKD110" s="172"/>
      <c r="HKE110" s="172"/>
      <c r="HKF110" s="172"/>
      <c r="HKG110" s="172"/>
      <c r="HKH110" s="172"/>
      <c r="HKI110" s="172"/>
      <c r="HKJ110" s="172"/>
      <c r="HKK110" s="172"/>
      <c r="HKL110" s="172"/>
      <c r="HKM110" s="172"/>
      <c r="HKN110" s="172"/>
      <c r="HKO110" s="172"/>
      <c r="HKP110" s="172"/>
      <c r="HKQ110" s="172"/>
      <c r="HKR110" s="172"/>
      <c r="HKS110" s="172"/>
      <c r="HKT110" s="172"/>
      <c r="HKU110" s="172"/>
      <c r="HKV110" s="172"/>
      <c r="HKW110" s="172"/>
      <c r="HKX110" s="172"/>
      <c r="HKY110" s="172"/>
      <c r="HKZ110" s="172"/>
      <c r="HLA110" s="172"/>
      <c r="HLB110" s="172"/>
      <c r="HLC110" s="172"/>
      <c r="HLD110" s="172"/>
      <c r="HLE110" s="172"/>
      <c r="HLF110" s="172"/>
      <c r="HLG110" s="172"/>
      <c r="HLH110" s="172"/>
      <c r="HLI110" s="172"/>
      <c r="HLJ110" s="172"/>
      <c r="HLK110" s="172"/>
      <c r="HLL110" s="172"/>
      <c r="HLM110" s="172"/>
      <c r="HLN110" s="172"/>
      <c r="HLO110" s="172"/>
      <c r="HLP110" s="172"/>
      <c r="HLQ110" s="172"/>
      <c r="HLR110" s="172"/>
      <c r="HLS110" s="172"/>
      <c r="HLT110" s="172"/>
      <c r="HLU110" s="172"/>
      <c r="HLV110" s="172"/>
      <c r="HLW110" s="172"/>
      <c r="HLX110" s="172"/>
      <c r="HLY110" s="172"/>
      <c r="HLZ110" s="172"/>
      <c r="HMA110" s="172"/>
      <c r="HMB110" s="172"/>
      <c r="HMC110" s="172"/>
      <c r="HMD110" s="172"/>
      <c r="HME110" s="172"/>
      <c r="HMF110" s="172"/>
      <c r="HMG110" s="172"/>
      <c r="HMH110" s="172"/>
      <c r="HMI110" s="172"/>
      <c r="HMJ110" s="172"/>
      <c r="HMK110" s="172"/>
      <c r="HML110" s="172"/>
      <c r="HMM110" s="172"/>
      <c r="HMN110" s="172"/>
      <c r="HMO110" s="172"/>
      <c r="HMP110" s="172"/>
      <c r="HMQ110" s="172"/>
      <c r="HMR110" s="172"/>
      <c r="HMS110" s="172"/>
      <c r="HMT110" s="172"/>
      <c r="HMU110" s="172"/>
      <c r="HMV110" s="172"/>
      <c r="HMW110" s="172"/>
      <c r="HMX110" s="172"/>
      <c r="HMY110" s="172"/>
      <c r="HMZ110" s="172"/>
      <c r="HNA110" s="172"/>
      <c r="HNB110" s="172"/>
      <c r="HNC110" s="172"/>
      <c r="HND110" s="172"/>
      <c r="HNE110" s="172"/>
      <c r="HNF110" s="172"/>
      <c r="HNG110" s="172"/>
      <c r="HNH110" s="172"/>
      <c r="HNI110" s="172"/>
      <c r="HNJ110" s="172"/>
      <c r="HNK110" s="172"/>
      <c r="HNL110" s="172"/>
      <c r="HNM110" s="172"/>
      <c r="HNN110" s="172"/>
      <c r="HNO110" s="172"/>
      <c r="HNP110" s="172"/>
      <c r="HNQ110" s="172"/>
      <c r="HNR110" s="172"/>
      <c r="HNS110" s="172"/>
      <c r="HNT110" s="172"/>
      <c r="HNU110" s="172"/>
      <c r="HNV110" s="172"/>
      <c r="HNW110" s="172"/>
      <c r="HNX110" s="172"/>
      <c r="HNY110" s="172"/>
      <c r="HNZ110" s="172"/>
      <c r="HOA110" s="172"/>
      <c r="HOB110" s="172"/>
      <c r="HOC110" s="172"/>
      <c r="HOD110" s="172"/>
      <c r="HOE110" s="172"/>
      <c r="HOF110" s="172"/>
      <c r="HOG110" s="172"/>
      <c r="HOH110" s="172"/>
      <c r="HOI110" s="172"/>
      <c r="HOJ110" s="172"/>
      <c r="HOK110" s="172"/>
      <c r="HOL110" s="172"/>
      <c r="HOM110" s="172"/>
      <c r="HON110" s="172"/>
      <c r="HOO110" s="172"/>
      <c r="HOP110" s="172"/>
      <c r="HOQ110" s="172"/>
      <c r="HOR110" s="172"/>
      <c r="HOS110" s="172"/>
      <c r="HOT110" s="172"/>
      <c r="HOU110" s="172"/>
      <c r="HOV110" s="172"/>
      <c r="HOW110" s="172"/>
      <c r="HOX110" s="172"/>
      <c r="HOY110" s="172"/>
      <c r="HOZ110" s="172"/>
      <c r="HPA110" s="172"/>
      <c r="HPB110" s="172"/>
      <c r="HPC110" s="172"/>
      <c r="HPD110" s="172"/>
      <c r="HPE110" s="172"/>
      <c r="HPF110" s="172"/>
      <c r="HPG110" s="172"/>
      <c r="HPH110" s="172"/>
      <c r="HPI110" s="172"/>
      <c r="HPJ110" s="172"/>
      <c r="HPK110" s="172"/>
      <c r="HPL110" s="172"/>
      <c r="HPM110" s="172"/>
      <c r="HPN110" s="172"/>
      <c r="HPO110" s="172"/>
      <c r="HPP110" s="172"/>
      <c r="HPQ110" s="172"/>
      <c r="HPR110" s="172"/>
      <c r="HPS110" s="172"/>
      <c r="HPT110" s="172"/>
      <c r="HPU110" s="172"/>
      <c r="HPV110" s="172"/>
      <c r="HPW110" s="172"/>
      <c r="HPX110" s="172"/>
      <c r="HPY110" s="172"/>
      <c r="HPZ110" s="172"/>
      <c r="HQA110" s="172"/>
      <c r="HQB110" s="172"/>
      <c r="HQC110" s="172"/>
      <c r="HQD110" s="172"/>
      <c r="HQE110" s="172"/>
      <c r="HQF110" s="172"/>
      <c r="HQG110" s="172"/>
      <c r="HQH110" s="172"/>
      <c r="HQI110" s="172"/>
      <c r="HQJ110" s="172"/>
      <c r="HQK110" s="172"/>
      <c r="HQL110" s="172"/>
      <c r="HQM110" s="172"/>
      <c r="HQN110" s="172"/>
      <c r="HQO110" s="172"/>
      <c r="HQP110" s="172"/>
      <c r="HQQ110" s="172"/>
      <c r="HQR110" s="172"/>
      <c r="HQS110" s="172"/>
      <c r="HQT110" s="172"/>
      <c r="HQU110" s="172"/>
      <c r="HQV110" s="172"/>
      <c r="HQW110" s="172"/>
      <c r="HQX110" s="172"/>
      <c r="HQY110" s="172"/>
      <c r="HQZ110" s="172"/>
      <c r="HRA110" s="172"/>
      <c r="HRB110" s="172"/>
      <c r="HRC110" s="172"/>
      <c r="HRD110" s="172"/>
      <c r="HRE110" s="172"/>
      <c r="HRF110" s="172"/>
      <c r="HRG110" s="172"/>
      <c r="HRH110" s="172"/>
      <c r="HRI110" s="172"/>
      <c r="HRJ110" s="172"/>
      <c r="HRK110" s="172"/>
      <c r="HRL110" s="172"/>
      <c r="HRM110" s="172"/>
      <c r="HRN110" s="172"/>
      <c r="HRO110" s="172"/>
      <c r="HRP110" s="172"/>
      <c r="HRQ110" s="172"/>
      <c r="HRR110" s="172"/>
      <c r="HRS110" s="172"/>
      <c r="HRT110" s="172"/>
      <c r="HRU110" s="172"/>
      <c r="HRV110" s="172"/>
      <c r="HRW110" s="172"/>
      <c r="HRX110" s="172"/>
      <c r="HRY110" s="172"/>
      <c r="HRZ110" s="172"/>
      <c r="HSA110" s="172"/>
      <c r="HSB110" s="172"/>
      <c r="HSC110" s="172"/>
      <c r="HSD110" s="172"/>
      <c r="HSE110" s="172"/>
      <c r="HSF110" s="172"/>
      <c r="HSG110" s="172"/>
      <c r="HSH110" s="172"/>
      <c r="HSI110" s="172"/>
      <c r="HSJ110" s="172"/>
      <c r="HSK110" s="172"/>
      <c r="HSL110" s="172"/>
      <c r="HSM110" s="172"/>
      <c r="HSN110" s="172"/>
      <c r="HSO110" s="172"/>
      <c r="HSP110" s="172"/>
      <c r="HSQ110" s="172"/>
      <c r="HSR110" s="172"/>
      <c r="HSS110" s="172"/>
      <c r="HST110" s="172"/>
      <c r="HSU110" s="172"/>
      <c r="HSV110" s="172"/>
      <c r="HSW110" s="172"/>
      <c r="HSX110" s="172"/>
      <c r="HSY110" s="172"/>
      <c r="HSZ110" s="172"/>
      <c r="HTA110" s="172"/>
      <c r="HTB110" s="172"/>
      <c r="HTC110" s="172"/>
      <c r="HTD110" s="172"/>
      <c r="HTE110" s="172"/>
      <c r="HTF110" s="172"/>
      <c r="HTG110" s="172"/>
      <c r="HTH110" s="172"/>
      <c r="HTI110" s="172"/>
      <c r="HTJ110" s="172"/>
      <c r="HTK110" s="172"/>
      <c r="HTL110" s="172"/>
      <c r="HTM110" s="172"/>
      <c r="HTN110" s="172"/>
      <c r="HTO110" s="172"/>
      <c r="HTP110" s="172"/>
      <c r="HTQ110" s="172"/>
      <c r="HTR110" s="172"/>
      <c r="HTS110" s="172"/>
      <c r="HTT110" s="172"/>
      <c r="HTU110" s="172"/>
      <c r="HTV110" s="172"/>
      <c r="HTW110" s="172"/>
      <c r="HTX110" s="172"/>
      <c r="HTY110" s="172"/>
      <c r="HTZ110" s="172"/>
      <c r="HUA110" s="172"/>
      <c r="HUB110" s="172"/>
      <c r="HUC110" s="172"/>
      <c r="HUD110" s="172"/>
      <c r="HUE110" s="172"/>
      <c r="HUF110" s="172"/>
      <c r="HUG110" s="172"/>
      <c r="HUH110" s="172"/>
      <c r="HUI110" s="172"/>
      <c r="HUJ110" s="172"/>
      <c r="HUK110" s="172"/>
      <c r="HUL110" s="172"/>
      <c r="HUM110" s="172"/>
      <c r="HUN110" s="172"/>
      <c r="HUO110" s="172"/>
      <c r="HUP110" s="172"/>
      <c r="HUQ110" s="172"/>
      <c r="HUR110" s="172"/>
      <c r="HUS110" s="172"/>
      <c r="HUT110" s="172"/>
      <c r="HUU110" s="172"/>
      <c r="HUV110" s="172"/>
      <c r="HUW110" s="172"/>
      <c r="HUX110" s="172"/>
      <c r="HUY110" s="172"/>
      <c r="HUZ110" s="172"/>
      <c r="HVA110" s="172"/>
      <c r="HVB110" s="172"/>
      <c r="HVC110" s="172"/>
      <c r="HVD110" s="172"/>
      <c r="HVE110" s="172"/>
      <c r="HVF110" s="172"/>
      <c r="HVG110" s="172"/>
      <c r="HVH110" s="172"/>
      <c r="HVI110" s="172"/>
      <c r="HVJ110" s="172"/>
      <c r="HVK110" s="172"/>
      <c r="HVL110" s="172"/>
      <c r="HVM110" s="172"/>
      <c r="HVN110" s="172"/>
      <c r="HVO110" s="172"/>
      <c r="HVP110" s="172"/>
      <c r="HVQ110" s="172"/>
      <c r="HVR110" s="172"/>
      <c r="HVS110" s="172"/>
      <c r="HVT110" s="172"/>
      <c r="HVU110" s="172"/>
      <c r="HVV110" s="172"/>
      <c r="HVW110" s="172"/>
      <c r="HVX110" s="172"/>
      <c r="HVY110" s="172"/>
      <c r="HVZ110" s="172"/>
      <c r="HWA110" s="172"/>
      <c r="HWB110" s="172"/>
      <c r="HWC110" s="172"/>
      <c r="HWD110" s="172"/>
      <c r="HWE110" s="172"/>
      <c r="HWF110" s="172"/>
      <c r="HWG110" s="172"/>
      <c r="HWH110" s="172"/>
      <c r="HWI110" s="172"/>
      <c r="HWJ110" s="172"/>
      <c r="HWK110" s="172"/>
      <c r="HWL110" s="172"/>
      <c r="HWM110" s="172"/>
      <c r="HWN110" s="172"/>
      <c r="HWO110" s="172"/>
      <c r="HWP110" s="172"/>
      <c r="HWQ110" s="172"/>
      <c r="HWR110" s="172"/>
      <c r="HWS110" s="172"/>
      <c r="HWT110" s="172"/>
      <c r="HWU110" s="172"/>
      <c r="HWV110" s="172"/>
      <c r="HWW110" s="172"/>
      <c r="HWX110" s="172"/>
      <c r="HWY110" s="172"/>
      <c r="HWZ110" s="172"/>
      <c r="HXA110" s="172"/>
      <c r="HXB110" s="172"/>
      <c r="HXC110" s="172"/>
      <c r="HXD110" s="172"/>
      <c r="HXE110" s="172"/>
      <c r="HXF110" s="172"/>
      <c r="HXG110" s="172"/>
      <c r="HXH110" s="172"/>
      <c r="HXI110" s="172"/>
      <c r="HXJ110" s="172"/>
      <c r="HXK110" s="172"/>
      <c r="HXL110" s="172"/>
      <c r="HXM110" s="172"/>
      <c r="HXN110" s="172"/>
      <c r="HXO110" s="172"/>
      <c r="HXP110" s="172"/>
      <c r="HXQ110" s="172"/>
      <c r="HXR110" s="172"/>
      <c r="HXS110" s="172"/>
      <c r="HXT110" s="172"/>
      <c r="HXU110" s="172"/>
      <c r="HXV110" s="172"/>
      <c r="HXW110" s="172"/>
      <c r="HXX110" s="172"/>
      <c r="HXY110" s="172"/>
      <c r="HXZ110" s="172"/>
      <c r="HYA110" s="172"/>
      <c r="HYB110" s="172"/>
      <c r="HYC110" s="172"/>
      <c r="HYD110" s="172"/>
      <c r="HYE110" s="172"/>
      <c r="HYF110" s="172"/>
      <c r="HYG110" s="172"/>
      <c r="HYH110" s="172"/>
      <c r="HYI110" s="172"/>
      <c r="HYJ110" s="172"/>
      <c r="HYK110" s="172"/>
      <c r="HYL110" s="172"/>
      <c r="HYM110" s="172"/>
      <c r="HYN110" s="172"/>
      <c r="HYO110" s="172"/>
      <c r="HYP110" s="172"/>
      <c r="HYQ110" s="172"/>
      <c r="HYR110" s="172"/>
      <c r="HYS110" s="172"/>
      <c r="HYT110" s="172"/>
      <c r="HYU110" s="172"/>
      <c r="HYV110" s="172"/>
      <c r="HYW110" s="172"/>
      <c r="HYX110" s="172"/>
      <c r="HYY110" s="172"/>
      <c r="HYZ110" s="172"/>
      <c r="HZA110" s="172"/>
      <c r="HZB110" s="172"/>
      <c r="HZC110" s="172"/>
      <c r="HZD110" s="172"/>
      <c r="HZE110" s="172"/>
      <c r="HZF110" s="172"/>
      <c r="HZG110" s="172"/>
      <c r="HZH110" s="172"/>
      <c r="HZI110" s="172"/>
      <c r="HZJ110" s="172"/>
      <c r="HZK110" s="172"/>
      <c r="HZL110" s="172"/>
      <c r="HZM110" s="172"/>
      <c r="HZN110" s="172"/>
      <c r="HZO110" s="172"/>
      <c r="HZP110" s="172"/>
      <c r="HZQ110" s="172"/>
      <c r="HZR110" s="172"/>
      <c r="HZS110" s="172"/>
      <c r="HZT110" s="172"/>
      <c r="HZU110" s="172"/>
      <c r="HZV110" s="172"/>
      <c r="HZW110" s="172"/>
      <c r="HZX110" s="172"/>
      <c r="HZY110" s="172"/>
      <c r="HZZ110" s="172"/>
      <c r="IAA110" s="172"/>
      <c r="IAB110" s="172"/>
      <c r="IAC110" s="172"/>
      <c r="IAD110" s="172"/>
      <c r="IAE110" s="172"/>
      <c r="IAF110" s="172"/>
      <c r="IAG110" s="172"/>
      <c r="IAH110" s="172"/>
      <c r="IAI110" s="172"/>
      <c r="IAJ110" s="172"/>
      <c r="IAK110" s="172"/>
      <c r="IAL110" s="172"/>
      <c r="IAM110" s="172"/>
      <c r="IAN110" s="172"/>
      <c r="IAO110" s="172"/>
      <c r="IAP110" s="172"/>
      <c r="IAQ110" s="172"/>
      <c r="IAR110" s="172"/>
      <c r="IAS110" s="172"/>
      <c r="IAT110" s="172"/>
      <c r="IAU110" s="172"/>
      <c r="IAV110" s="172"/>
      <c r="IAW110" s="172"/>
      <c r="IAX110" s="172"/>
      <c r="IAY110" s="172"/>
      <c r="IAZ110" s="172"/>
      <c r="IBA110" s="172"/>
      <c r="IBB110" s="172"/>
      <c r="IBC110" s="172"/>
      <c r="IBD110" s="172"/>
      <c r="IBE110" s="172"/>
      <c r="IBF110" s="172"/>
      <c r="IBG110" s="172"/>
      <c r="IBH110" s="172"/>
      <c r="IBI110" s="172"/>
      <c r="IBJ110" s="172"/>
      <c r="IBK110" s="172"/>
      <c r="IBL110" s="172"/>
      <c r="IBM110" s="172"/>
      <c r="IBN110" s="172"/>
      <c r="IBO110" s="172"/>
      <c r="IBP110" s="172"/>
      <c r="IBQ110" s="172"/>
      <c r="IBR110" s="172"/>
      <c r="IBS110" s="172"/>
      <c r="IBT110" s="172"/>
      <c r="IBU110" s="172"/>
      <c r="IBV110" s="172"/>
      <c r="IBW110" s="172"/>
      <c r="IBX110" s="172"/>
      <c r="IBY110" s="172"/>
      <c r="IBZ110" s="172"/>
      <c r="ICA110" s="172"/>
      <c r="ICB110" s="172"/>
      <c r="ICC110" s="172"/>
      <c r="ICD110" s="172"/>
      <c r="ICE110" s="172"/>
      <c r="ICF110" s="172"/>
      <c r="ICG110" s="172"/>
      <c r="ICH110" s="172"/>
      <c r="ICI110" s="172"/>
      <c r="ICJ110" s="172"/>
      <c r="ICK110" s="172"/>
      <c r="ICL110" s="172"/>
      <c r="ICM110" s="172"/>
      <c r="ICN110" s="172"/>
      <c r="ICO110" s="172"/>
      <c r="ICP110" s="172"/>
      <c r="ICQ110" s="172"/>
      <c r="ICR110" s="172"/>
      <c r="ICS110" s="172"/>
      <c r="ICT110" s="172"/>
      <c r="ICU110" s="172"/>
      <c r="ICV110" s="172"/>
      <c r="ICW110" s="172"/>
      <c r="ICX110" s="172"/>
      <c r="ICY110" s="172"/>
      <c r="ICZ110" s="172"/>
      <c r="IDA110" s="172"/>
      <c r="IDB110" s="172"/>
      <c r="IDC110" s="172"/>
      <c r="IDD110" s="172"/>
      <c r="IDE110" s="172"/>
      <c r="IDF110" s="172"/>
      <c r="IDG110" s="172"/>
      <c r="IDH110" s="172"/>
      <c r="IDI110" s="172"/>
      <c r="IDJ110" s="172"/>
      <c r="IDK110" s="172"/>
      <c r="IDL110" s="172"/>
      <c r="IDM110" s="172"/>
      <c r="IDN110" s="172"/>
      <c r="IDO110" s="172"/>
      <c r="IDP110" s="172"/>
      <c r="IDQ110" s="172"/>
      <c r="IDR110" s="172"/>
      <c r="IDS110" s="172"/>
      <c r="IDT110" s="172"/>
      <c r="IDU110" s="172"/>
      <c r="IDV110" s="172"/>
      <c r="IDW110" s="172"/>
      <c r="IDX110" s="172"/>
      <c r="IDY110" s="172"/>
      <c r="IDZ110" s="172"/>
      <c r="IEA110" s="172"/>
      <c r="IEB110" s="172"/>
      <c r="IEC110" s="172"/>
      <c r="IED110" s="172"/>
      <c r="IEE110" s="172"/>
      <c r="IEF110" s="172"/>
      <c r="IEG110" s="172"/>
      <c r="IEH110" s="172"/>
      <c r="IEI110" s="172"/>
      <c r="IEJ110" s="172"/>
      <c r="IEK110" s="172"/>
      <c r="IEL110" s="172"/>
      <c r="IEM110" s="172"/>
      <c r="IEN110" s="172"/>
      <c r="IEO110" s="172"/>
      <c r="IEP110" s="172"/>
      <c r="IEQ110" s="172"/>
      <c r="IER110" s="172"/>
      <c r="IES110" s="172"/>
      <c r="IET110" s="172"/>
      <c r="IEU110" s="172"/>
      <c r="IEV110" s="172"/>
      <c r="IEW110" s="172"/>
      <c r="IEX110" s="172"/>
      <c r="IEY110" s="172"/>
      <c r="IEZ110" s="172"/>
      <c r="IFA110" s="172"/>
      <c r="IFB110" s="172"/>
      <c r="IFC110" s="172"/>
      <c r="IFD110" s="172"/>
      <c r="IFE110" s="172"/>
      <c r="IFF110" s="172"/>
      <c r="IFG110" s="172"/>
      <c r="IFH110" s="172"/>
      <c r="IFI110" s="172"/>
      <c r="IFJ110" s="172"/>
      <c r="IFK110" s="172"/>
      <c r="IFL110" s="172"/>
      <c r="IFM110" s="172"/>
      <c r="IFN110" s="172"/>
      <c r="IFO110" s="172"/>
      <c r="IFP110" s="172"/>
      <c r="IFQ110" s="172"/>
      <c r="IFR110" s="172"/>
      <c r="IFS110" s="172"/>
      <c r="IFT110" s="172"/>
      <c r="IFU110" s="172"/>
      <c r="IFV110" s="172"/>
      <c r="IFW110" s="172"/>
      <c r="IFX110" s="172"/>
      <c r="IFY110" s="172"/>
      <c r="IFZ110" s="172"/>
      <c r="IGA110" s="172"/>
      <c r="IGB110" s="172"/>
      <c r="IGC110" s="172"/>
      <c r="IGD110" s="172"/>
      <c r="IGE110" s="172"/>
      <c r="IGF110" s="172"/>
      <c r="IGG110" s="172"/>
      <c r="IGH110" s="172"/>
      <c r="IGI110" s="172"/>
      <c r="IGJ110" s="172"/>
      <c r="IGK110" s="172"/>
      <c r="IGL110" s="172"/>
      <c r="IGM110" s="172"/>
      <c r="IGN110" s="172"/>
      <c r="IGO110" s="172"/>
      <c r="IGP110" s="172"/>
      <c r="IGQ110" s="172"/>
      <c r="IGR110" s="172"/>
      <c r="IGS110" s="172"/>
      <c r="IGT110" s="172"/>
      <c r="IGU110" s="172"/>
      <c r="IGV110" s="172"/>
      <c r="IGW110" s="172"/>
      <c r="IGX110" s="172"/>
      <c r="IGY110" s="172"/>
      <c r="IGZ110" s="172"/>
      <c r="IHA110" s="172"/>
      <c r="IHB110" s="172"/>
      <c r="IHC110" s="172"/>
      <c r="IHD110" s="172"/>
      <c r="IHE110" s="172"/>
      <c r="IHF110" s="172"/>
      <c r="IHG110" s="172"/>
      <c r="IHH110" s="172"/>
      <c r="IHI110" s="172"/>
      <c r="IHJ110" s="172"/>
      <c r="IHK110" s="172"/>
      <c r="IHL110" s="172"/>
      <c r="IHM110" s="172"/>
      <c r="IHN110" s="172"/>
      <c r="IHO110" s="172"/>
      <c r="IHP110" s="172"/>
      <c r="IHQ110" s="172"/>
      <c r="IHR110" s="172"/>
      <c r="IHS110" s="172"/>
      <c r="IHT110" s="172"/>
      <c r="IHU110" s="172"/>
      <c r="IHV110" s="172"/>
      <c r="IHW110" s="172"/>
      <c r="IHX110" s="172"/>
      <c r="IHY110" s="172"/>
      <c r="IHZ110" s="172"/>
      <c r="IIA110" s="172"/>
      <c r="IIB110" s="172"/>
      <c r="IIC110" s="172"/>
      <c r="IID110" s="172"/>
      <c r="IIE110" s="172"/>
      <c r="IIF110" s="172"/>
      <c r="IIG110" s="172"/>
      <c r="IIH110" s="172"/>
      <c r="III110" s="172"/>
      <c r="IIJ110" s="172"/>
      <c r="IIK110" s="172"/>
      <c r="IIL110" s="172"/>
      <c r="IIM110" s="172"/>
      <c r="IIN110" s="172"/>
      <c r="IIO110" s="172"/>
      <c r="IIP110" s="172"/>
      <c r="IIQ110" s="172"/>
      <c r="IIR110" s="172"/>
      <c r="IIS110" s="172"/>
      <c r="IIT110" s="172"/>
      <c r="IIU110" s="172"/>
      <c r="IIV110" s="172"/>
      <c r="IIW110" s="172"/>
      <c r="IIX110" s="172"/>
      <c r="IIY110" s="172"/>
      <c r="IIZ110" s="172"/>
      <c r="IJA110" s="172"/>
      <c r="IJB110" s="172"/>
      <c r="IJC110" s="172"/>
      <c r="IJD110" s="172"/>
      <c r="IJE110" s="172"/>
      <c r="IJF110" s="172"/>
      <c r="IJG110" s="172"/>
      <c r="IJH110" s="172"/>
      <c r="IJI110" s="172"/>
      <c r="IJJ110" s="172"/>
      <c r="IJK110" s="172"/>
      <c r="IJL110" s="172"/>
      <c r="IJM110" s="172"/>
      <c r="IJN110" s="172"/>
      <c r="IJO110" s="172"/>
      <c r="IJP110" s="172"/>
      <c r="IJQ110" s="172"/>
      <c r="IJR110" s="172"/>
      <c r="IJS110" s="172"/>
      <c r="IJT110" s="172"/>
      <c r="IJU110" s="172"/>
      <c r="IJV110" s="172"/>
      <c r="IJW110" s="172"/>
      <c r="IJX110" s="172"/>
      <c r="IJY110" s="172"/>
      <c r="IJZ110" s="172"/>
      <c r="IKA110" s="172"/>
      <c r="IKB110" s="172"/>
      <c r="IKC110" s="172"/>
      <c r="IKD110" s="172"/>
      <c r="IKE110" s="172"/>
      <c r="IKF110" s="172"/>
      <c r="IKG110" s="172"/>
      <c r="IKH110" s="172"/>
      <c r="IKI110" s="172"/>
      <c r="IKJ110" s="172"/>
      <c r="IKK110" s="172"/>
      <c r="IKL110" s="172"/>
      <c r="IKM110" s="172"/>
      <c r="IKN110" s="172"/>
      <c r="IKO110" s="172"/>
      <c r="IKP110" s="172"/>
      <c r="IKQ110" s="172"/>
      <c r="IKR110" s="172"/>
      <c r="IKS110" s="172"/>
      <c r="IKT110" s="172"/>
      <c r="IKU110" s="172"/>
      <c r="IKV110" s="172"/>
      <c r="IKW110" s="172"/>
      <c r="IKX110" s="172"/>
      <c r="IKY110" s="172"/>
      <c r="IKZ110" s="172"/>
      <c r="ILA110" s="172"/>
      <c r="ILB110" s="172"/>
      <c r="ILC110" s="172"/>
      <c r="ILD110" s="172"/>
      <c r="ILE110" s="172"/>
      <c r="ILF110" s="172"/>
      <c r="ILG110" s="172"/>
      <c r="ILH110" s="172"/>
      <c r="ILI110" s="172"/>
      <c r="ILJ110" s="172"/>
      <c r="ILK110" s="172"/>
      <c r="ILL110" s="172"/>
      <c r="ILM110" s="172"/>
      <c r="ILN110" s="172"/>
      <c r="ILO110" s="172"/>
      <c r="ILP110" s="172"/>
      <c r="ILQ110" s="172"/>
      <c r="ILR110" s="172"/>
      <c r="ILS110" s="172"/>
      <c r="ILT110" s="172"/>
      <c r="ILU110" s="172"/>
      <c r="ILV110" s="172"/>
      <c r="ILW110" s="172"/>
      <c r="ILX110" s="172"/>
      <c r="ILY110" s="172"/>
      <c r="ILZ110" s="172"/>
      <c r="IMA110" s="172"/>
      <c r="IMB110" s="172"/>
      <c r="IMC110" s="172"/>
      <c r="IMD110" s="172"/>
      <c r="IME110" s="172"/>
      <c r="IMF110" s="172"/>
      <c r="IMG110" s="172"/>
      <c r="IMH110" s="172"/>
      <c r="IMI110" s="172"/>
      <c r="IMJ110" s="172"/>
      <c r="IMK110" s="172"/>
      <c r="IML110" s="172"/>
      <c r="IMM110" s="172"/>
      <c r="IMN110" s="172"/>
      <c r="IMO110" s="172"/>
      <c r="IMP110" s="172"/>
      <c r="IMQ110" s="172"/>
      <c r="IMR110" s="172"/>
      <c r="IMS110" s="172"/>
      <c r="IMT110" s="172"/>
      <c r="IMU110" s="172"/>
      <c r="IMV110" s="172"/>
      <c r="IMW110" s="172"/>
      <c r="IMX110" s="172"/>
      <c r="IMY110" s="172"/>
      <c r="IMZ110" s="172"/>
      <c r="INA110" s="172"/>
      <c r="INB110" s="172"/>
      <c r="INC110" s="172"/>
      <c r="IND110" s="172"/>
      <c r="INE110" s="172"/>
      <c r="INF110" s="172"/>
      <c r="ING110" s="172"/>
      <c r="INH110" s="172"/>
      <c r="INI110" s="172"/>
      <c r="INJ110" s="172"/>
      <c r="INK110" s="172"/>
      <c r="INL110" s="172"/>
      <c r="INM110" s="172"/>
      <c r="INN110" s="172"/>
      <c r="INO110" s="172"/>
      <c r="INP110" s="172"/>
      <c r="INQ110" s="172"/>
      <c r="INR110" s="172"/>
      <c r="INS110" s="172"/>
      <c r="INT110" s="172"/>
      <c r="INU110" s="172"/>
      <c r="INV110" s="172"/>
      <c r="INW110" s="172"/>
      <c r="INX110" s="172"/>
      <c r="INY110" s="172"/>
      <c r="INZ110" s="172"/>
      <c r="IOA110" s="172"/>
      <c r="IOB110" s="172"/>
      <c r="IOC110" s="172"/>
      <c r="IOD110" s="172"/>
      <c r="IOE110" s="172"/>
      <c r="IOF110" s="172"/>
      <c r="IOG110" s="172"/>
      <c r="IOH110" s="172"/>
      <c r="IOI110" s="172"/>
      <c r="IOJ110" s="172"/>
      <c r="IOK110" s="172"/>
      <c r="IOL110" s="172"/>
      <c r="IOM110" s="172"/>
      <c r="ION110" s="172"/>
      <c r="IOO110" s="172"/>
      <c r="IOP110" s="172"/>
      <c r="IOQ110" s="172"/>
      <c r="IOR110" s="172"/>
      <c r="IOS110" s="172"/>
      <c r="IOT110" s="172"/>
      <c r="IOU110" s="172"/>
      <c r="IOV110" s="172"/>
      <c r="IOW110" s="172"/>
      <c r="IOX110" s="172"/>
      <c r="IOY110" s="172"/>
      <c r="IOZ110" s="172"/>
      <c r="IPA110" s="172"/>
      <c r="IPB110" s="172"/>
      <c r="IPC110" s="172"/>
      <c r="IPD110" s="172"/>
      <c r="IPE110" s="172"/>
      <c r="IPF110" s="172"/>
      <c r="IPG110" s="172"/>
      <c r="IPH110" s="172"/>
      <c r="IPI110" s="172"/>
      <c r="IPJ110" s="172"/>
      <c r="IPK110" s="172"/>
      <c r="IPL110" s="172"/>
      <c r="IPM110" s="172"/>
      <c r="IPN110" s="172"/>
      <c r="IPO110" s="172"/>
      <c r="IPP110" s="172"/>
      <c r="IPQ110" s="172"/>
      <c r="IPR110" s="172"/>
      <c r="IPS110" s="172"/>
      <c r="IPT110" s="172"/>
      <c r="IPU110" s="172"/>
      <c r="IPV110" s="172"/>
      <c r="IPW110" s="172"/>
      <c r="IPX110" s="172"/>
      <c r="IPY110" s="172"/>
      <c r="IPZ110" s="172"/>
      <c r="IQA110" s="172"/>
      <c r="IQB110" s="172"/>
      <c r="IQC110" s="172"/>
      <c r="IQD110" s="172"/>
      <c r="IQE110" s="172"/>
      <c r="IQF110" s="172"/>
      <c r="IQG110" s="172"/>
      <c r="IQH110" s="172"/>
      <c r="IQI110" s="172"/>
      <c r="IQJ110" s="172"/>
      <c r="IQK110" s="172"/>
      <c r="IQL110" s="172"/>
      <c r="IQM110" s="172"/>
      <c r="IQN110" s="172"/>
      <c r="IQO110" s="172"/>
      <c r="IQP110" s="172"/>
      <c r="IQQ110" s="172"/>
      <c r="IQR110" s="172"/>
      <c r="IQS110" s="172"/>
      <c r="IQT110" s="172"/>
      <c r="IQU110" s="172"/>
      <c r="IQV110" s="172"/>
      <c r="IQW110" s="172"/>
      <c r="IQX110" s="172"/>
      <c r="IQY110" s="172"/>
      <c r="IQZ110" s="172"/>
      <c r="IRA110" s="172"/>
      <c r="IRB110" s="172"/>
      <c r="IRC110" s="172"/>
      <c r="IRD110" s="172"/>
      <c r="IRE110" s="172"/>
      <c r="IRF110" s="172"/>
      <c r="IRG110" s="172"/>
      <c r="IRH110" s="172"/>
      <c r="IRI110" s="172"/>
      <c r="IRJ110" s="172"/>
      <c r="IRK110" s="172"/>
      <c r="IRL110" s="172"/>
      <c r="IRM110" s="172"/>
      <c r="IRN110" s="172"/>
      <c r="IRO110" s="172"/>
      <c r="IRP110" s="172"/>
      <c r="IRQ110" s="172"/>
      <c r="IRR110" s="172"/>
      <c r="IRS110" s="172"/>
      <c r="IRT110" s="172"/>
      <c r="IRU110" s="172"/>
      <c r="IRV110" s="172"/>
      <c r="IRW110" s="172"/>
      <c r="IRX110" s="172"/>
      <c r="IRY110" s="172"/>
      <c r="IRZ110" s="172"/>
      <c r="ISA110" s="172"/>
      <c r="ISB110" s="172"/>
      <c r="ISC110" s="172"/>
      <c r="ISD110" s="172"/>
      <c r="ISE110" s="172"/>
      <c r="ISF110" s="172"/>
      <c r="ISG110" s="172"/>
      <c r="ISH110" s="172"/>
      <c r="ISI110" s="172"/>
      <c r="ISJ110" s="172"/>
      <c r="ISK110" s="172"/>
      <c r="ISL110" s="172"/>
      <c r="ISM110" s="172"/>
      <c r="ISN110" s="172"/>
      <c r="ISO110" s="172"/>
      <c r="ISP110" s="172"/>
      <c r="ISQ110" s="172"/>
      <c r="ISR110" s="172"/>
      <c r="ISS110" s="172"/>
      <c r="IST110" s="172"/>
      <c r="ISU110" s="172"/>
      <c r="ISV110" s="172"/>
      <c r="ISW110" s="172"/>
      <c r="ISX110" s="172"/>
      <c r="ISY110" s="172"/>
      <c r="ISZ110" s="172"/>
      <c r="ITA110" s="172"/>
      <c r="ITB110" s="172"/>
      <c r="ITC110" s="172"/>
      <c r="ITD110" s="172"/>
      <c r="ITE110" s="172"/>
      <c r="ITF110" s="172"/>
      <c r="ITG110" s="172"/>
      <c r="ITH110" s="172"/>
      <c r="ITI110" s="172"/>
      <c r="ITJ110" s="172"/>
      <c r="ITK110" s="172"/>
      <c r="ITL110" s="172"/>
      <c r="ITM110" s="172"/>
      <c r="ITN110" s="172"/>
      <c r="ITO110" s="172"/>
      <c r="ITP110" s="172"/>
      <c r="ITQ110" s="172"/>
      <c r="ITR110" s="172"/>
      <c r="ITS110" s="172"/>
      <c r="ITT110" s="172"/>
      <c r="ITU110" s="172"/>
      <c r="ITV110" s="172"/>
      <c r="ITW110" s="172"/>
      <c r="ITX110" s="172"/>
      <c r="ITY110" s="172"/>
      <c r="ITZ110" s="172"/>
      <c r="IUA110" s="172"/>
      <c r="IUB110" s="172"/>
      <c r="IUC110" s="172"/>
      <c r="IUD110" s="172"/>
      <c r="IUE110" s="172"/>
      <c r="IUF110" s="172"/>
      <c r="IUG110" s="172"/>
      <c r="IUH110" s="172"/>
      <c r="IUI110" s="172"/>
      <c r="IUJ110" s="172"/>
      <c r="IUK110" s="172"/>
      <c r="IUL110" s="172"/>
      <c r="IUM110" s="172"/>
      <c r="IUN110" s="172"/>
      <c r="IUO110" s="172"/>
      <c r="IUP110" s="172"/>
      <c r="IUQ110" s="172"/>
      <c r="IUR110" s="172"/>
      <c r="IUS110" s="172"/>
      <c r="IUT110" s="172"/>
      <c r="IUU110" s="172"/>
      <c r="IUV110" s="172"/>
      <c r="IUW110" s="172"/>
      <c r="IUX110" s="172"/>
      <c r="IUY110" s="172"/>
      <c r="IUZ110" s="172"/>
      <c r="IVA110" s="172"/>
      <c r="IVB110" s="172"/>
      <c r="IVC110" s="172"/>
      <c r="IVD110" s="172"/>
      <c r="IVE110" s="172"/>
      <c r="IVF110" s="172"/>
      <c r="IVG110" s="172"/>
      <c r="IVH110" s="172"/>
      <c r="IVI110" s="172"/>
      <c r="IVJ110" s="172"/>
      <c r="IVK110" s="172"/>
      <c r="IVL110" s="172"/>
      <c r="IVM110" s="172"/>
      <c r="IVN110" s="172"/>
      <c r="IVO110" s="172"/>
      <c r="IVP110" s="172"/>
      <c r="IVQ110" s="172"/>
      <c r="IVR110" s="172"/>
      <c r="IVS110" s="172"/>
      <c r="IVT110" s="172"/>
      <c r="IVU110" s="172"/>
      <c r="IVV110" s="172"/>
      <c r="IVW110" s="172"/>
      <c r="IVX110" s="172"/>
      <c r="IVY110" s="172"/>
      <c r="IVZ110" s="172"/>
      <c r="IWA110" s="172"/>
      <c r="IWB110" s="172"/>
      <c r="IWC110" s="172"/>
      <c r="IWD110" s="172"/>
      <c r="IWE110" s="172"/>
      <c r="IWF110" s="172"/>
      <c r="IWG110" s="172"/>
      <c r="IWH110" s="172"/>
      <c r="IWI110" s="172"/>
      <c r="IWJ110" s="172"/>
      <c r="IWK110" s="172"/>
      <c r="IWL110" s="172"/>
      <c r="IWM110" s="172"/>
      <c r="IWN110" s="172"/>
      <c r="IWO110" s="172"/>
      <c r="IWP110" s="172"/>
      <c r="IWQ110" s="172"/>
      <c r="IWR110" s="172"/>
      <c r="IWS110" s="172"/>
      <c r="IWT110" s="172"/>
      <c r="IWU110" s="172"/>
      <c r="IWV110" s="172"/>
      <c r="IWW110" s="172"/>
      <c r="IWX110" s="172"/>
      <c r="IWY110" s="172"/>
      <c r="IWZ110" s="172"/>
      <c r="IXA110" s="172"/>
      <c r="IXB110" s="172"/>
      <c r="IXC110" s="172"/>
      <c r="IXD110" s="172"/>
      <c r="IXE110" s="172"/>
      <c r="IXF110" s="172"/>
      <c r="IXG110" s="172"/>
      <c r="IXH110" s="172"/>
      <c r="IXI110" s="172"/>
      <c r="IXJ110" s="172"/>
      <c r="IXK110" s="172"/>
      <c r="IXL110" s="172"/>
      <c r="IXM110" s="172"/>
      <c r="IXN110" s="172"/>
      <c r="IXO110" s="172"/>
      <c r="IXP110" s="172"/>
      <c r="IXQ110" s="172"/>
      <c r="IXR110" s="172"/>
      <c r="IXS110" s="172"/>
      <c r="IXT110" s="172"/>
      <c r="IXU110" s="172"/>
      <c r="IXV110" s="172"/>
      <c r="IXW110" s="172"/>
      <c r="IXX110" s="172"/>
      <c r="IXY110" s="172"/>
      <c r="IXZ110" s="172"/>
      <c r="IYA110" s="172"/>
      <c r="IYB110" s="172"/>
      <c r="IYC110" s="172"/>
      <c r="IYD110" s="172"/>
      <c r="IYE110" s="172"/>
      <c r="IYF110" s="172"/>
      <c r="IYG110" s="172"/>
      <c r="IYH110" s="172"/>
      <c r="IYI110" s="172"/>
      <c r="IYJ110" s="172"/>
      <c r="IYK110" s="172"/>
      <c r="IYL110" s="172"/>
      <c r="IYM110" s="172"/>
      <c r="IYN110" s="172"/>
      <c r="IYO110" s="172"/>
      <c r="IYP110" s="172"/>
      <c r="IYQ110" s="172"/>
      <c r="IYR110" s="172"/>
      <c r="IYS110" s="172"/>
      <c r="IYT110" s="172"/>
      <c r="IYU110" s="172"/>
      <c r="IYV110" s="172"/>
      <c r="IYW110" s="172"/>
      <c r="IYX110" s="172"/>
      <c r="IYY110" s="172"/>
      <c r="IYZ110" s="172"/>
      <c r="IZA110" s="172"/>
      <c r="IZB110" s="172"/>
      <c r="IZC110" s="172"/>
      <c r="IZD110" s="172"/>
      <c r="IZE110" s="172"/>
      <c r="IZF110" s="172"/>
      <c r="IZG110" s="172"/>
      <c r="IZH110" s="172"/>
      <c r="IZI110" s="172"/>
      <c r="IZJ110" s="172"/>
      <c r="IZK110" s="172"/>
      <c r="IZL110" s="172"/>
      <c r="IZM110" s="172"/>
      <c r="IZN110" s="172"/>
      <c r="IZO110" s="172"/>
      <c r="IZP110" s="172"/>
      <c r="IZQ110" s="172"/>
      <c r="IZR110" s="172"/>
      <c r="IZS110" s="172"/>
      <c r="IZT110" s="172"/>
      <c r="IZU110" s="172"/>
      <c r="IZV110" s="172"/>
      <c r="IZW110" s="172"/>
      <c r="IZX110" s="172"/>
      <c r="IZY110" s="172"/>
      <c r="IZZ110" s="172"/>
      <c r="JAA110" s="172"/>
      <c r="JAB110" s="172"/>
      <c r="JAC110" s="172"/>
      <c r="JAD110" s="172"/>
      <c r="JAE110" s="172"/>
      <c r="JAF110" s="172"/>
      <c r="JAG110" s="172"/>
      <c r="JAH110" s="172"/>
      <c r="JAI110" s="172"/>
      <c r="JAJ110" s="172"/>
      <c r="JAK110" s="172"/>
      <c r="JAL110" s="172"/>
      <c r="JAM110" s="172"/>
      <c r="JAN110" s="172"/>
      <c r="JAO110" s="172"/>
      <c r="JAP110" s="172"/>
      <c r="JAQ110" s="172"/>
      <c r="JAR110" s="172"/>
      <c r="JAS110" s="172"/>
      <c r="JAT110" s="172"/>
      <c r="JAU110" s="172"/>
      <c r="JAV110" s="172"/>
      <c r="JAW110" s="172"/>
      <c r="JAX110" s="172"/>
      <c r="JAY110" s="172"/>
      <c r="JAZ110" s="172"/>
      <c r="JBA110" s="172"/>
      <c r="JBB110" s="172"/>
      <c r="JBC110" s="172"/>
      <c r="JBD110" s="172"/>
      <c r="JBE110" s="172"/>
      <c r="JBF110" s="172"/>
      <c r="JBG110" s="172"/>
      <c r="JBH110" s="172"/>
      <c r="JBI110" s="172"/>
      <c r="JBJ110" s="172"/>
      <c r="JBK110" s="172"/>
      <c r="JBL110" s="172"/>
      <c r="JBM110" s="172"/>
      <c r="JBN110" s="172"/>
      <c r="JBO110" s="172"/>
      <c r="JBP110" s="172"/>
      <c r="JBQ110" s="172"/>
      <c r="JBR110" s="172"/>
      <c r="JBS110" s="172"/>
      <c r="JBT110" s="172"/>
      <c r="JBU110" s="172"/>
      <c r="JBV110" s="172"/>
      <c r="JBW110" s="172"/>
      <c r="JBX110" s="172"/>
      <c r="JBY110" s="172"/>
      <c r="JBZ110" s="172"/>
      <c r="JCA110" s="172"/>
      <c r="JCB110" s="172"/>
      <c r="JCC110" s="172"/>
      <c r="JCD110" s="172"/>
      <c r="JCE110" s="172"/>
      <c r="JCF110" s="172"/>
      <c r="JCG110" s="172"/>
      <c r="JCH110" s="172"/>
      <c r="JCI110" s="172"/>
      <c r="JCJ110" s="172"/>
      <c r="JCK110" s="172"/>
      <c r="JCL110" s="172"/>
      <c r="JCM110" s="172"/>
      <c r="JCN110" s="172"/>
      <c r="JCO110" s="172"/>
      <c r="JCP110" s="172"/>
      <c r="JCQ110" s="172"/>
      <c r="JCR110" s="172"/>
      <c r="JCS110" s="172"/>
      <c r="JCT110" s="172"/>
      <c r="JCU110" s="172"/>
      <c r="JCV110" s="172"/>
      <c r="JCW110" s="172"/>
      <c r="JCX110" s="172"/>
      <c r="JCY110" s="172"/>
      <c r="JCZ110" s="172"/>
      <c r="JDA110" s="172"/>
      <c r="JDB110" s="172"/>
      <c r="JDC110" s="172"/>
      <c r="JDD110" s="172"/>
      <c r="JDE110" s="172"/>
      <c r="JDF110" s="172"/>
      <c r="JDG110" s="172"/>
      <c r="JDH110" s="172"/>
      <c r="JDI110" s="172"/>
      <c r="JDJ110" s="172"/>
      <c r="JDK110" s="172"/>
      <c r="JDL110" s="172"/>
      <c r="JDM110" s="172"/>
      <c r="JDN110" s="172"/>
      <c r="JDO110" s="172"/>
      <c r="JDP110" s="172"/>
      <c r="JDQ110" s="172"/>
      <c r="JDR110" s="172"/>
      <c r="JDS110" s="172"/>
      <c r="JDT110" s="172"/>
      <c r="JDU110" s="172"/>
      <c r="JDV110" s="172"/>
      <c r="JDW110" s="172"/>
      <c r="JDX110" s="172"/>
      <c r="JDY110" s="172"/>
      <c r="JDZ110" s="172"/>
      <c r="JEA110" s="172"/>
      <c r="JEB110" s="172"/>
      <c r="JEC110" s="172"/>
      <c r="JED110" s="172"/>
      <c r="JEE110" s="172"/>
      <c r="JEF110" s="172"/>
      <c r="JEG110" s="172"/>
      <c r="JEH110" s="172"/>
      <c r="JEI110" s="172"/>
      <c r="JEJ110" s="172"/>
      <c r="JEK110" s="172"/>
      <c r="JEL110" s="172"/>
      <c r="JEM110" s="172"/>
      <c r="JEN110" s="172"/>
      <c r="JEO110" s="172"/>
      <c r="JEP110" s="172"/>
      <c r="JEQ110" s="172"/>
      <c r="JER110" s="172"/>
      <c r="JES110" s="172"/>
      <c r="JET110" s="172"/>
      <c r="JEU110" s="172"/>
      <c r="JEV110" s="172"/>
      <c r="JEW110" s="172"/>
      <c r="JEX110" s="172"/>
      <c r="JEY110" s="172"/>
      <c r="JEZ110" s="172"/>
      <c r="JFA110" s="172"/>
      <c r="JFB110" s="172"/>
      <c r="JFC110" s="172"/>
      <c r="JFD110" s="172"/>
      <c r="JFE110" s="172"/>
      <c r="JFF110" s="172"/>
      <c r="JFG110" s="172"/>
      <c r="JFH110" s="172"/>
      <c r="JFI110" s="172"/>
      <c r="JFJ110" s="172"/>
      <c r="JFK110" s="172"/>
      <c r="JFL110" s="172"/>
      <c r="JFM110" s="172"/>
      <c r="JFN110" s="172"/>
      <c r="JFO110" s="172"/>
      <c r="JFP110" s="172"/>
      <c r="JFQ110" s="172"/>
      <c r="JFR110" s="172"/>
      <c r="JFS110" s="172"/>
      <c r="JFT110" s="172"/>
      <c r="JFU110" s="172"/>
      <c r="JFV110" s="172"/>
      <c r="JFW110" s="172"/>
      <c r="JFX110" s="172"/>
      <c r="JFY110" s="172"/>
      <c r="JFZ110" s="172"/>
      <c r="JGA110" s="172"/>
      <c r="JGB110" s="172"/>
      <c r="JGC110" s="172"/>
      <c r="JGD110" s="172"/>
      <c r="JGE110" s="172"/>
      <c r="JGF110" s="172"/>
      <c r="JGG110" s="172"/>
      <c r="JGH110" s="172"/>
      <c r="JGI110" s="172"/>
      <c r="JGJ110" s="172"/>
      <c r="JGK110" s="172"/>
      <c r="JGL110" s="172"/>
      <c r="JGM110" s="172"/>
      <c r="JGN110" s="172"/>
      <c r="JGO110" s="172"/>
      <c r="JGP110" s="172"/>
      <c r="JGQ110" s="172"/>
      <c r="JGR110" s="172"/>
      <c r="JGS110" s="172"/>
      <c r="JGT110" s="172"/>
      <c r="JGU110" s="172"/>
      <c r="JGV110" s="172"/>
      <c r="JGW110" s="172"/>
      <c r="JGX110" s="172"/>
      <c r="JGY110" s="172"/>
      <c r="JGZ110" s="172"/>
      <c r="JHA110" s="172"/>
      <c r="JHB110" s="172"/>
      <c r="JHC110" s="172"/>
      <c r="JHD110" s="172"/>
      <c r="JHE110" s="172"/>
      <c r="JHF110" s="172"/>
      <c r="JHG110" s="172"/>
      <c r="JHH110" s="172"/>
      <c r="JHI110" s="172"/>
      <c r="JHJ110" s="172"/>
      <c r="JHK110" s="172"/>
      <c r="JHL110" s="172"/>
      <c r="JHM110" s="172"/>
      <c r="JHN110" s="172"/>
      <c r="JHO110" s="172"/>
      <c r="JHP110" s="172"/>
      <c r="JHQ110" s="172"/>
      <c r="JHR110" s="172"/>
      <c r="JHS110" s="172"/>
      <c r="JHT110" s="172"/>
      <c r="JHU110" s="172"/>
      <c r="JHV110" s="172"/>
      <c r="JHW110" s="172"/>
      <c r="JHX110" s="172"/>
      <c r="JHY110" s="172"/>
      <c r="JHZ110" s="172"/>
      <c r="JIA110" s="172"/>
      <c r="JIB110" s="172"/>
      <c r="JIC110" s="172"/>
      <c r="JID110" s="172"/>
      <c r="JIE110" s="172"/>
      <c r="JIF110" s="172"/>
      <c r="JIG110" s="172"/>
      <c r="JIH110" s="172"/>
      <c r="JII110" s="172"/>
      <c r="JIJ110" s="172"/>
      <c r="JIK110" s="172"/>
      <c r="JIL110" s="172"/>
      <c r="JIM110" s="172"/>
      <c r="JIN110" s="172"/>
      <c r="JIO110" s="172"/>
      <c r="JIP110" s="172"/>
      <c r="JIQ110" s="172"/>
      <c r="JIR110" s="172"/>
      <c r="JIS110" s="172"/>
      <c r="JIT110" s="172"/>
      <c r="JIU110" s="172"/>
      <c r="JIV110" s="172"/>
      <c r="JIW110" s="172"/>
      <c r="JIX110" s="172"/>
      <c r="JIY110" s="172"/>
      <c r="JIZ110" s="172"/>
      <c r="JJA110" s="172"/>
      <c r="JJB110" s="172"/>
      <c r="JJC110" s="172"/>
      <c r="JJD110" s="172"/>
      <c r="JJE110" s="172"/>
      <c r="JJF110" s="172"/>
      <c r="JJG110" s="172"/>
      <c r="JJH110" s="172"/>
      <c r="JJI110" s="172"/>
      <c r="JJJ110" s="172"/>
      <c r="JJK110" s="172"/>
      <c r="JJL110" s="172"/>
      <c r="JJM110" s="172"/>
      <c r="JJN110" s="172"/>
      <c r="JJO110" s="172"/>
      <c r="JJP110" s="172"/>
      <c r="JJQ110" s="172"/>
      <c r="JJR110" s="172"/>
      <c r="JJS110" s="172"/>
      <c r="JJT110" s="172"/>
      <c r="JJU110" s="172"/>
      <c r="JJV110" s="172"/>
      <c r="JJW110" s="172"/>
      <c r="JJX110" s="172"/>
      <c r="JJY110" s="172"/>
      <c r="JJZ110" s="172"/>
      <c r="JKA110" s="172"/>
      <c r="JKB110" s="172"/>
      <c r="JKC110" s="172"/>
      <c r="JKD110" s="172"/>
      <c r="JKE110" s="172"/>
      <c r="JKF110" s="172"/>
      <c r="JKG110" s="172"/>
      <c r="JKH110" s="172"/>
      <c r="JKI110" s="172"/>
      <c r="JKJ110" s="172"/>
      <c r="JKK110" s="172"/>
      <c r="JKL110" s="172"/>
      <c r="JKM110" s="172"/>
      <c r="JKN110" s="172"/>
      <c r="JKO110" s="172"/>
      <c r="JKP110" s="172"/>
      <c r="JKQ110" s="172"/>
      <c r="JKR110" s="172"/>
      <c r="JKS110" s="172"/>
      <c r="JKT110" s="172"/>
      <c r="JKU110" s="172"/>
      <c r="JKV110" s="172"/>
      <c r="JKW110" s="172"/>
      <c r="JKX110" s="172"/>
      <c r="JKY110" s="172"/>
      <c r="JKZ110" s="172"/>
      <c r="JLA110" s="172"/>
      <c r="JLB110" s="172"/>
      <c r="JLC110" s="172"/>
      <c r="JLD110" s="172"/>
      <c r="JLE110" s="172"/>
      <c r="JLF110" s="172"/>
      <c r="JLG110" s="172"/>
      <c r="JLH110" s="172"/>
      <c r="JLI110" s="172"/>
      <c r="JLJ110" s="172"/>
      <c r="JLK110" s="172"/>
      <c r="JLL110" s="172"/>
      <c r="JLM110" s="172"/>
      <c r="JLN110" s="172"/>
      <c r="JLO110" s="172"/>
      <c r="JLP110" s="172"/>
      <c r="JLQ110" s="172"/>
      <c r="JLR110" s="172"/>
      <c r="JLS110" s="172"/>
      <c r="JLT110" s="172"/>
      <c r="JLU110" s="172"/>
      <c r="JLV110" s="172"/>
      <c r="JLW110" s="172"/>
      <c r="JLX110" s="172"/>
      <c r="JLY110" s="172"/>
      <c r="JLZ110" s="172"/>
      <c r="JMA110" s="172"/>
      <c r="JMB110" s="172"/>
      <c r="JMC110" s="172"/>
      <c r="JMD110" s="172"/>
      <c r="JME110" s="172"/>
      <c r="JMF110" s="172"/>
      <c r="JMG110" s="172"/>
      <c r="JMH110" s="172"/>
      <c r="JMI110" s="172"/>
      <c r="JMJ110" s="172"/>
      <c r="JMK110" s="172"/>
      <c r="JML110" s="172"/>
      <c r="JMM110" s="172"/>
      <c r="JMN110" s="172"/>
      <c r="JMO110" s="172"/>
      <c r="JMP110" s="172"/>
      <c r="JMQ110" s="172"/>
      <c r="JMR110" s="172"/>
      <c r="JMS110" s="172"/>
      <c r="JMT110" s="172"/>
      <c r="JMU110" s="172"/>
      <c r="JMV110" s="172"/>
      <c r="JMW110" s="172"/>
      <c r="JMX110" s="172"/>
      <c r="JMY110" s="172"/>
      <c r="JMZ110" s="172"/>
      <c r="JNA110" s="172"/>
      <c r="JNB110" s="172"/>
      <c r="JNC110" s="172"/>
      <c r="JND110" s="172"/>
      <c r="JNE110" s="172"/>
      <c r="JNF110" s="172"/>
      <c r="JNG110" s="172"/>
      <c r="JNH110" s="172"/>
      <c r="JNI110" s="172"/>
      <c r="JNJ110" s="172"/>
      <c r="JNK110" s="172"/>
      <c r="JNL110" s="172"/>
      <c r="JNM110" s="172"/>
      <c r="JNN110" s="172"/>
      <c r="JNO110" s="172"/>
      <c r="JNP110" s="172"/>
      <c r="JNQ110" s="172"/>
      <c r="JNR110" s="172"/>
      <c r="JNS110" s="172"/>
      <c r="JNT110" s="172"/>
      <c r="JNU110" s="172"/>
      <c r="JNV110" s="172"/>
      <c r="JNW110" s="172"/>
      <c r="JNX110" s="172"/>
      <c r="JNY110" s="172"/>
      <c r="JNZ110" s="172"/>
      <c r="JOA110" s="172"/>
      <c r="JOB110" s="172"/>
      <c r="JOC110" s="172"/>
      <c r="JOD110" s="172"/>
      <c r="JOE110" s="172"/>
      <c r="JOF110" s="172"/>
      <c r="JOG110" s="172"/>
      <c r="JOH110" s="172"/>
      <c r="JOI110" s="172"/>
      <c r="JOJ110" s="172"/>
      <c r="JOK110" s="172"/>
      <c r="JOL110" s="172"/>
      <c r="JOM110" s="172"/>
      <c r="JON110" s="172"/>
      <c r="JOO110" s="172"/>
      <c r="JOP110" s="172"/>
      <c r="JOQ110" s="172"/>
      <c r="JOR110" s="172"/>
      <c r="JOS110" s="172"/>
      <c r="JOT110" s="172"/>
      <c r="JOU110" s="172"/>
      <c r="JOV110" s="172"/>
      <c r="JOW110" s="172"/>
      <c r="JOX110" s="172"/>
      <c r="JOY110" s="172"/>
      <c r="JOZ110" s="172"/>
      <c r="JPA110" s="172"/>
      <c r="JPB110" s="172"/>
      <c r="JPC110" s="172"/>
      <c r="JPD110" s="172"/>
      <c r="JPE110" s="172"/>
      <c r="JPF110" s="172"/>
      <c r="JPG110" s="172"/>
      <c r="JPH110" s="172"/>
      <c r="JPI110" s="172"/>
      <c r="JPJ110" s="172"/>
      <c r="JPK110" s="172"/>
      <c r="JPL110" s="172"/>
      <c r="JPM110" s="172"/>
      <c r="JPN110" s="172"/>
      <c r="JPO110" s="172"/>
      <c r="JPP110" s="172"/>
      <c r="JPQ110" s="172"/>
      <c r="JPR110" s="172"/>
      <c r="JPS110" s="172"/>
      <c r="JPT110" s="172"/>
      <c r="JPU110" s="172"/>
      <c r="JPV110" s="172"/>
      <c r="JPW110" s="172"/>
      <c r="JPX110" s="172"/>
      <c r="JPY110" s="172"/>
      <c r="JPZ110" s="172"/>
      <c r="JQA110" s="172"/>
      <c r="JQB110" s="172"/>
      <c r="JQC110" s="172"/>
      <c r="JQD110" s="172"/>
      <c r="JQE110" s="172"/>
      <c r="JQF110" s="172"/>
      <c r="JQG110" s="172"/>
      <c r="JQH110" s="172"/>
      <c r="JQI110" s="172"/>
      <c r="JQJ110" s="172"/>
      <c r="JQK110" s="172"/>
      <c r="JQL110" s="172"/>
      <c r="JQM110" s="172"/>
      <c r="JQN110" s="172"/>
      <c r="JQO110" s="172"/>
      <c r="JQP110" s="172"/>
      <c r="JQQ110" s="172"/>
      <c r="JQR110" s="172"/>
      <c r="JQS110" s="172"/>
      <c r="JQT110" s="172"/>
      <c r="JQU110" s="172"/>
      <c r="JQV110" s="172"/>
      <c r="JQW110" s="172"/>
      <c r="JQX110" s="172"/>
      <c r="JQY110" s="172"/>
      <c r="JQZ110" s="172"/>
      <c r="JRA110" s="172"/>
      <c r="JRB110" s="172"/>
      <c r="JRC110" s="172"/>
      <c r="JRD110" s="172"/>
      <c r="JRE110" s="172"/>
      <c r="JRF110" s="172"/>
      <c r="JRG110" s="172"/>
      <c r="JRH110" s="172"/>
      <c r="JRI110" s="172"/>
      <c r="JRJ110" s="172"/>
      <c r="JRK110" s="172"/>
      <c r="JRL110" s="172"/>
      <c r="JRM110" s="172"/>
      <c r="JRN110" s="172"/>
      <c r="JRO110" s="172"/>
      <c r="JRP110" s="172"/>
      <c r="JRQ110" s="172"/>
      <c r="JRR110" s="172"/>
      <c r="JRS110" s="172"/>
      <c r="JRT110" s="172"/>
      <c r="JRU110" s="172"/>
      <c r="JRV110" s="172"/>
      <c r="JRW110" s="172"/>
      <c r="JRX110" s="172"/>
      <c r="JRY110" s="172"/>
      <c r="JRZ110" s="172"/>
      <c r="JSA110" s="172"/>
      <c r="JSB110" s="172"/>
      <c r="JSC110" s="172"/>
      <c r="JSD110" s="172"/>
      <c r="JSE110" s="172"/>
      <c r="JSF110" s="172"/>
      <c r="JSG110" s="172"/>
      <c r="JSH110" s="172"/>
      <c r="JSI110" s="172"/>
      <c r="JSJ110" s="172"/>
      <c r="JSK110" s="172"/>
      <c r="JSL110" s="172"/>
      <c r="JSM110" s="172"/>
      <c r="JSN110" s="172"/>
      <c r="JSO110" s="172"/>
      <c r="JSP110" s="172"/>
      <c r="JSQ110" s="172"/>
      <c r="JSR110" s="172"/>
      <c r="JSS110" s="172"/>
      <c r="JST110" s="172"/>
      <c r="JSU110" s="172"/>
      <c r="JSV110" s="172"/>
      <c r="JSW110" s="172"/>
      <c r="JSX110" s="172"/>
      <c r="JSY110" s="172"/>
      <c r="JSZ110" s="172"/>
      <c r="JTA110" s="172"/>
      <c r="JTB110" s="172"/>
      <c r="JTC110" s="172"/>
      <c r="JTD110" s="172"/>
      <c r="JTE110" s="172"/>
      <c r="JTF110" s="172"/>
      <c r="JTG110" s="172"/>
      <c r="JTH110" s="172"/>
      <c r="JTI110" s="172"/>
      <c r="JTJ110" s="172"/>
      <c r="JTK110" s="172"/>
      <c r="JTL110" s="172"/>
      <c r="JTM110" s="172"/>
      <c r="JTN110" s="172"/>
      <c r="JTO110" s="172"/>
      <c r="JTP110" s="172"/>
      <c r="JTQ110" s="172"/>
      <c r="JTR110" s="172"/>
      <c r="JTS110" s="172"/>
      <c r="JTT110" s="172"/>
      <c r="JTU110" s="172"/>
      <c r="JTV110" s="172"/>
      <c r="JTW110" s="172"/>
      <c r="JTX110" s="172"/>
      <c r="JTY110" s="172"/>
      <c r="JTZ110" s="172"/>
      <c r="JUA110" s="172"/>
      <c r="JUB110" s="172"/>
      <c r="JUC110" s="172"/>
      <c r="JUD110" s="172"/>
      <c r="JUE110" s="172"/>
      <c r="JUF110" s="172"/>
      <c r="JUG110" s="172"/>
      <c r="JUH110" s="172"/>
      <c r="JUI110" s="172"/>
      <c r="JUJ110" s="172"/>
      <c r="JUK110" s="172"/>
      <c r="JUL110" s="172"/>
      <c r="JUM110" s="172"/>
      <c r="JUN110" s="172"/>
      <c r="JUO110" s="172"/>
      <c r="JUP110" s="172"/>
      <c r="JUQ110" s="172"/>
      <c r="JUR110" s="172"/>
      <c r="JUS110" s="172"/>
      <c r="JUT110" s="172"/>
      <c r="JUU110" s="172"/>
      <c r="JUV110" s="172"/>
      <c r="JUW110" s="172"/>
      <c r="JUX110" s="172"/>
      <c r="JUY110" s="172"/>
      <c r="JUZ110" s="172"/>
      <c r="JVA110" s="172"/>
      <c r="JVB110" s="172"/>
      <c r="JVC110" s="172"/>
      <c r="JVD110" s="172"/>
      <c r="JVE110" s="172"/>
      <c r="JVF110" s="172"/>
      <c r="JVG110" s="172"/>
      <c r="JVH110" s="172"/>
      <c r="JVI110" s="172"/>
      <c r="JVJ110" s="172"/>
      <c r="JVK110" s="172"/>
      <c r="JVL110" s="172"/>
      <c r="JVM110" s="172"/>
      <c r="JVN110" s="172"/>
      <c r="JVO110" s="172"/>
      <c r="JVP110" s="172"/>
      <c r="JVQ110" s="172"/>
      <c r="JVR110" s="172"/>
      <c r="JVS110" s="172"/>
      <c r="JVT110" s="172"/>
      <c r="JVU110" s="172"/>
      <c r="JVV110" s="172"/>
      <c r="JVW110" s="172"/>
      <c r="JVX110" s="172"/>
      <c r="JVY110" s="172"/>
      <c r="JVZ110" s="172"/>
      <c r="JWA110" s="172"/>
      <c r="JWB110" s="172"/>
      <c r="JWC110" s="172"/>
      <c r="JWD110" s="172"/>
      <c r="JWE110" s="172"/>
      <c r="JWF110" s="172"/>
      <c r="JWG110" s="172"/>
      <c r="JWH110" s="172"/>
      <c r="JWI110" s="172"/>
      <c r="JWJ110" s="172"/>
      <c r="JWK110" s="172"/>
      <c r="JWL110" s="172"/>
      <c r="JWM110" s="172"/>
      <c r="JWN110" s="172"/>
      <c r="JWO110" s="172"/>
      <c r="JWP110" s="172"/>
      <c r="JWQ110" s="172"/>
      <c r="JWR110" s="172"/>
      <c r="JWS110" s="172"/>
      <c r="JWT110" s="172"/>
      <c r="JWU110" s="172"/>
      <c r="JWV110" s="172"/>
      <c r="JWW110" s="172"/>
      <c r="JWX110" s="172"/>
      <c r="JWY110" s="172"/>
      <c r="JWZ110" s="172"/>
      <c r="JXA110" s="172"/>
      <c r="JXB110" s="172"/>
      <c r="JXC110" s="172"/>
      <c r="JXD110" s="172"/>
      <c r="JXE110" s="172"/>
      <c r="JXF110" s="172"/>
      <c r="JXG110" s="172"/>
      <c r="JXH110" s="172"/>
      <c r="JXI110" s="172"/>
      <c r="JXJ110" s="172"/>
      <c r="JXK110" s="172"/>
      <c r="JXL110" s="172"/>
      <c r="JXM110" s="172"/>
      <c r="JXN110" s="172"/>
      <c r="JXO110" s="172"/>
      <c r="JXP110" s="172"/>
      <c r="JXQ110" s="172"/>
      <c r="JXR110" s="172"/>
      <c r="JXS110" s="172"/>
      <c r="JXT110" s="172"/>
      <c r="JXU110" s="172"/>
      <c r="JXV110" s="172"/>
      <c r="JXW110" s="172"/>
      <c r="JXX110" s="172"/>
      <c r="JXY110" s="172"/>
      <c r="JXZ110" s="172"/>
      <c r="JYA110" s="172"/>
      <c r="JYB110" s="172"/>
      <c r="JYC110" s="172"/>
      <c r="JYD110" s="172"/>
      <c r="JYE110" s="172"/>
      <c r="JYF110" s="172"/>
      <c r="JYG110" s="172"/>
      <c r="JYH110" s="172"/>
      <c r="JYI110" s="172"/>
      <c r="JYJ110" s="172"/>
      <c r="JYK110" s="172"/>
      <c r="JYL110" s="172"/>
      <c r="JYM110" s="172"/>
      <c r="JYN110" s="172"/>
      <c r="JYO110" s="172"/>
      <c r="JYP110" s="172"/>
      <c r="JYQ110" s="172"/>
      <c r="JYR110" s="172"/>
      <c r="JYS110" s="172"/>
      <c r="JYT110" s="172"/>
      <c r="JYU110" s="172"/>
      <c r="JYV110" s="172"/>
      <c r="JYW110" s="172"/>
      <c r="JYX110" s="172"/>
      <c r="JYY110" s="172"/>
      <c r="JYZ110" s="172"/>
      <c r="JZA110" s="172"/>
      <c r="JZB110" s="172"/>
      <c r="JZC110" s="172"/>
      <c r="JZD110" s="172"/>
      <c r="JZE110" s="172"/>
      <c r="JZF110" s="172"/>
      <c r="JZG110" s="172"/>
      <c r="JZH110" s="172"/>
      <c r="JZI110" s="172"/>
      <c r="JZJ110" s="172"/>
      <c r="JZK110" s="172"/>
      <c r="JZL110" s="172"/>
      <c r="JZM110" s="172"/>
      <c r="JZN110" s="172"/>
      <c r="JZO110" s="172"/>
      <c r="JZP110" s="172"/>
      <c r="JZQ110" s="172"/>
      <c r="JZR110" s="172"/>
      <c r="JZS110" s="172"/>
      <c r="JZT110" s="172"/>
      <c r="JZU110" s="172"/>
      <c r="JZV110" s="172"/>
      <c r="JZW110" s="172"/>
      <c r="JZX110" s="172"/>
      <c r="JZY110" s="172"/>
      <c r="JZZ110" s="172"/>
      <c r="KAA110" s="172"/>
      <c r="KAB110" s="172"/>
      <c r="KAC110" s="172"/>
      <c r="KAD110" s="172"/>
      <c r="KAE110" s="172"/>
      <c r="KAF110" s="172"/>
      <c r="KAG110" s="172"/>
      <c r="KAH110" s="172"/>
      <c r="KAI110" s="172"/>
      <c r="KAJ110" s="172"/>
      <c r="KAK110" s="172"/>
      <c r="KAL110" s="172"/>
      <c r="KAM110" s="172"/>
      <c r="KAN110" s="172"/>
      <c r="KAO110" s="172"/>
      <c r="KAP110" s="172"/>
      <c r="KAQ110" s="172"/>
      <c r="KAR110" s="172"/>
      <c r="KAS110" s="172"/>
      <c r="KAT110" s="172"/>
      <c r="KAU110" s="172"/>
      <c r="KAV110" s="172"/>
      <c r="KAW110" s="172"/>
      <c r="KAX110" s="172"/>
      <c r="KAY110" s="172"/>
      <c r="KAZ110" s="172"/>
      <c r="KBA110" s="172"/>
      <c r="KBB110" s="172"/>
      <c r="KBC110" s="172"/>
      <c r="KBD110" s="172"/>
      <c r="KBE110" s="172"/>
      <c r="KBF110" s="172"/>
      <c r="KBG110" s="172"/>
      <c r="KBH110" s="172"/>
      <c r="KBI110" s="172"/>
      <c r="KBJ110" s="172"/>
      <c r="KBK110" s="172"/>
      <c r="KBL110" s="172"/>
      <c r="KBM110" s="172"/>
      <c r="KBN110" s="172"/>
      <c r="KBO110" s="172"/>
      <c r="KBP110" s="172"/>
      <c r="KBQ110" s="172"/>
      <c r="KBR110" s="172"/>
      <c r="KBS110" s="172"/>
      <c r="KBT110" s="172"/>
      <c r="KBU110" s="172"/>
      <c r="KBV110" s="172"/>
      <c r="KBW110" s="172"/>
      <c r="KBX110" s="172"/>
      <c r="KBY110" s="172"/>
      <c r="KBZ110" s="172"/>
      <c r="KCA110" s="172"/>
      <c r="KCB110" s="172"/>
      <c r="KCC110" s="172"/>
      <c r="KCD110" s="172"/>
      <c r="KCE110" s="172"/>
      <c r="KCF110" s="172"/>
      <c r="KCG110" s="172"/>
      <c r="KCH110" s="172"/>
      <c r="KCI110" s="172"/>
      <c r="KCJ110" s="172"/>
      <c r="KCK110" s="172"/>
      <c r="KCL110" s="172"/>
      <c r="KCM110" s="172"/>
      <c r="KCN110" s="172"/>
      <c r="KCO110" s="172"/>
      <c r="KCP110" s="172"/>
      <c r="KCQ110" s="172"/>
      <c r="KCR110" s="172"/>
      <c r="KCS110" s="172"/>
      <c r="KCT110" s="172"/>
      <c r="KCU110" s="172"/>
      <c r="KCV110" s="172"/>
      <c r="KCW110" s="172"/>
      <c r="KCX110" s="172"/>
      <c r="KCY110" s="172"/>
      <c r="KCZ110" s="172"/>
      <c r="KDA110" s="172"/>
      <c r="KDB110" s="172"/>
      <c r="KDC110" s="172"/>
      <c r="KDD110" s="172"/>
      <c r="KDE110" s="172"/>
      <c r="KDF110" s="172"/>
      <c r="KDG110" s="172"/>
      <c r="KDH110" s="172"/>
      <c r="KDI110" s="172"/>
      <c r="KDJ110" s="172"/>
      <c r="KDK110" s="172"/>
      <c r="KDL110" s="172"/>
      <c r="KDM110" s="172"/>
      <c r="KDN110" s="172"/>
      <c r="KDO110" s="172"/>
      <c r="KDP110" s="172"/>
      <c r="KDQ110" s="172"/>
      <c r="KDR110" s="172"/>
      <c r="KDS110" s="172"/>
      <c r="KDT110" s="172"/>
      <c r="KDU110" s="172"/>
      <c r="KDV110" s="172"/>
      <c r="KDW110" s="172"/>
      <c r="KDX110" s="172"/>
      <c r="KDY110" s="172"/>
      <c r="KDZ110" s="172"/>
      <c r="KEA110" s="172"/>
      <c r="KEB110" s="172"/>
      <c r="KEC110" s="172"/>
      <c r="KED110" s="172"/>
      <c r="KEE110" s="172"/>
      <c r="KEF110" s="172"/>
      <c r="KEG110" s="172"/>
      <c r="KEH110" s="172"/>
      <c r="KEI110" s="172"/>
      <c r="KEJ110" s="172"/>
      <c r="KEK110" s="172"/>
      <c r="KEL110" s="172"/>
      <c r="KEM110" s="172"/>
      <c r="KEN110" s="172"/>
      <c r="KEO110" s="172"/>
      <c r="KEP110" s="172"/>
      <c r="KEQ110" s="172"/>
      <c r="KER110" s="172"/>
      <c r="KES110" s="172"/>
      <c r="KET110" s="172"/>
      <c r="KEU110" s="172"/>
      <c r="KEV110" s="172"/>
      <c r="KEW110" s="172"/>
      <c r="KEX110" s="172"/>
      <c r="KEY110" s="172"/>
      <c r="KEZ110" s="172"/>
      <c r="KFA110" s="172"/>
      <c r="KFB110" s="172"/>
      <c r="KFC110" s="172"/>
      <c r="KFD110" s="172"/>
      <c r="KFE110" s="172"/>
      <c r="KFF110" s="172"/>
      <c r="KFG110" s="172"/>
      <c r="KFH110" s="172"/>
      <c r="KFI110" s="172"/>
      <c r="KFJ110" s="172"/>
      <c r="KFK110" s="172"/>
      <c r="KFL110" s="172"/>
      <c r="KFM110" s="172"/>
      <c r="KFN110" s="172"/>
      <c r="KFO110" s="172"/>
      <c r="KFP110" s="172"/>
      <c r="KFQ110" s="172"/>
      <c r="KFR110" s="172"/>
      <c r="KFS110" s="172"/>
      <c r="KFT110" s="172"/>
      <c r="KFU110" s="172"/>
      <c r="KFV110" s="172"/>
      <c r="KFW110" s="172"/>
      <c r="KFX110" s="172"/>
      <c r="KFY110" s="172"/>
      <c r="KFZ110" s="172"/>
      <c r="KGA110" s="172"/>
      <c r="KGB110" s="172"/>
      <c r="KGC110" s="172"/>
      <c r="KGD110" s="172"/>
      <c r="KGE110" s="172"/>
      <c r="KGF110" s="172"/>
      <c r="KGG110" s="172"/>
      <c r="KGH110" s="172"/>
      <c r="KGI110" s="172"/>
      <c r="KGJ110" s="172"/>
      <c r="KGK110" s="172"/>
      <c r="KGL110" s="172"/>
      <c r="KGM110" s="172"/>
      <c r="KGN110" s="172"/>
      <c r="KGO110" s="172"/>
      <c r="KGP110" s="172"/>
      <c r="KGQ110" s="172"/>
      <c r="KGR110" s="172"/>
      <c r="KGS110" s="172"/>
      <c r="KGT110" s="172"/>
      <c r="KGU110" s="172"/>
      <c r="KGV110" s="172"/>
      <c r="KGW110" s="172"/>
      <c r="KGX110" s="172"/>
      <c r="KGY110" s="172"/>
      <c r="KGZ110" s="172"/>
      <c r="KHA110" s="172"/>
      <c r="KHB110" s="172"/>
      <c r="KHC110" s="172"/>
      <c r="KHD110" s="172"/>
      <c r="KHE110" s="172"/>
      <c r="KHF110" s="172"/>
      <c r="KHG110" s="172"/>
      <c r="KHH110" s="172"/>
      <c r="KHI110" s="172"/>
      <c r="KHJ110" s="172"/>
      <c r="KHK110" s="172"/>
      <c r="KHL110" s="172"/>
      <c r="KHM110" s="172"/>
      <c r="KHN110" s="172"/>
      <c r="KHO110" s="172"/>
      <c r="KHP110" s="172"/>
      <c r="KHQ110" s="172"/>
      <c r="KHR110" s="172"/>
      <c r="KHS110" s="172"/>
      <c r="KHT110" s="172"/>
      <c r="KHU110" s="172"/>
      <c r="KHV110" s="172"/>
      <c r="KHW110" s="172"/>
      <c r="KHX110" s="172"/>
      <c r="KHY110" s="172"/>
      <c r="KHZ110" s="172"/>
      <c r="KIA110" s="172"/>
      <c r="KIB110" s="172"/>
      <c r="KIC110" s="172"/>
      <c r="KID110" s="172"/>
      <c r="KIE110" s="172"/>
      <c r="KIF110" s="172"/>
      <c r="KIG110" s="172"/>
      <c r="KIH110" s="172"/>
      <c r="KII110" s="172"/>
      <c r="KIJ110" s="172"/>
      <c r="KIK110" s="172"/>
      <c r="KIL110" s="172"/>
      <c r="KIM110" s="172"/>
      <c r="KIN110" s="172"/>
      <c r="KIO110" s="172"/>
      <c r="KIP110" s="172"/>
      <c r="KIQ110" s="172"/>
      <c r="KIR110" s="172"/>
      <c r="KIS110" s="172"/>
      <c r="KIT110" s="172"/>
      <c r="KIU110" s="172"/>
      <c r="KIV110" s="172"/>
      <c r="KIW110" s="172"/>
      <c r="KIX110" s="172"/>
      <c r="KIY110" s="172"/>
      <c r="KIZ110" s="172"/>
      <c r="KJA110" s="172"/>
      <c r="KJB110" s="172"/>
      <c r="KJC110" s="172"/>
      <c r="KJD110" s="172"/>
      <c r="KJE110" s="172"/>
      <c r="KJF110" s="172"/>
      <c r="KJG110" s="172"/>
      <c r="KJH110" s="172"/>
      <c r="KJI110" s="172"/>
      <c r="KJJ110" s="172"/>
      <c r="KJK110" s="172"/>
      <c r="KJL110" s="172"/>
      <c r="KJM110" s="172"/>
      <c r="KJN110" s="172"/>
      <c r="KJO110" s="172"/>
      <c r="KJP110" s="172"/>
      <c r="KJQ110" s="172"/>
      <c r="KJR110" s="172"/>
      <c r="KJS110" s="172"/>
      <c r="KJT110" s="172"/>
      <c r="KJU110" s="172"/>
      <c r="KJV110" s="172"/>
      <c r="KJW110" s="172"/>
      <c r="KJX110" s="172"/>
      <c r="KJY110" s="172"/>
      <c r="KJZ110" s="172"/>
      <c r="KKA110" s="172"/>
      <c r="KKB110" s="172"/>
      <c r="KKC110" s="172"/>
      <c r="KKD110" s="172"/>
      <c r="KKE110" s="172"/>
      <c r="KKF110" s="172"/>
      <c r="KKG110" s="172"/>
      <c r="KKH110" s="172"/>
      <c r="KKI110" s="172"/>
      <c r="KKJ110" s="172"/>
      <c r="KKK110" s="172"/>
      <c r="KKL110" s="172"/>
      <c r="KKM110" s="172"/>
      <c r="KKN110" s="172"/>
      <c r="KKO110" s="172"/>
      <c r="KKP110" s="172"/>
      <c r="KKQ110" s="172"/>
      <c r="KKR110" s="172"/>
      <c r="KKS110" s="172"/>
      <c r="KKT110" s="172"/>
      <c r="KKU110" s="172"/>
      <c r="KKV110" s="172"/>
      <c r="KKW110" s="172"/>
      <c r="KKX110" s="172"/>
      <c r="KKY110" s="172"/>
      <c r="KKZ110" s="172"/>
      <c r="KLA110" s="172"/>
      <c r="KLB110" s="172"/>
      <c r="KLC110" s="172"/>
      <c r="KLD110" s="172"/>
      <c r="KLE110" s="172"/>
      <c r="KLF110" s="172"/>
      <c r="KLG110" s="172"/>
      <c r="KLH110" s="172"/>
      <c r="KLI110" s="172"/>
      <c r="KLJ110" s="172"/>
      <c r="KLK110" s="172"/>
      <c r="KLL110" s="172"/>
      <c r="KLM110" s="172"/>
      <c r="KLN110" s="172"/>
      <c r="KLO110" s="172"/>
      <c r="KLP110" s="172"/>
      <c r="KLQ110" s="172"/>
      <c r="KLR110" s="172"/>
      <c r="KLS110" s="172"/>
      <c r="KLT110" s="172"/>
      <c r="KLU110" s="172"/>
      <c r="KLV110" s="172"/>
      <c r="KLW110" s="172"/>
      <c r="KLX110" s="172"/>
      <c r="KLY110" s="172"/>
      <c r="KLZ110" s="172"/>
      <c r="KMA110" s="172"/>
      <c r="KMB110" s="172"/>
      <c r="KMC110" s="172"/>
      <c r="KMD110" s="172"/>
      <c r="KME110" s="172"/>
      <c r="KMF110" s="172"/>
      <c r="KMG110" s="172"/>
      <c r="KMH110" s="172"/>
      <c r="KMI110" s="172"/>
      <c r="KMJ110" s="172"/>
      <c r="KMK110" s="172"/>
      <c r="KML110" s="172"/>
      <c r="KMM110" s="172"/>
      <c r="KMN110" s="172"/>
      <c r="KMO110" s="172"/>
      <c r="KMP110" s="172"/>
      <c r="KMQ110" s="172"/>
      <c r="KMR110" s="172"/>
      <c r="KMS110" s="172"/>
      <c r="KMT110" s="172"/>
      <c r="KMU110" s="172"/>
      <c r="KMV110" s="172"/>
      <c r="KMW110" s="172"/>
      <c r="KMX110" s="172"/>
      <c r="KMY110" s="172"/>
      <c r="KMZ110" s="172"/>
      <c r="KNA110" s="172"/>
      <c r="KNB110" s="172"/>
      <c r="KNC110" s="172"/>
      <c r="KND110" s="172"/>
      <c r="KNE110" s="172"/>
      <c r="KNF110" s="172"/>
      <c r="KNG110" s="172"/>
      <c r="KNH110" s="172"/>
      <c r="KNI110" s="172"/>
      <c r="KNJ110" s="172"/>
      <c r="KNK110" s="172"/>
      <c r="KNL110" s="172"/>
      <c r="KNM110" s="172"/>
      <c r="KNN110" s="172"/>
      <c r="KNO110" s="172"/>
      <c r="KNP110" s="172"/>
      <c r="KNQ110" s="172"/>
      <c r="KNR110" s="172"/>
      <c r="KNS110" s="172"/>
      <c r="KNT110" s="172"/>
      <c r="KNU110" s="172"/>
      <c r="KNV110" s="172"/>
      <c r="KNW110" s="172"/>
      <c r="KNX110" s="172"/>
      <c r="KNY110" s="172"/>
      <c r="KNZ110" s="172"/>
      <c r="KOA110" s="172"/>
      <c r="KOB110" s="172"/>
      <c r="KOC110" s="172"/>
      <c r="KOD110" s="172"/>
      <c r="KOE110" s="172"/>
      <c r="KOF110" s="172"/>
      <c r="KOG110" s="172"/>
      <c r="KOH110" s="172"/>
      <c r="KOI110" s="172"/>
      <c r="KOJ110" s="172"/>
      <c r="KOK110" s="172"/>
      <c r="KOL110" s="172"/>
      <c r="KOM110" s="172"/>
      <c r="KON110" s="172"/>
      <c r="KOO110" s="172"/>
      <c r="KOP110" s="172"/>
      <c r="KOQ110" s="172"/>
      <c r="KOR110" s="172"/>
      <c r="KOS110" s="172"/>
      <c r="KOT110" s="172"/>
      <c r="KOU110" s="172"/>
      <c r="KOV110" s="172"/>
      <c r="KOW110" s="172"/>
      <c r="KOX110" s="172"/>
      <c r="KOY110" s="172"/>
      <c r="KOZ110" s="172"/>
      <c r="KPA110" s="172"/>
      <c r="KPB110" s="172"/>
      <c r="KPC110" s="172"/>
      <c r="KPD110" s="172"/>
      <c r="KPE110" s="172"/>
      <c r="KPF110" s="172"/>
      <c r="KPG110" s="172"/>
      <c r="KPH110" s="172"/>
      <c r="KPI110" s="172"/>
      <c r="KPJ110" s="172"/>
      <c r="KPK110" s="172"/>
      <c r="KPL110" s="172"/>
      <c r="KPM110" s="172"/>
      <c r="KPN110" s="172"/>
      <c r="KPO110" s="172"/>
      <c r="KPP110" s="172"/>
      <c r="KPQ110" s="172"/>
      <c r="KPR110" s="172"/>
      <c r="KPS110" s="172"/>
      <c r="KPT110" s="172"/>
      <c r="KPU110" s="172"/>
      <c r="KPV110" s="172"/>
      <c r="KPW110" s="172"/>
      <c r="KPX110" s="172"/>
      <c r="KPY110" s="172"/>
      <c r="KPZ110" s="172"/>
      <c r="KQA110" s="172"/>
      <c r="KQB110" s="172"/>
      <c r="KQC110" s="172"/>
      <c r="KQD110" s="172"/>
      <c r="KQE110" s="172"/>
      <c r="KQF110" s="172"/>
      <c r="KQG110" s="172"/>
      <c r="KQH110" s="172"/>
      <c r="KQI110" s="172"/>
      <c r="KQJ110" s="172"/>
      <c r="KQK110" s="172"/>
      <c r="KQL110" s="172"/>
      <c r="KQM110" s="172"/>
      <c r="KQN110" s="172"/>
      <c r="KQO110" s="172"/>
      <c r="KQP110" s="172"/>
      <c r="KQQ110" s="172"/>
      <c r="KQR110" s="172"/>
      <c r="KQS110" s="172"/>
      <c r="KQT110" s="172"/>
      <c r="KQU110" s="172"/>
      <c r="KQV110" s="172"/>
      <c r="KQW110" s="172"/>
      <c r="KQX110" s="172"/>
      <c r="KQY110" s="172"/>
      <c r="KQZ110" s="172"/>
      <c r="KRA110" s="172"/>
      <c r="KRB110" s="172"/>
      <c r="KRC110" s="172"/>
      <c r="KRD110" s="172"/>
      <c r="KRE110" s="172"/>
      <c r="KRF110" s="172"/>
      <c r="KRG110" s="172"/>
      <c r="KRH110" s="172"/>
      <c r="KRI110" s="172"/>
      <c r="KRJ110" s="172"/>
      <c r="KRK110" s="172"/>
      <c r="KRL110" s="172"/>
      <c r="KRM110" s="172"/>
      <c r="KRN110" s="172"/>
      <c r="KRO110" s="172"/>
      <c r="KRP110" s="172"/>
      <c r="KRQ110" s="172"/>
      <c r="KRR110" s="172"/>
      <c r="KRS110" s="172"/>
      <c r="KRT110" s="172"/>
      <c r="KRU110" s="172"/>
      <c r="KRV110" s="172"/>
      <c r="KRW110" s="172"/>
      <c r="KRX110" s="172"/>
      <c r="KRY110" s="172"/>
      <c r="KRZ110" s="172"/>
      <c r="KSA110" s="172"/>
      <c r="KSB110" s="172"/>
      <c r="KSC110" s="172"/>
      <c r="KSD110" s="172"/>
      <c r="KSE110" s="172"/>
      <c r="KSF110" s="172"/>
      <c r="KSG110" s="172"/>
      <c r="KSH110" s="172"/>
      <c r="KSI110" s="172"/>
      <c r="KSJ110" s="172"/>
      <c r="KSK110" s="172"/>
      <c r="KSL110" s="172"/>
      <c r="KSM110" s="172"/>
      <c r="KSN110" s="172"/>
      <c r="KSO110" s="172"/>
      <c r="KSP110" s="172"/>
      <c r="KSQ110" s="172"/>
      <c r="KSR110" s="172"/>
      <c r="KSS110" s="172"/>
      <c r="KST110" s="172"/>
      <c r="KSU110" s="172"/>
      <c r="KSV110" s="172"/>
      <c r="KSW110" s="172"/>
      <c r="KSX110" s="172"/>
      <c r="KSY110" s="172"/>
      <c r="KSZ110" s="172"/>
      <c r="KTA110" s="172"/>
      <c r="KTB110" s="172"/>
      <c r="KTC110" s="172"/>
      <c r="KTD110" s="172"/>
      <c r="KTE110" s="172"/>
      <c r="KTF110" s="172"/>
      <c r="KTG110" s="172"/>
      <c r="KTH110" s="172"/>
      <c r="KTI110" s="172"/>
      <c r="KTJ110" s="172"/>
      <c r="KTK110" s="172"/>
      <c r="KTL110" s="172"/>
      <c r="KTM110" s="172"/>
      <c r="KTN110" s="172"/>
      <c r="KTO110" s="172"/>
      <c r="KTP110" s="172"/>
      <c r="KTQ110" s="172"/>
      <c r="KTR110" s="172"/>
      <c r="KTS110" s="172"/>
      <c r="KTT110" s="172"/>
      <c r="KTU110" s="172"/>
      <c r="KTV110" s="172"/>
      <c r="KTW110" s="172"/>
      <c r="KTX110" s="172"/>
      <c r="KTY110" s="172"/>
      <c r="KTZ110" s="172"/>
      <c r="KUA110" s="172"/>
      <c r="KUB110" s="172"/>
      <c r="KUC110" s="172"/>
      <c r="KUD110" s="172"/>
      <c r="KUE110" s="172"/>
      <c r="KUF110" s="172"/>
      <c r="KUG110" s="172"/>
      <c r="KUH110" s="172"/>
      <c r="KUI110" s="172"/>
      <c r="KUJ110" s="172"/>
      <c r="KUK110" s="172"/>
      <c r="KUL110" s="172"/>
      <c r="KUM110" s="172"/>
      <c r="KUN110" s="172"/>
      <c r="KUO110" s="172"/>
      <c r="KUP110" s="172"/>
      <c r="KUQ110" s="172"/>
      <c r="KUR110" s="172"/>
      <c r="KUS110" s="172"/>
      <c r="KUT110" s="172"/>
      <c r="KUU110" s="172"/>
      <c r="KUV110" s="172"/>
      <c r="KUW110" s="172"/>
      <c r="KUX110" s="172"/>
      <c r="KUY110" s="172"/>
      <c r="KUZ110" s="172"/>
      <c r="KVA110" s="172"/>
      <c r="KVB110" s="172"/>
      <c r="KVC110" s="172"/>
      <c r="KVD110" s="172"/>
      <c r="KVE110" s="172"/>
      <c r="KVF110" s="172"/>
      <c r="KVG110" s="172"/>
      <c r="KVH110" s="172"/>
      <c r="KVI110" s="172"/>
      <c r="KVJ110" s="172"/>
      <c r="KVK110" s="172"/>
      <c r="KVL110" s="172"/>
      <c r="KVM110" s="172"/>
      <c r="KVN110" s="172"/>
      <c r="KVO110" s="172"/>
      <c r="KVP110" s="172"/>
      <c r="KVQ110" s="172"/>
      <c r="KVR110" s="172"/>
      <c r="KVS110" s="172"/>
      <c r="KVT110" s="172"/>
      <c r="KVU110" s="172"/>
      <c r="KVV110" s="172"/>
      <c r="KVW110" s="172"/>
      <c r="KVX110" s="172"/>
      <c r="KVY110" s="172"/>
      <c r="KVZ110" s="172"/>
      <c r="KWA110" s="172"/>
      <c r="KWB110" s="172"/>
      <c r="KWC110" s="172"/>
      <c r="KWD110" s="172"/>
      <c r="KWE110" s="172"/>
      <c r="KWF110" s="172"/>
      <c r="KWG110" s="172"/>
      <c r="KWH110" s="172"/>
      <c r="KWI110" s="172"/>
      <c r="KWJ110" s="172"/>
      <c r="KWK110" s="172"/>
      <c r="KWL110" s="172"/>
      <c r="KWM110" s="172"/>
      <c r="KWN110" s="172"/>
      <c r="KWO110" s="172"/>
      <c r="KWP110" s="172"/>
      <c r="KWQ110" s="172"/>
      <c r="KWR110" s="172"/>
      <c r="KWS110" s="172"/>
      <c r="KWT110" s="172"/>
      <c r="KWU110" s="172"/>
      <c r="KWV110" s="172"/>
      <c r="KWW110" s="172"/>
      <c r="KWX110" s="172"/>
      <c r="KWY110" s="172"/>
      <c r="KWZ110" s="172"/>
      <c r="KXA110" s="172"/>
      <c r="KXB110" s="172"/>
      <c r="KXC110" s="172"/>
      <c r="KXD110" s="172"/>
      <c r="KXE110" s="172"/>
      <c r="KXF110" s="172"/>
      <c r="KXG110" s="172"/>
      <c r="KXH110" s="172"/>
      <c r="KXI110" s="172"/>
      <c r="KXJ110" s="172"/>
      <c r="KXK110" s="172"/>
      <c r="KXL110" s="172"/>
      <c r="KXM110" s="172"/>
      <c r="KXN110" s="172"/>
      <c r="KXO110" s="172"/>
      <c r="KXP110" s="172"/>
      <c r="KXQ110" s="172"/>
      <c r="KXR110" s="172"/>
      <c r="KXS110" s="172"/>
      <c r="KXT110" s="172"/>
      <c r="KXU110" s="172"/>
      <c r="KXV110" s="172"/>
      <c r="KXW110" s="172"/>
      <c r="KXX110" s="172"/>
      <c r="KXY110" s="172"/>
      <c r="KXZ110" s="172"/>
      <c r="KYA110" s="172"/>
      <c r="KYB110" s="172"/>
      <c r="KYC110" s="172"/>
      <c r="KYD110" s="172"/>
      <c r="KYE110" s="172"/>
      <c r="KYF110" s="172"/>
      <c r="KYG110" s="172"/>
      <c r="KYH110" s="172"/>
      <c r="KYI110" s="172"/>
      <c r="KYJ110" s="172"/>
      <c r="KYK110" s="172"/>
      <c r="KYL110" s="172"/>
      <c r="KYM110" s="172"/>
      <c r="KYN110" s="172"/>
      <c r="KYO110" s="172"/>
      <c r="KYP110" s="172"/>
      <c r="KYQ110" s="172"/>
      <c r="KYR110" s="172"/>
      <c r="KYS110" s="172"/>
      <c r="KYT110" s="172"/>
      <c r="KYU110" s="172"/>
      <c r="KYV110" s="172"/>
      <c r="KYW110" s="172"/>
      <c r="KYX110" s="172"/>
      <c r="KYY110" s="172"/>
      <c r="KYZ110" s="172"/>
      <c r="KZA110" s="172"/>
      <c r="KZB110" s="172"/>
      <c r="KZC110" s="172"/>
      <c r="KZD110" s="172"/>
      <c r="KZE110" s="172"/>
      <c r="KZF110" s="172"/>
      <c r="KZG110" s="172"/>
      <c r="KZH110" s="172"/>
      <c r="KZI110" s="172"/>
      <c r="KZJ110" s="172"/>
      <c r="KZK110" s="172"/>
      <c r="KZL110" s="172"/>
      <c r="KZM110" s="172"/>
      <c r="KZN110" s="172"/>
      <c r="KZO110" s="172"/>
      <c r="KZP110" s="172"/>
      <c r="KZQ110" s="172"/>
      <c r="KZR110" s="172"/>
      <c r="KZS110" s="172"/>
      <c r="KZT110" s="172"/>
      <c r="KZU110" s="172"/>
      <c r="KZV110" s="172"/>
      <c r="KZW110" s="172"/>
      <c r="KZX110" s="172"/>
      <c r="KZY110" s="172"/>
      <c r="KZZ110" s="172"/>
      <c r="LAA110" s="172"/>
      <c r="LAB110" s="172"/>
      <c r="LAC110" s="172"/>
      <c r="LAD110" s="172"/>
      <c r="LAE110" s="172"/>
      <c r="LAF110" s="172"/>
      <c r="LAG110" s="172"/>
      <c r="LAH110" s="172"/>
      <c r="LAI110" s="172"/>
      <c r="LAJ110" s="172"/>
      <c r="LAK110" s="172"/>
      <c r="LAL110" s="172"/>
      <c r="LAM110" s="172"/>
      <c r="LAN110" s="172"/>
      <c r="LAO110" s="172"/>
      <c r="LAP110" s="172"/>
      <c r="LAQ110" s="172"/>
      <c r="LAR110" s="172"/>
      <c r="LAS110" s="172"/>
      <c r="LAT110" s="172"/>
      <c r="LAU110" s="172"/>
      <c r="LAV110" s="172"/>
      <c r="LAW110" s="172"/>
      <c r="LAX110" s="172"/>
      <c r="LAY110" s="172"/>
      <c r="LAZ110" s="172"/>
      <c r="LBA110" s="172"/>
      <c r="LBB110" s="172"/>
      <c r="LBC110" s="172"/>
      <c r="LBD110" s="172"/>
      <c r="LBE110" s="172"/>
      <c r="LBF110" s="172"/>
      <c r="LBG110" s="172"/>
      <c r="LBH110" s="172"/>
      <c r="LBI110" s="172"/>
      <c r="LBJ110" s="172"/>
      <c r="LBK110" s="172"/>
      <c r="LBL110" s="172"/>
      <c r="LBM110" s="172"/>
      <c r="LBN110" s="172"/>
      <c r="LBO110" s="172"/>
      <c r="LBP110" s="172"/>
      <c r="LBQ110" s="172"/>
      <c r="LBR110" s="172"/>
      <c r="LBS110" s="172"/>
      <c r="LBT110" s="172"/>
      <c r="LBU110" s="172"/>
      <c r="LBV110" s="172"/>
      <c r="LBW110" s="172"/>
      <c r="LBX110" s="172"/>
      <c r="LBY110" s="172"/>
      <c r="LBZ110" s="172"/>
      <c r="LCA110" s="172"/>
      <c r="LCB110" s="172"/>
      <c r="LCC110" s="172"/>
      <c r="LCD110" s="172"/>
      <c r="LCE110" s="172"/>
      <c r="LCF110" s="172"/>
      <c r="LCG110" s="172"/>
      <c r="LCH110" s="172"/>
      <c r="LCI110" s="172"/>
      <c r="LCJ110" s="172"/>
      <c r="LCK110" s="172"/>
      <c r="LCL110" s="172"/>
      <c r="LCM110" s="172"/>
      <c r="LCN110" s="172"/>
      <c r="LCO110" s="172"/>
      <c r="LCP110" s="172"/>
      <c r="LCQ110" s="172"/>
      <c r="LCR110" s="172"/>
      <c r="LCS110" s="172"/>
      <c r="LCT110" s="172"/>
      <c r="LCU110" s="172"/>
      <c r="LCV110" s="172"/>
      <c r="LCW110" s="172"/>
      <c r="LCX110" s="172"/>
      <c r="LCY110" s="172"/>
      <c r="LCZ110" s="172"/>
      <c r="LDA110" s="172"/>
      <c r="LDB110" s="172"/>
      <c r="LDC110" s="172"/>
      <c r="LDD110" s="172"/>
      <c r="LDE110" s="172"/>
      <c r="LDF110" s="172"/>
      <c r="LDG110" s="172"/>
      <c r="LDH110" s="172"/>
      <c r="LDI110" s="172"/>
      <c r="LDJ110" s="172"/>
      <c r="LDK110" s="172"/>
      <c r="LDL110" s="172"/>
      <c r="LDM110" s="172"/>
      <c r="LDN110" s="172"/>
      <c r="LDO110" s="172"/>
      <c r="LDP110" s="172"/>
      <c r="LDQ110" s="172"/>
      <c r="LDR110" s="172"/>
      <c r="LDS110" s="172"/>
      <c r="LDT110" s="172"/>
      <c r="LDU110" s="172"/>
      <c r="LDV110" s="172"/>
      <c r="LDW110" s="172"/>
      <c r="LDX110" s="172"/>
      <c r="LDY110" s="172"/>
      <c r="LDZ110" s="172"/>
      <c r="LEA110" s="172"/>
      <c r="LEB110" s="172"/>
      <c r="LEC110" s="172"/>
      <c r="LED110" s="172"/>
      <c r="LEE110" s="172"/>
      <c r="LEF110" s="172"/>
      <c r="LEG110" s="172"/>
      <c r="LEH110" s="172"/>
      <c r="LEI110" s="172"/>
      <c r="LEJ110" s="172"/>
      <c r="LEK110" s="172"/>
      <c r="LEL110" s="172"/>
      <c r="LEM110" s="172"/>
      <c r="LEN110" s="172"/>
      <c r="LEO110" s="172"/>
      <c r="LEP110" s="172"/>
      <c r="LEQ110" s="172"/>
      <c r="LER110" s="172"/>
      <c r="LES110" s="172"/>
      <c r="LET110" s="172"/>
      <c r="LEU110" s="172"/>
      <c r="LEV110" s="172"/>
      <c r="LEW110" s="172"/>
      <c r="LEX110" s="172"/>
      <c r="LEY110" s="172"/>
      <c r="LEZ110" s="172"/>
      <c r="LFA110" s="172"/>
      <c r="LFB110" s="172"/>
      <c r="LFC110" s="172"/>
      <c r="LFD110" s="172"/>
      <c r="LFE110" s="172"/>
      <c r="LFF110" s="172"/>
      <c r="LFG110" s="172"/>
      <c r="LFH110" s="172"/>
      <c r="LFI110" s="172"/>
      <c r="LFJ110" s="172"/>
      <c r="LFK110" s="172"/>
      <c r="LFL110" s="172"/>
      <c r="LFM110" s="172"/>
      <c r="LFN110" s="172"/>
      <c r="LFO110" s="172"/>
      <c r="LFP110" s="172"/>
      <c r="LFQ110" s="172"/>
      <c r="LFR110" s="172"/>
      <c r="LFS110" s="172"/>
      <c r="LFT110" s="172"/>
      <c r="LFU110" s="172"/>
      <c r="LFV110" s="172"/>
      <c r="LFW110" s="172"/>
      <c r="LFX110" s="172"/>
      <c r="LFY110" s="172"/>
      <c r="LFZ110" s="172"/>
      <c r="LGA110" s="172"/>
      <c r="LGB110" s="172"/>
      <c r="LGC110" s="172"/>
      <c r="LGD110" s="172"/>
      <c r="LGE110" s="172"/>
      <c r="LGF110" s="172"/>
      <c r="LGG110" s="172"/>
      <c r="LGH110" s="172"/>
      <c r="LGI110" s="172"/>
      <c r="LGJ110" s="172"/>
      <c r="LGK110" s="172"/>
      <c r="LGL110" s="172"/>
      <c r="LGM110" s="172"/>
      <c r="LGN110" s="172"/>
      <c r="LGO110" s="172"/>
      <c r="LGP110" s="172"/>
      <c r="LGQ110" s="172"/>
      <c r="LGR110" s="172"/>
      <c r="LGS110" s="172"/>
      <c r="LGT110" s="172"/>
      <c r="LGU110" s="172"/>
      <c r="LGV110" s="172"/>
      <c r="LGW110" s="172"/>
      <c r="LGX110" s="172"/>
      <c r="LGY110" s="172"/>
      <c r="LGZ110" s="172"/>
      <c r="LHA110" s="172"/>
      <c r="LHB110" s="172"/>
      <c r="LHC110" s="172"/>
      <c r="LHD110" s="172"/>
      <c r="LHE110" s="172"/>
      <c r="LHF110" s="172"/>
      <c r="LHG110" s="172"/>
      <c r="LHH110" s="172"/>
      <c r="LHI110" s="172"/>
      <c r="LHJ110" s="172"/>
      <c r="LHK110" s="172"/>
      <c r="LHL110" s="172"/>
      <c r="LHM110" s="172"/>
      <c r="LHN110" s="172"/>
      <c r="LHO110" s="172"/>
      <c r="LHP110" s="172"/>
      <c r="LHQ110" s="172"/>
      <c r="LHR110" s="172"/>
      <c r="LHS110" s="172"/>
      <c r="LHT110" s="172"/>
      <c r="LHU110" s="172"/>
      <c r="LHV110" s="172"/>
      <c r="LHW110" s="172"/>
      <c r="LHX110" s="172"/>
      <c r="LHY110" s="172"/>
      <c r="LHZ110" s="172"/>
      <c r="LIA110" s="172"/>
      <c r="LIB110" s="172"/>
      <c r="LIC110" s="172"/>
      <c r="LID110" s="172"/>
      <c r="LIE110" s="172"/>
      <c r="LIF110" s="172"/>
      <c r="LIG110" s="172"/>
      <c r="LIH110" s="172"/>
      <c r="LII110" s="172"/>
      <c r="LIJ110" s="172"/>
      <c r="LIK110" s="172"/>
      <c r="LIL110" s="172"/>
      <c r="LIM110" s="172"/>
      <c r="LIN110" s="172"/>
      <c r="LIO110" s="172"/>
      <c r="LIP110" s="172"/>
      <c r="LIQ110" s="172"/>
      <c r="LIR110" s="172"/>
      <c r="LIS110" s="172"/>
      <c r="LIT110" s="172"/>
      <c r="LIU110" s="172"/>
      <c r="LIV110" s="172"/>
      <c r="LIW110" s="172"/>
      <c r="LIX110" s="172"/>
      <c r="LIY110" s="172"/>
      <c r="LIZ110" s="172"/>
      <c r="LJA110" s="172"/>
      <c r="LJB110" s="172"/>
      <c r="LJC110" s="172"/>
      <c r="LJD110" s="172"/>
      <c r="LJE110" s="172"/>
      <c r="LJF110" s="172"/>
      <c r="LJG110" s="172"/>
      <c r="LJH110" s="172"/>
      <c r="LJI110" s="172"/>
      <c r="LJJ110" s="172"/>
      <c r="LJK110" s="172"/>
      <c r="LJL110" s="172"/>
      <c r="LJM110" s="172"/>
      <c r="LJN110" s="172"/>
      <c r="LJO110" s="172"/>
      <c r="LJP110" s="172"/>
      <c r="LJQ110" s="172"/>
      <c r="LJR110" s="172"/>
      <c r="LJS110" s="172"/>
      <c r="LJT110" s="172"/>
      <c r="LJU110" s="172"/>
      <c r="LJV110" s="172"/>
      <c r="LJW110" s="172"/>
      <c r="LJX110" s="172"/>
      <c r="LJY110" s="172"/>
      <c r="LJZ110" s="172"/>
      <c r="LKA110" s="172"/>
      <c r="LKB110" s="172"/>
      <c r="LKC110" s="172"/>
      <c r="LKD110" s="172"/>
      <c r="LKE110" s="172"/>
      <c r="LKF110" s="172"/>
      <c r="LKG110" s="172"/>
      <c r="LKH110" s="172"/>
      <c r="LKI110" s="172"/>
      <c r="LKJ110" s="172"/>
      <c r="LKK110" s="172"/>
      <c r="LKL110" s="172"/>
      <c r="LKM110" s="172"/>
      <c r="LKN110" s="172"/>
      <c r="LKO110" s="172"/>
      <c r="LKP110" s="172"/>
      <c r="LKQ110" s="172"/>
      <c r="LKR110" s="172"/>
      <c r="LKS110" s="172"/>
      <c r="LKT110" s="172"/>
      <c r="LKU110" s="172"/>
      <c r="LKV110" s="172"/>
      <c r="LKW110" s="172"/>
      <c r="LKX110" s="172"/>
      <c r="LKY110" s="172"/>
      <c r="LKZ110" s="172"/>
      <c r="LLA110" s="172"/>
      <c r="LLB110" s="172"/>
      <c r="LLC110" s="172"/>
      <c r="LLD110" s="172"/>
      <c r="LLE110" s="172"/>
      <c r="LLF110" s="172"/>
      <c r="LLG110" s="172"/>
      <c r="LLH110" s="172"/>
      <c r="LLI110" s="172"/>
      <c r="LLJ110" s="172"/>
      <c r="LLK110" s="172"/>
      <c r="LLL110" s="172"/>
      <c r="LLM110" s="172"/>
      <c r="LLN110" s="172"/>
      <c r="LLO110" s="172"/>
      <c r="LLP110" s="172"/>
      <c r="LLQ110" s="172"/>
      <c r="LLR110" s="172"/>
      <c r="LLS110" s="172"/>
      <c r="LLT110" s="172"/>
      <c r="LLU110" s="172"/>
      <c r="LLV110" s="172"/>
      <c r="LLW110" s="172"/>
      <c r="LLX110" s="172"/>
      <c r="LLY110" s="172"/>
      <c r="LLZ110" s="172"/>
      <c r="LMA110" s="172"/>
      <c r="LMB110" s="172"/>
      <c r="LMC110" s="172"/>
      <c r="LMD110" s="172"/>
      <c r="LME110" s="172"/>
      <c r="LMF110" s="172"/>
      <c r="LMG110" s="172"/>
      <c r="LMH110" s="172"/>
      <c r="LMI110" s="172"/>
      <c r="LMJ110" s="172"/>
      <c r="LMK110" s="172"/>
      <c r="LML110" s="172"/>
      <c r="LMM110" s="172"/>
      <c r="LMN110" s="172"/>
      <c r="LMO110" s="172"/>
      <c r="LMP110" s="172"/>
      <c r="LMQ110" s="172"/>
      <c r="LMR110" s="172"/>
      <c r="LMS110" s="172"/>
      <c r="LMT110" s="172"/>
      <c r="LMU110" s="172"/>
      <c r="LMV110" s="172"/>
      <c r="LMW110" s="172"/>
      <c r="LMX110" s="172"/>
      <c r="LMY110" s="172"/>
      <c r="LMZ110" s="172"/>
      <c r="LNA110" s="172"/>
      <c r="LNB110" s="172"/>
      <c r="LNC110" s="172"/>
      <c r="LND110" s="172"/>
      <c r="LNE110" s="172"/>
      <c r="LNF110" s="172"/>
      <c r="LNG110" s="172"/>
      <c r="LNH110" s="172"/>
      <c r="LNI110" s="172"/>
      <c r="LNJ110" s="172"/>
      <c r="LNK110" s="172"/>
      <c r="LNL110" s="172"/>
      <c r="LNM110" s="172"/>
      <c r="LNN110" s="172"/>
      <c r="LNO110" s="172"/>
      <c r="LNP110" s="172"/>
      <c r="LNQ110" s="172"/>
      <c r="LNR110" s="172"/>
      <c r="LNS110" s="172"/>
      <c r="LNT110" s="172"/>
      <c r="LNU110" s="172"/>
      <c r="LNV110" s="172"/>
      <c r="LNW110" s="172"/>
      <c r="LNX110" s="172"/>
      <c r="LNY110" s="172"/>
      <c r="LNZ110" s="172"/>
      <c r="LOA110" s="172"/>
      <c r="LOB110" s="172"/>
      <c r="LOC110" s="172"/>
      <c r="LOD110" s="172"/>
      <c r="LOE110" s="172"/>
      <c r="LOF110" s="172"/>
      <c r="LOG110" s="172"/>
      <c r="LOH110" s="172"/>
      <c r="LOI110" s="172"/>
      <c r="LOJ110" s="172"/>
      <c r="LOK110" s="172"/>
      <c r="LOL110" s="172"/>
      <c r="LOM110" s="172"/>
      <c r="LON110" s="172"/>
      <c r="LOO110" s="172"/>
      <c r="LOP110" s="172"/>
      <c r="LOQ110" s="172"/>
      <c r="LOR110" s="172"/>
      <c r="LOS110" s="172"/>
      <c r="LOT110" s="172"/>
      <c r="LOU110" s="172"/>
      <c r="LOV110" s="172"/>
      <c r="LOW110" s="172"/>
      <c r="LOX110" s="172"/>
      <c r="LOY110" s="172"/>
      <c r="LOZ110" s="172"/>
      <c r="LPA110" s="172"/>
      <c r="LPB110" s="172"/>
      <c r="LPC110" s="172"/>
      <c r="LPD110" s="172"/>
      <c r="LPE110" s="172"/>
      <c r="LPF110" s="172"/>
      <c r="LPG110" s="172"/>
      <c r="LPH110" s="172"/>
      <c r="LPI110" s="172"/>
      <c r="LPJ110" s="172"/>
      <c r="LPK110" s="172"/>
      <c r="LPL110" s="172"/>
      <c r="LPM110" s="172"/>
      <c r="LPN110" s="172"/>
      <c r="LPO110" s="172"/>
      <c r="LPP110" s="172"/>
      <c r="LPQ110" s="172"/>
      <c r="LPR110" s="172"/>
      <c r="LPS110" s="172"/>
      <c r="LPT110" s="172"/>
      <c r="LPU110" s="172"/>
      <c r="LPV110" s="172"/>
      <c r="LPW110" s="172"/>
      <c r="LPX110" s="172"/>
      <c r="LPY110" s="172"/>
      <c r="LPZ110" s="172"/>
      <c r="LQA110" s="172"/>
      <c r="LQB110" s="172"/>
      <c r="LQC110" s="172"/>
      <c r="LQD110" s="172"/>
      <c r="LQE110" s="172"/>
      <c r="LQF110" s="172"/>
      <c r="LQG110" s="172"/>
      <c r="LQH110" s="172"/>
      <c r="LQI110" s="172"/>
      <c r="LQJ110" s="172"/>
      <c r="LQK110" s="172"/>
      <c r="LQL110" s="172"/>
      <c r="LQM110" s="172"/>
      <c r="LQN110" s="172"/>
      <c r="LQO110" s="172"/>
      <c r="LQP110" s="172"/>
      <c r="LQQ110" s="172"/>
      <c r="LQR110" s="172"/>
      <c r="LQS110" s="172"/>
      <c r="LQT110" s="172"/>
      <c r="LQU110" s="172"/>
      <c r="LQV110" s="172"/>
      <c r="LQW110" s="172"/>
      <c r="LQX110" s="172"/>
      <c r="LQY110" s="172"/>
      <c r="LQZ110" s="172"/>
      <c r="LRA110" s="172"/>
      <c r="LRB110" s="172"/>
      <c r="LRC110" s="172"/>
      <c r="LRD110" s="172"/>
      <c r="LRE110" s="172"/>
      <c r="LRF110" s="172"/>
      <c r="LRG110" s="172"/>
      <c r="LRH110" s="172"/>
      <c r="LRI110" s="172"/>
      <c r="LRJ110" s="172"/>
      <c r="LRK110" s="172"/>
      <c r="LRL110" s="172"/>
      <c r="LRM110" s="172"/>
      <c r="LRN110" s="172"/>
      <c r="LRO110" s="172"/>
      <c r="LRP110" s="172"/>
      <c r="LRQ110" s="172"/>
      <c r="LRR110" s="172"/>
      <c r="LRS110" s="172"/>
      <c r="LRT110" s="172"/>
      <c r="LRU110" s="172"/>
      <c r="LRV110" s="172"/>
      <c r="LRW110" s="172"/>
      <c r="LRX110" s="172"/>
      <c r="LRY110" s="172"/>
      <c r="LRZ110" s="172"/>
      <c r="LSA110" s="172"/>
      <c r="LSB110" s="172"/>
      <c r="LSC110" s="172"/>
      <c r="LSD110" s="172"/>
      <c r="LSE110" s="172"/>
      <c r="LSF110" s="172"/>
      <c r="LSG110" s="172"/>
      <c r="LSH110" s="172"/>
      <c r="LSI110" s="172"/>
      <c r="LSJ110" s="172"/>
      <c r="LSK110" s="172"/>
      <c r="LSL110" s="172"/>
      <c r="LSM110" s="172"/>
      <c r="LSN110" s="172"/>
      <c r="LSO110" s="172"/>
      <c r="LSP110" s="172"/>
      <c r="LSQ110" s="172"/>
      <c r="LSR110" s="172"/>
      <c r="LSS110" s="172"/>
      <c r="LST110" s="172"/>
      <c r="LSU110" s="172"/>
      <c r="LSV110" s="172"/>
      <c r="LSW110" s="172"/>
      <c r="LSX110" s="172"/>
      <c r="LSY110" s="172"/>
      <c r="LSZ110" s="172"/>
      <c r="LTA110" s="172"/>
      <c r="LTB110" s="172"/>
      <c r="LTC110" s="172"/>
      <c r="LTD110" s="172"/>
      <c r="LTE110" s="172"/>
      <c r="LTF110" s="172"/>
      <c r="LTG110" s="172"/>
      <c r="LTH110" s="172"/>
      <c r="LTI110" s="172"/>
      <c r="LTJ110" s="172"/>
      <c r="LTK110" s="172"/>
      <c r="LTL110" s="172"/>
      <c r="LTM110" s="172"/>
      <c r="LTN110" s="172"/>
      <c r="LTO110" s="172"/>
      <c r="LTP110" s="172"/>
      <c r="LTQ110" s="172"/>
      <c r="LTR110" s="172"/>
      <c r="LTS110" s="172"/>
      <c r="LTT110" s="172"/>
      <c r="LTU110" s="172"/>
      <c r="LTV110" s="172"/>
      <c r="LTW110" s="172"/>
      <c r="LTX110" s="172"/>
      <c r="LTY110" s="172"/>
      <c r="LTZ110" s="172"/>
      <c r="LUA110" s="172"/>
      <c r="LUB110" s="172"/>
      <c r="LUC110" s="172"/>
      <c r="LUD110" s="172"/>
      <c r="LUE110" s="172"/>
      <c r="LUF110" s="172"/>
      <c r="LUG110" s="172"/>
      <c r="LUH110" s="172"/>
      <c r="LUI110" s="172"/>
      <c r="LUJ110" s="172"/>
      <c r="LUK110" s="172"/>
      <c r="LUL110" s="172"/>
      <c r="LUM110" s="172"/>
      <c r="LUN110" s="172"/>
      <c r="LUO110" s="172"/>
      <c r="LUP110" s="172"/>
      <c r="LUQ110" s="172"/>
      <c r="LUR110" s="172"/>
      <c r="LUS110" s="172"/>
      <c r="LUT110" s="172"/>
      <c r="LUU110" s="172"/>
      <c r="LUV110" s="172"/>
      <c r="LUW110" s="172"/>
      <c r="LUX110" s="172"/>
      <c r="LUY110" s="172"/>
      <c r="LUZ110" s="172"/>
      <c r="LVA110" s="172"/>
      <c r="LVB110" s="172"/>
      <c r="LVC110" s="172"/>
      <c r="LVD110" s="172"/>
      <c r="LVE110" s="172"/>
      <c r="LVF110" s="172"/>
      <c r="LVG110" s="172"/>
      <c r="LVH110" s="172"/>
      <c r="LVI110" s="172"/>
      <c r="LVJ110" s="172"/>
      <c r="LVK110" s="172"/>
      <c r="LVL110" s="172"/>
      <c r="LVM110" s="172"/>
      <c r="LVN110" s="172"/>
      <c r="LVO110" s="172"/>
      <c r="LVP110" s="172"/>
      <c r="LVQ110" s="172"/>
      <c r="LVR110" s="172"/>
      <c r="LVS110" s="172"/>
      <c r="LVT110" s="172"/>
      <c r="LVU110" s="172"/>
      <c r="LVV110" s="172"/>
      <c r="LVW110" s="172"/>
      <c r="LVX110" s="172"/>
      <c r="LVY110" s="172"/>
      <c r="LVZ110" s="172"/>
      <c r="LWA110" s="172"/>
      <c r="LWB110" s="172"/>
      <c r="LWC110" s="172"/>
      <c r="LWD110" s="172"/>
      <c r="LWE110" s="172"/>
      <c r="LWF110" s="172"/>
      <c r="LWG110" s="172"/>
      <c r="LWH110" s="172"/>
      <c r="LWI110" s="172"/>
      <c r="LWJ110" s="172"/>
      <c r="LWK110" s="172"/>
      <c r="LWL110" s="172"/>
      <c r="LWM110" s="172"/>
      <c r="LWN110" s="172"/>
      <c r="LWO110" s="172"/>
      <c r="LWP110" s="172"/>
      <c r="LWQ110" s="172"/>
      <c r="LWR110" s="172"/>
      <c r="LWS110" s="172"/>
      <c r="LWT110" s="172"/>
      <c r="LWU110" s="172"/>
      <c r="LWV110" s="172"/>
      <c r="LWW110" s="172"/>
      <c r="LWX110" s="172"/>
      <c r="LWY110" s="172"/>
      <c r="LWZ110" s="172"/>
      <c r="LXA110" s="172"/>
      <c r="LXB110" s="172"/>
      <c r="LXC110" s="172"/>
      <c r="LXD110" s="172"/>
      <c r="LXE110" s="172"/>
      <c r="LXF110" s="172"/>
      <c r="LXG110" s="172"/>
      <c r="LXH110" s="172"/>
      <c r="LXI110" s="172"/>
      <c r="LXJ110" s="172"/>
      <c r="LXK110" s="172"/>
      <c r="LXL110" s="172"/>
      <c r="LXM110" s="172"/>
      <c r="LXN110" s="172"/>
      <c r="LXO110" s="172"/>
      <c r="LXP110" s="172"/>
      <c r="LXQ110" s="172"/>
      <c r="LXR110" s="172"/>
      <c r="LXS110" s="172"/>
      <c r="LXT110" s="172"/>
      <c r="LXU110" s="172"/>
      <c r="LXV110" s="172"/>
      <c r="LXW110" s="172"/>
      <c r="LXX110" s="172"/>
      <c r="LXY110" s="172"/>
      <c r="LXZ110" s="172"/>
      <c r="LYA110" s="172"/>
      <c r="LYB110" s="172"/>
      <c r="LYC110" s="172"/>
      <c r="LYD110" s="172"/>
      <c r="LYE110" s="172"/>
      <c r="LYF110" s="172"/>
      <c r="LYG110" s="172"/>
      <c r="LYH110" s="172"/>
      <c r="LYI110" s="172"/>
      <c r="LYJ110" s="172"/>
      <c r="LYK110" s="172"/>
      <c r="LYL110" s="172"/>
      <c r="LYM110" s="172"/>
      <c r="LYN110" s="172"/>
      <c r="LYO110" s="172"/>
      <c r="LYP110" s="172"/>
      <c r="LYQ110" s="172"/>
      <c r="LYR110" s="172"/>
      <c r="LYS110" s="172"/>
      <c r="LYT110" s="172"/>
      <c r="LYU110" s="172"/>
      <c r="LYV110" s="172"/>
      <c r="LYW110" s="172"/>
      <c r="LYX110" s="172"/>
      <c r="LYY110" s="172"/>
      <c r="LYZ110" s="172"/>
      <c r="LZA110" s="172"/>
      <c r="LZB110" s="172"/>
      <c r="LZC110" s="172"/>
      <c r="LZD110" s="172"/>
      <c r="LZE110" s="172"/>
      <c r="LZF110" s="172"/>
      <c r="LZG110" s="172"/>
      <c r="LZH110" s="172"/>
      <c r="LZI110" s="172"/>
      <c r="LZJ110" s="172"/>
      <c r="LZK110" s="172"/>
      <c r="LZL110" s="172"/>
      <c r="LZM110" s="172"/>
      <c r="LZN110" s="172"/>
      <c r="LZO110" s="172"/>
      <c r="LZP110" s="172"/>
      <c r="LZQ110" s="172"/>
      <c r="LZR110" s="172"/>
      <c r="LZS110" s="172"/>
      <c r="LZT110" s="172"/>
      <c r="LZU110" s="172"/>
      <c r="LZV110" s="172"/>
      <c r="LZW110" s="172"/>
      <c r="LZX110" s="172"/>
      <c r="LZY110" s="172"/>
      <c r="LZZ110" s="172"/>
      <c r="MAA110" s="172"/>
      <c r="MAB110" s="172"/>
      <c r="MAC110" s="172"/>
      <c r="MAD110" s="172"/>
      <c r="MAE110" s="172"/>
      <c r="MAF110" s="172"/>
      <c r="MAG110" s="172"/>
      <c r="MAH110" s="172"/>
      <c r="MAI110" s="172"/>
      <c r="MAJ110" s="172"/>
      <c r="MAK110" s="172"/>
      <c r="MAL110" s="172"/>
      <c r="MAM110" s="172"/>
      <c r="MAN110" s="172"/>
      <c r="MAO110" s="172"/>
      <c r="MAP110" s="172"/>
      <c r="MAQ110" s="172"/>
      <c r="MAR110" s="172"/>
      <c r="MAS110" s="172"/>
      <c r="MAT110" s="172"/>
      <c r="MAU110" s="172"/>
      <c r="MAV110" s="172"/>
      <c r="MAW110" s="172"/>
      <c r="MAX110" s="172"/>
      <c r="MAY110" s="172"/>
      <c r="MAZ110" s="172"/>
      <c r="MBA110" s="172"/>
      <c r="MBB110" s="172"/>
      <c r="MBC110" s="172"/>
      <c r="MBD110" s="172"/>
      <c r="MBE110" s="172"/>
      <c r="MBF110" s="172"/>
      <c r="MBG110" s="172"/>
      <c r="MBH110" s="172"/>
      <c r="MBI110" s="172"/>
      <c r="MBJ110" s="172"/>
      <c r="MBK110" s="172"/>
      <c r="MBL110" s="172"/>
      <c r="MBM110" s="172"/>
      <c r="MBN110" s="172"/>
      <c r="MBO110" s="172"/>
      <c r="MBP110" s="172"/>
      <c r="MBQ110" s="172"/>
      <c r="MBR110" s="172"/>
      <c r="MBS110" s="172"/>
      <c r="MBT110" s="172"/>
      <c r="MBU110" s="172"/>
      <c r="MBV110" s="172"/>
      <c r="MBW110" s="172"/>
      <c r="MBX110" s="172"/>
      <c r="MBY110" s="172"/>
      <c r="MBZ110" s="172"/>
      <c r="MCA110" s="172"/>
      <c r="MCB110" s="172"/>
      <c r="MCC110" s="172"/>
      <c r="MCD110" s="172"/>
      <c r="MCE110" s="172"/>
      <c r="MCF110" s="172"/>
      <c r="MCG110" s="172"/>
      <c r="MCH110" s="172"/>
      <c r="MCI110" s="172"/>
      <c r="MCJ110" s="172"/>
      <c r="MCK110" s="172"/>
      <c r="MCL110" s="172"/>
      <c r="MCM110" s="172"/>
      <c r="MCN110" s="172"/>
      <c r="MCO110" s="172"/>
      <c r="MCP110" s="172"/>
      <c r="MCQ110" s="172"/>
      <c r="MCR110" s="172"/>
      <c r="MCS110" s="172"/>
      <c r="MCT110" s="172"/>
      <c r="MCU110" s="172"/>
      <c r="MCV110" s="172"/>
      <c r="MCW110" s="172"/>
      <c r="MCX110" s="172"/>
      <c r="MCY110" s="172"/>
      <c r="MCZ110" s="172"/>
      <c r="MDA110" s="172"/>
      <c r="MDB110" s="172"/>
      <c r="MDC110" s="172"/>
      <c r="MDD110" s="172"/>
      <c r="MDE110" s="172"/>
      <c r="MDF110" s="172"/>
      <c r="MDG110" s="172"/>
      <c r="MDH110" s="172"/>
      <c r="MDI110" s="172"/>
      <c r="MDJ110" s="172"/>
      <c r="MDK110" s="172"/>
      <c r="MDL110" s="172"/>
      <c r="MDM110" s="172"/>
      <c r="MDN110" s="172"/>
      <c r="MDO110" s="172"/>
      <c r="MDP110" s="172"/>
      <c r="MDQ110" s="172"/>
      <c r="MDR110" s="172"/>
      <c r="MDS110" s="172"/>
      <c r="MDT110" s="172"/>
      <c r="MDU110" s="172"/>
      <c r="MDV110" s="172"/>
      <c r="MDW110" s="172"/>
      <c r="MDX110" s="172"/>
      <c r="MDY110" s="172"/>
      <c r="MDZ110" s="172"/>
      <c r="MEA110" s="172"/>
      <c r="MEB110" s="172"/>
      <c r="MEC110" s="172"/>
      <c r="MED110" s="172"/>
      <c r="MEE110" s="172"/>
      <c r="MEF110" s="172"/>
      <c r="MEG110" s="172"/>
      <c r="MEH110" s="172"/>
      <c r="MEI110" s="172"/>
      <c r="MEJ110" s="172"/>
      <c r="MEK110" s="172"/>
      <c r="MEL110" s="172"/>
      <c r="MEM110" s="172"/>
      <c r="MEN110" s="172"/>
      <c r="MEO110" s="172"/>
      <c r="MEP110" s="172"/>
      <c r="MEQ110" s="172"/>
      <c r="MER110" s="172"/>
      <c r="MES110" s="172"/>
      <c r="MET110" s="172"/>
      <c r="MEU110" s="172"/>
      <c r="MEV110" s="172"/>
      <c r="MEW110" s="172"/>
      <c r="MEX110" s="172"/>
      <c r="MEY110" s="172"/>
      <c r="MEZ110" s="172"/>
      <c r="MFA110" s="172"/>
      <c r="MFB110" s="172"/>
      <c r="MFC110" s="172"/>
      <c r="MFD110" s="172"/>
      <c r="MFE110" s="172"/>
      <c r="MFF110" s="172"/>
      <c r="MFG110" s="172"/>
      <c r="MFH110" s="172"/>
      <c r="MFI110" s="172"/>
      <c r="MFJ110" s="172"/>
      <c r="MFK110" s="172"/>
      <c r="MFL110" s="172"/>
      <c r="MFM110" s="172"/>
      <c r="MFN110" s="172"/>
      <c r="MFO110" s="172"/>
      <c r="MFP110" s="172"/>
      <c r="MFQ110" s="172"/>
      <c r="MFR110" s="172"/>
      <c r="MFS110" s="172"/>
      <c r="MFT110" s="172"/>
      <c r="MFU110" s="172"/>
      <c r="MFV110" s="172"/>
      <c r="MFW110" s="172"/>
      <c r="MFX110" s="172"/>
      <c r="MFY110" s="172"/>
      <c r="MFZ110" s="172"/>
      <c r="MGA110" s="172"/>
      <c r="MGB110" s="172"/>
      <c r="MGC110" s="172"/>
      <c r="MGD110" s="172"/>
      <c r="MGE110" s="172"/>
      <c r="MGF110" s="172"/>
      <c r="MGG110" s="172"/>
      <c r="MGH110" s="172"/>
      <c r="MGI110" s="172"/>
      <c r="MGJ110" s="172"/>
      <c r="MGK110" s="172"/>
      <c r="MGL110" s="172"/>
      <c r="MGM110" s="172"/>
      <c r="MGN110" s="172"/>
      <c r="MGO110" s="172"/>
      <c r="MGP110" s="172"/>
      <c r="MGQ110" s="172"/>
      <c r="MGR110" s="172"/>
      <c r="MGS110" s="172"/>
      <c r="MGT110" s="172"/>
      <c r="MGU110" s="172"/>
      <c r="MGV110" s="172"/>
      <c r="MGW110" s="172"/>
      <c r="MGX110" s="172"/>
      <c r="MGY110" s="172"/>
      <c r="MGZ110" s="172"/>
      <c r="MHA110" s="172"/>
      <c r="MHB110" s="172"/>
      <c r="MHC110" s="172"/>
      <c r="MHD110" s="172"/>
      <c r="MHE110" s="172"/>
      <c r="MHF110" s="172"/>
      <c r="MHG110" s="172"/>
      <c r="MHH110" s="172"/>
      <c r="MHI110" s="172"/>
      <c r="MHJ110" s="172"/>
      <c r="MHK110" s="172"/>
      <c r="MHL110" s="172"/>
      <c r="MHM110" s="172"/>
      <c r="MHN110" s="172"/>
      <c r="MHO110" s="172"/>
      <c r="MHP110" s="172"/>
      <c r="MHQ110" s="172"/>
      <c r="MHR110" s="172"/>
      <c r="MHS110" s="172"/>
      <c r="MHT110" s="172"/>
      <c r="MHU110" s="172"/>
      <c r="MHV110" s="172"/>
      <c r="MHW110" s="172"/>
      <c r="MHX110" s="172"/>
      <c r="MHY110" s="172"/>
      <c r="MHZ110" s="172"/>
      <c r="MIA110" s="172"/>
      <c r="MIB110" s="172"/>
      <c r="MIC110" s="172"/>
      <c r="MID110" s="172"/>
      <c r="MIE110" s="172"/>
      <c r="MIF110" s="172"/>
      <c r="MIG110" s="172"/>
      <c r="MIH110" s="172"/>
      <c r="MII110" s="172"/>
      <c r="MIJ110" s="172"/>
      <c r="MIK110" s="172"/>
      <c r="MIL110" s="172"/>
      <c r="MIM110" s="172"/>
      <c r="MIN110" s="172"/>
      <c r="MIO110" s="172"/>
      <c r="MIP110" s="172"/>
      <c r="MIQ110" s="172"/>
      <c r="MIR110" s="172"/>
      <c r="MIS110" s="172"/>
      <c r="MIT110" s="172"/>
      <c r="MIU110" s="172"/>
      <c r="MIV110" s="172"/>
      <c r="MIW110" s="172"/>
      <c r="MIX110" s="172"/>
      <c r="MIY110" s="172"/>
      <c r="MIZ110" s="172"/>
      <c r="MJA110" s="172"/>
      <c r="MJB110" s="172"/>
      <c r="MJC110" s="172"/>
      <c r="MJD110" s="172"/>
      <c r="MJE110" s="172"/>
      <c r="MJF110" s="172"/>
      <c r="MJG110" s="172"/>
      <c r="MJH110" s="172"/>
      <c r="MJI110" s="172"/>
      <c r="MJJ110" s="172"/>
      <c r="MJK110" s="172"/>
      <c r="MJL110" s="172"/>
      <c r="MJM110" s="172"/>
      <c r="MJN110" s="172"/>
      <c r="MJO110" s="172"/>
      <c r="MJP110" s="172"/>
      <c r="MJQ110" s="172"/>
      <c r="MJR110" s="172"/>
      <c r="MJS110" s="172"/>
      <c r="MJT110" s="172"/>
      <c r="MJU110" s="172"/>
      <c r="MJV110" s="172"/>
      <c r="MJW110" s="172"/>
      <c r="MJX110" s="172"/>
      <c r="MJY110" s="172"/>
      <c r="MJZ110" s="172"/>
      <c r="MKA110" s="172"/>
      <c r="MKB110" s="172"/>
      <c r="MKC110" s="172"/>
      <c r="MKD110" s="172"/>
      <c r="MKE110" s="172"/>
      <c r="MKF110" s="172"/>
      <c r="MKG110" s="172"/>
      <c r="MKH110" s="172"/>
      <c r="MKI110" s="172"/>
      <c r="MKJ110" s="172"/>
      <c r="MKK110" s="172"/>
      <c r="MKL110" s="172"/>
      <c r="MKM110" s="172"/>
      <c r="MKN110" s="172"/>
      <c r="MKO110" s="172"/>
      <c r="MKP110" s="172"/>
      <c r="MKQ110" s="172"/>
      <c r="MKR110" s="172"/>
      <c r="MKS110" s="172"/>
      <c r="MKT110" s="172"/>
      <c r="MKU110" s="172"/>
      <c r="MKV110" s="172"/>
      <c r="MKW110" s="172"/>
      <c r="MKX110" s="172"/>
      <c r="MKY110" s="172"/>
      <c r="MKZ110" s="172"/>
      <c r="MLA110" s="172"/>
      <c r="MLB110" s="172"/>
      <c r="MLC110" s="172"/>
      <c r="MLD110" s="172"/>
      <c r="MLE110" s="172"/>
      <c r="MLF110" s="172"/>
      <c r="MLG110" s="172"/>
      <c r="MLH110" s="172"/>
      <c r="MLI110" s="172"/>
      <c r="MLJ110" s="172"/>
      <c r="MLK110" s="172"/>
      <c r="MLL110" s="172"/>
      <c r="MLM110" s="172"/>
      <c r="MLN110" s="172"/>
      <c r="MLO110" s="172"/>
      <c r="MLP110" s="172"/>
      <c r="MLQ110" s="172"/>
      <c r="MLR110" s="172"/>
      <c r="MLS110" s="172"/>
      <c r="MLT110" s="172"/>
      <c r="MLU110" s="172"/>
      <c r="MLV110" s="172"/>
      <c r="MLW110" s="172"/>
      <c r="MLX110" s="172"/>
      <c r="MLY110" s="172"/>
      <c r="MLZ110" s="172"/>
      <c r="MMA110" s="172"/>
      <c r="MMB110" s="172"/>
      <c r="MMC110" s="172"/>
      <c r="MMD110" s="172"/>
      <c r="MME110" s="172"/>
      <c r="MMF110" s="172"/>
      <c r="MMG110" s="172"/>
      <c r="MMH110" s="172"/>
      <c r="MMI110" s="172"/>
      <c r="MMJ110" s="172"/>
      <c r="MMK110" s="172"/>
      <c r="MML110" s="172"/>
      <c r="MMM110" s="172"/>
      <c r="MMN110" s="172"/>
      <c r="MMO110" s="172"/>
      <c r="MMP110" s="172"/>
      <c r="MMQ110" s="172"/>
      <c r="MMR110" s="172"/>
      <c r="MMS110" s="172"/>
      <c r="MMT110" s="172"/>
      <c r="MMU110" s="172"/>
      <c r="MMV110" s="172"/>
      <c r="MMW110" s="172"/>
      <c r="MMX110" s="172"/>
      <c r="MMY110" s="172"/>
      <c r="MMZ110" s="172"/>
      <c r="MNA110" s="172"/>
      <c r="MNB110" s="172"/>
      <c r="MNC110" s="172"/>
      <c r="MND110" s="172"/>
      <c r="MNE110" s="172"/>
      <c r="MNF110" s="172"/>
      <c r="MNG110" s="172"/>
      <c r="MNH110" s="172"/>
      <c r="MNI110" s="172"/>
      <c r="MNJ110" s="172"/>
      <c r="MNK110" s="172"/>
      <c r="MNL110" s="172"/>
      <c r="MNM110" s="172"/>
      <c r="MNN110" s="172"/>
      <c r="MNO110" s="172"/>
      <c r="MNP110" s="172"/>
      <c r="MNQ110" s="172"/>
      <c r="MNR110" s="172"/>
      <c r="MNS110" s="172"/>
      <c r="MNT110" s="172"/>
      <c r="MNU110" s="172"/>
      <c r="MNV110" s="172"/>
      <c r="MNW110" s="172"/>
      <c r="MNX110" s="172"/>
      <c r="MNY110" s="172"/>
      <c r="MNZ110" s="172"/>
      <c r="MOA110" s="172"/>
      <c r="MOB110" s="172"/>
      <c r="MOC110" s="172"/>
      <c r="MOD110" s="172"/>
      <c r="MOE110" s="172"/>
      <c r="MOF110" s="172"/>
      <c r="MOG110" s="172"/>
      <c r="MOH110" s="172"/>
      <c r="MOI110" s="172"/>
      <c r="MOJ110" s="172"/>
      <c r="MOK110" s="172"/>
      <c r="MOL110" s="172"/>
      <c r="MOM110" s="172"/>
      <c r="MON110" s="172"/>
      <c r="MOO110" s="172"/>
      <c r="MOP110" s="172"/>
      <c r="MOQ110" s="172"/>
      <c r="MOR110" s="172"/>
      <c r="MOS110" s="172"/>
      <c r="MOT110" s="172"/>
      <c r="MOU110" s="172"/>
      <c r="MOV110" s="172"/>
      <c r="MOW110" s="172"/>
      <c r="MOX110" s="172"/>
      <c r="MOY110" s="172"/>
      <c r="MOZ110" s="172"/>
      <c r="MPA110" s="172"/>
      <c r="MPB110" s="172"/>
      <c r="MPC110" s="172"/>
      <c r="MPD110" s="172"/>
      <c r="MPE110" s="172"/>
      <c r="MPF110" s="172"/>
      <c r="MPG110" s="172"/>
      <c r="MPH110" s="172"/>
      <c r="MPI110" s="172"/>
      <c r="MPJ110" s="172"/>
      <c r="MPK110" s="172"/>
      <c r="MPL110" s="172"/>
      <c r="MPM110" s="172"/>
      <c r="MPN110" s="172"/>
      <c r="MPO110" s="172"/>
      <c r="MPP110" s="172"/>
      <c r="MPQ110" s="172"/>
      <c r="MPR110" s="172"/>
      <c r="MPS110" s="172"/>
      <c r="MPT110" s="172"/>
      <c r="MPU110" s="172"/>
      <c r="MPV110" s="172"/>
      <c r="MPW110" s="172"/>
      <c r="MPX110" s="172"/>
      <c r="MPY110" s="172"/>
      <c r="MPZ110" s="172"/>
      <c r="MQA110" s="172"/>
      <c r="MQB110" s="172"/>
      <c r="MQC110" s="172"/>
      <c r="MQD110" s="172"/>
      <c r="MQE110" s="172"/>
      <c r="MQF110" s="172"/>
      <c r="MQG110" s="172"/>
      <c r="MQH110" s="172"/>
      <c r="MQI110" s="172"/>
      <c r="MQJ110" s="172"/>
      <c r="MQK110" s="172"/>
      <c r="MQL110" s="172"/>
      <c r="MQM110" s="172"/>
      <c r="MQN110" s="172"/>
      <c r="MQO110" s="172"/>
      <c r="MQP110" s="172"/>
      <c r="MQQ110" s="172"/>
      <c r="MQR110" s="172"/>
      <c r="MQS110" s="172"/>
      <c r="MQT110" s="172"/>
      <c r="MQU110" s="172"/>
      <c r="MQV110" s="172"/>
      <c r="MQW110" s="172"/>
      <c r="MQX110" s="172"/>
      <c r="MQY110" s="172"/>
      <c r="MQZ110" s="172"/>
      <c r="MRA110" s="172"/>
      <c r="MRB110" s="172"/>
      <c r="MRC110" s="172"/>
      <c r="MRD110" s="172"/>
      <c r="MRE110" s="172"/>
      <c r="MRF110" s="172"/>
      <c r="MRG110" s="172"/>
      <c r="MRH110" s="172"/>
      <c r="MRI110" s="172"/>
      <c r="MRJ110" s="172"/>
      <c r="MRK110" s="172"/>
      <c r="MRL110" s="172"/>
      <c r="MRM110" s="172"/>
      <c r="MRN110" s="172"/>
      <c r="MRO110" s="172"/>
      <c r="MRP110" s="172"/>
      <c r="MRQ110" s="172"/>
      <c r="MRR110" s="172"/>
      <c r="MRS110" s="172"/>
      <c r="MRT110" s="172"/>
      <c r="MRU110" s="172"/>
      <c r="MRV110" s="172"/>
      <c r="MRW110" s="172"/>
      <c r="MRX110" s="172"/>
      <c r="MRY110" s="172"/>
      <c r="MRZ110" s="172"/>
      <c r="MSA110" s="172"/>
      <c r="MSB110" s="172"/>
      <c r="MSC110" s="172"/>
      <c r="MSD110" s="172"/>
      <c r="MSE110" s="172"/>
      <c r="MSF110" s="172"/>
      <c r="MSG110" s="172"/>
      <c r="MSH110" s="172"/>
      <c r="MSI110" s="172"/>
      <c r="MSJ110" s="172"/>
      <c r="MSK110" s="172"/>
      <c r="MSL110" s="172"/>
      <c r="MSM110" s="172"/>
      <c r="MSN110" s="172"/>
      <c r="MSO110" s="172"/>
      <c r="MSP110" s="172"/>
      <c r="MSQ110" s="172"/>
      <c r="MSR110" s="172"/>
      <c r="MSS110" s="172"/>
      <c r="MST110" s="172"/>
      <c r="MSU110" s="172"/>
      <c r="MSV110" s="172"/>
      <c r="MSW110" s="172"/>
      <c r="MSX110" s="172"/>
      <c r="MSY110" s="172"/>
      <c r="MSZ110" s="172"/>
      <c r="MTA110" s="172"/>
      <c r="MTB110" s="172"/>
      <c r="MTC110" s="172"/>
      <c r="MTD110" s="172"/>
      <c r="MTE110" s="172"/>
      <c r="MTF110" s="172"/>
      <c r="MTG110" s="172"/>
      <c r="MTH110" s="172"/>
      <c r="MTI110" s="172"/>
      <c r="MTJ110" s="172"/>
      <c r="MTK110" s="172"/>
      <c r="MTL110" s="172"/>
      <c r="MTM110" s="172"/>
      <c r="MTN110" s="172"/>
      <c r="MTO110" s="172"/>
      <c r="MTP110" s="172"/>
      <c r="MTQ110" s="172"/>
      <c r="MTR110" s="172"/>
      <c r="MTS110" s="172"/>
      <c r="MTT110" s="172"/>
      <c r="MTU110" s="172"/>
      <c r="MTV110" s="172"/>
      <c r="MTW110" s="172"/>
      <c r="MTX110" s="172"/>
      <c r="MTY110" s="172"/>
      <c r="MTZ110" s="172"/>
      <c r="MUA110" s="172"/>
      <c r="MUB110" s="172"/>
      <c r="MUC110" s="172"/>
      <c r="MUD110" s="172"/>
      <c r="MUE110" s="172"/>
      <c r="MUF110" s="172"/>
      <c r="MUG110" s="172"/>
      <c r="MUH110" s="172"/>
      <c r="MUI110" s="172"/>
      <c r="MUJ110" s="172"/>
      <c r="MUK110" s="172"/>
      <c r="MUL110" s="172"/>
      <c r="MUM110" s="172"/>
      <c r="MUN110" s="172"/>
      <c r="MUO110" s="172"/>
      <c r="MUP110" s="172"/>
      <c r="MUQ110" s="172"/>
      <c r="MUR110" s="172"/>
      <c r="MUS110" s="172"/>
      <c r="MUT110" s="172"/>
      <c r="MUU110" s="172"/>
      <c r="MUV110" s="172"/>
      <c r="MUW110" s="172"/>
      <c r="MUX110" s="172"/>
      <c r="MUY110" s="172"/>
      <c r="MUZ110" s="172"/>
      <c r="MVA110" s="172"/>
      <c r="MVB110" s="172"/>
      <c r="MVC110" s="172"/>
      <c r="MVD110" s="172"/>
      <c r="MVE110" s="172"/>
      <c r="MVF110" s="172"/>
      <c r="MVG110" s="172"/>
      <c r="MVH110" s="172"/>
      <c r="MVI110" s="172"/>
      <c r="MVJ110" s="172"/>
      <c r="MVK110" s="172"/>
      <c r="MVL110" s="172"/>
      <c r="MVM110" s="172"/>
      <c r="MVN110" s="172"/>
      <c r="MVO110" s="172"/>
      <c r="MVP110" s="172"/>
      <c r="MVQ110" s="172"/>
      <c r="MVR110" s="172"/>
      <c r="MVS110" s="172"/>
      <c r="MVT110" s="172"/>
      <c r="MVU110" s="172"/>
      <c r="MVV110" s="172"/>
      <c r="MVW110" s="172"/>
      <c r="MVX110" s="172"/>
      <c r="MVY110" s="172"/>
      <c r="MVZ110" s="172"/>
      <c r="MWA110" s="172"/>
      <c r="MWB110" s="172"/>
      <c r="MWC110" s="172"/>
      <c r="MWD110" s="172"/>
      <c r="MWE110" s="172"/>
      <c r="MWF110" s="172"/>
      <c r="MWG110" s="172"/>
      <c r="MWH110" s="172"/>
      <c r="MWI110" s="172"/>
      <c r="MWJ110" s="172"/>
      <c r="MWK110" s="172"/>
      <c r="MWL110" s="172"/>
      <c r="MWM110" s="172"/>
      <c r="MWN110" s="172"/>
      <c r="MWO110" s="172"/>
      <c r="MWP110" s="172"/>
      <c r="MWQ110" s="172"/>
      <c r="MWR110" s="172"/>
      <c r="MWS110" s="172"/>
      <c r="MWT110" s="172"/>
      <c r="MWU110" s="172"/>
      <c r="MWV110" s="172"/>
      <c r="MWW110" s="172"/>
      <c r="MWX110" s="172"/>
      <c r="MWY110" s="172"/>
      <c r="MWZ110" s="172"/>
      <c r="MXA110" s="172"/>
      <c r="MXB110" s="172"/>
      <c r="MXC110" s="172"/>
      <c r="MXD110" s="172"/>
      <c r="MXE110" s="172"/>
      <c r="MXF110" s="172"/>
      <c r="MXG110" s="172"/>
      <c r="MXH110" s="172"/>
      <c r="MXI110" s="172"/>
      <c r="MXJ110" s="172"/>
      <c r="MXK110" s="172"/>
      <c r="MXL110" s="172"/>
      <c r="MXM110" s="172"/>
      <c r="MXN110" s="172"/>
      <c r="MXO110" s="172"/>
      <c r="MXP110" s="172"/>
      <c r="MXQ110" s="172"/>
      <c r="MXR110" s="172"/>
      <c r="MXS110" s="172"/>
      <c r="MXT110" s="172"/>
      <c r="MXU110" s="172"/>
      <c r="MXV110" s="172"/>
      <c r="MXW110" s="172"/>
      <c r="MXX110" s="172"/>
      <c r="MXY110" s="172"/>
      <c r="MXZ110" s="172"/>
      <c r="MYA110" s="172"/>
      <c r="MYB110" s="172"/>
      <c r="MYC110" s="172"/>
      <c r="MYD110" s="172"/>
      <c r="MYE110" s="172"/>
      <c r="MYF110" s="172"/>
      <c r="MYG110" s="172"/>
      <c r="MYH110" s="172"/>
      <c r="MYI110" s="172"/>
      <c r="MYJ110" s="172"/>
      <c r="MYK110" s="172"/>
      <c r="MYL110" s="172"/>
      <c r="MYM110" s="172"/>
      <c r="MYN110" s="172"/>
      <c r="MYO110" s="172"/>
      <c r="MYP110" s="172"/>
      <c r="MYQ110" s="172"/>
      <c r="MYR110" s="172"/>
      <c r="MYS110" s="172"/>
      <c r="MYT110" s="172"/>
      <c r="MYU110" s="172"/>
      <c r="MYV110" s="172"/>
      <c r="MYW110" s="172"/>
      <c r="MYX110" s="172"/>
      <c r="MYY110" s="172"/>
      <c r="MYZ110" s="172"/>
      <c r="MZA110" s="172"/>
      <c r="MZB110" s="172"/>
      <c r="MZC110" s="172"/>
      <c r="MZD110" s="172"/>
      <c r="MZE110" s="172"/>
      <c r="MZF110" s="172"/>
      <c r="MZG110" s="172"/>
      <c r="MZH110" s="172"/>
      <c r="MZI110" s="172"/>
      <c r="MZJ110" s="172"/>
      <c r="MZK110" s="172"/>
      <c r="MZL110" s="172"/>
      <c r="MZM110" s="172"/>
      <c r="MZN110" s="172"/>
      <c r="MZO110" s="172"/>
      <c r="MZP110" s="172"/>
      <c r="MZQ110" s="172"/>
      <c r="MZR110" s="172"/>
      <c r="MZS110" s="172"/>
      <c r="MZT110" s="172"/>
      <c r="MZU110" s="172"/>
      <c r="MZV110" s="172"/>
      <c r="MZW110" s="172"/>
      <c r="MZX110" s="172"/>
      <c r="MZY110" s="172"/>
      <c r="MZZ110" s="172"/>
      <c r="NAA110" s="172"/>
      <c r="NAB110" s="172"/>
      <c r="NAC110" s="172"/>
      <c r="NAD110" s="172"/>
      <c r="NAE110" s="172"/>
      <c r="NAF110" s="172"/>
      <c r="NAG110" s="172"/>
      <c r="NAH110" s="172"/>
      <c r="NAI110" s="172"/>
      <c r="NAJ110" s="172"/>
      <c r="NAK110" s="172"/>
      <c r="NAL110" s="172"/>
      <c r="NAM110" s="172"/>
      <c r="NAN110" s="172"/>
      <c r="NAO110" s="172"/>
      <c r="NAP110" s="172"/>
      <c r="NAQ110" s="172"/>
      <c r="NAR110" s="172"/>
      <c r="NAS110" s="172"/>
      <c r="NAT110" s="172"/>
      <c r="NAU110" s="172"/>
      <c r="NAV110" s="172"/>
      <c r="NAW110" s="172"/>
      <c r="NAX110" s="172"/>
      <c r="NAY110" s="172"/>
      <c r="NAZ110" s="172"/>
      <c r="NBA110" s="172"/>
      <c r="NBB110" s="172"/>
      <c r="NBC110" s="172"/>
      <c r="NBD110" s="172"/>
      <c r="NBE110" s="172"/>
      <c r="NBF110" s="172"/>
      <c r="NBG110" s="172"/>
      <c r="NBH110" s="172"/>
      <c r="NBI110" s="172"/>
      <c r="NBJ110" s="172"/>
      <c r="NBK110" s="172"/>
      <c r="NBL110" s="172"/>
      <c r="NBM110" s="172"/>
      <c r="NBN110" s="172"/>
      <c r="NBO110" s="172"/>
      <c r="NBP110" s="172"/>
      <c r="NBQ110" s="172"/>
      <c r="NBR110" s="172"/>
      <c r="NBS110" s="172"/>
      <c r="NBT110" s="172"/>
      <c r="NBU110" s="172"/>
      <c r="NBV110" s="172"/>
      <c r="NBW110" s="172"/>
      <c r="NBX110" s="172"/>
      <c r="NBY110" s="172"/>
      <c r="NBZ110" s="172"/>
      <c r="NCA110" s="172"/>
      <c r="NCB110" s="172"/>
      <c r="NCC110" s="172"/>
      <c r="NCD110" s="172"/>
      <c r="NCE110" s="172"/>
      <c r="NCF110" s="172"/>
      <c r="NCG110" s="172"/>
      <c r="NCH110" s="172"/>
      <c r="NCI110" s="172"/>
      <c r="NCJ110" s="172"/>
      <c r="NCK110" s="172"/>
      <c r="NCL110" s="172"/>
      <c r="NCM110" s="172"/>
      <c r="NCN110" s="172"/>
      <c r="NCO110" s="172"/>
      <c r="NCP110" s="172"/>
      <c r="NCQ110" s="172"/>
      <c r="NCR110" s="172"/>
      <c r="NCS110" s="172"/>
      <c r="NCT110" s="172"/>
      <c r="NCU110" s="172"/>
      <c r="NCV110" s="172"/>
      <c r="NCW110" s="172"/>
      <c r="NCX110" s="172"/>
      <c r="NCY110" s="172"/>
      <c r="NCZ110" s="172"/>
      <c r="NDA110" s="172"/>
      <c r="NDB110" s="172"/>
      <c r="NDC110" s="172"/>
      <c r="NDD110" s="172"/>
      <c r="NDE110" s="172"/>
      <c r="NDF110" s="172"/>
      <c r="NDG110" s="172"/>
      <c r="NDH110" s="172"/>
      <c r="NDI110" s="172"/>
      <c r="NDJ110" s="172"/>
      <c r="NDK110" s="172"/>
      <c r="NDL110" s="172"/>
      <c r="NDM110" s="172"/>
      <c r="NDN110" s="172"/>
      <c r="NDO110" s="172"/>
      <c r="NDP110" s="172"/>
      <c r="NDQ110" s="172"/>
      <c r="NDR110" s="172"/>
      <c r="NDS110" s="172"/>
      <c r="NDT110" s="172"/>
      <c r="NDU110" s="172"/>
      <c r="NDV110" s="172"/>
      <c r="NDW110" s="172"/>
      <c r="NDX110" s="172"/>
      <c r="NDY110" s="172"/>
      <c r="NDZ110" s="172"/>
      <c r="NEA110" s="172"/>
      <c r="NEB110" s="172"/>
      <c r="NEC110" s="172"/>
      <c r="NED110" s="172"/>
      <c r="NEE110" s="172"/>
      <c r="NEF110" s="172"/>
      <c r="NEG110" s="172"/>
      <c r="NEH110" s="172"/>
      <c r="NEI110" s="172"/>
      <c r="NEJ110" s="172"/>
      <c r="NEK110" s="172"/>
      <c r="NEL110" s="172"/>
      <c r="NEM110" s="172"/>
      <c r="NEN110" s="172"/>
      <c r="NEO110" s="172"/>
      <c r="NEP110" s="172"/>
      <c r="NEQ110" s="172"/>
      <c r="NER110" s="172"/>
      <c r="NES110" s="172"/>
      <c r="NET110" s="172"/>
      <c r="NEU110" s="172"/>
      <c r="NEV110" s="172"/>
      <c r="NEW110" s="172"/>
      <c r="NEX110" s="172"/>
      <c r="NEY110" s="172"/>
      <c r="NEZ110" s="172"/>
      <c r="NFA110" s="172"/>
      <c r="NFB110" s="172"/>
      <c r="NFC110" s="172"/>
      <c r="NFD110" s="172"/>
      <c r="NFE110" s="172"/>
      <c r="NFF110" s="172"/>
      <c r="NFG110" s="172"/>
      <c r="NFH110" s="172"/>
      <c r="NFI110" s="172"/>
      <c r="NFJ110" s="172"/>
      <c r="NFK110" s="172"/>
      <c r="NFL110" s="172"/>
      <c r="NFM110" s="172"/>
      <c r="NFN110" s="172"/>
      <c r="NFO110" s="172"/>
      <c r="NFP110" s="172"/>
      <c r="NFQ110" s="172"/>
      <c r="NFR110" s="172"/>
      <c r="NFS110" s="172"/>
      <c r="NFT110" s="172"/>
      <c r="NFU110" s="172"/>
      <c r="NFV110" s="172"/>
      <c r="NFW110" s="172"/>
      <c r="NFX110" s="172"/>
      <c r="NFY110" s="172"/>
      <c r="NFZ110" s="172"/>
      <c r="NGA110" s="172"/>
      <c r="NGB110" s="172"/>
      <c r="NGC110" s="172"/>
      <c r="NGD110" s="172"/>
      <c r="NGE110" s="172"/>
      <c r="NGF110" s="172"/>
      <c r="NGG110" s="172"/>
      <c r="NGH110" s="172"/>
      <c r="NGI110" s="172"/>
      <c r="NGJ110" s="172"/>
      <c r="NGK110" s="172"/>
      <c r="NGL110" s="172"/>
      <c r="NGM110" s="172"/>
      <c r="NGN110" s="172"/>
      <c r="NGO110" s="172"/>
      <c r="NGP110" s="172"/>
      <c r="NGQ110" s="172"/>
      <c r="NGR110" s="172"/>
      <c r="NGS110" s="172"/>
      <c r="NGT110" s="172"/>
      <c r="NGU110" s="172"/>
      <c r="NGV110" s="172"/>
      <c r="NGW110" s="172"/>
      <c r="NGX110" s="172"/>
      <c r="NGY110" s="172"/>
      <c r="NGZ110" s="172"/>
      <c r="NHA110" s="172"/>
      <c r="NHB110" s="172"/>
      <c r="NHC110" s="172"/>
      <c r="NHD110" s="172"/>
      <c r="NHE110" s="172"/>
      <c r="NHF110" s="172"/>
      <c r="NHG110" s="172"/>
      <c r="NHH110" s="172"/>
      <c r="NHI110" s="172"/>
      <c r="NHJ110" s="172"/>
      <c r="NHK110" s="172"/>
      <c r="NHL110" s="172"/>
      <c r="NHM110" s="172"/>
      <c r="NHN110" s="172"/>
      <c r="NHO110" s="172"/>
      <c r="NHP110" s="172"/>
      <c r="NHQ110" s="172"/>
      <c r="NHR110" s="172"/>
      <c r="NHS110" s="172"/>
      <c r="NHT110" s="172"/>
      <c r="NHU110" s="172"/>
      <c r="NHV110" s="172"/>
      <c r="NHW110" s="172"/>
      <c r="NHX110" s="172"/>
      <c r="NHY110" s="172"/>
      <c r="NHZ110" s="172"/>
      <c r="NIA110" s="172"/>
      <c r="NIB110" s="172"/>
      <c r="NIC110" s="172"/>
      <c r="NID110" s="172"/>
      <c r="NIE110" s="172"/>
      <c r="NIF110" s="172"/>
      <c r="NIG110" s="172"/>
      <c r="NIH110" s="172"/>
      <c r="NII110" s="172"/>
      <c r="NIJ110" s="172"/>
      <c r="NIK110" s="172"/>
      <c r="NIL110" s="172"/>
      <c r="NIM110" s="172"/>
      <c r="NIN110" s="172"/>
      <c r="NIO110" s="172"/>
      <c r="NIP110" s="172"/>
      <c r="NIQ110" s="172"/>
      <c r="NIR110" s="172"/>
      <c r="NIS110" s="172"/>
      <c r="NIT110" s="172"/>
      <c r="NIU110" s="172"/>
      <c r="NIV110" s="172"/>
      <c r="NIW110" s="172"/>
      <c r="NIX110" s="172"/>
      <c r="NIY110" s="172"/>
      <c r="NIZ110" s="172"/>
      <c r="NJA110" s="172"/>
      <c r="NJB110" s="172"/>
      <c r="NJC110" s="172"/>
      <c r="NJD110" s="172"/>
      <c r="NJE110" s="172"/>
      <c r="NJF110" s="172"/>
      <c r="NJG110" s="172"/>
      <c r="NJH110" s="172"/>
      <c r="NJI110" s="172"/>
      <c r="NJJ110" s="172"/>
      <c r="NJK110" s="172"/>
      <c r="NJL110" s="172"/>
      <c r="NJM110" s="172"/>
      <c r="NJN110" s="172"/>
      <c r="NJO110" s="172"/>
      <c r="NJP110" s="172"/>
      <c r="NJQ110" s="172"/>
      <c r="NJR110" s="172"/>
      <c r="NJS110" s="172"/>
      <c r="NJT110" s="172"/>
      <c r="NJU110" s="172"/>
      <c r="NJV110" s="172"/>
      <c r="NJW110" s="172"/>
      <c r="NJX110" s="172"/>
      <c r="NJY110" s="172"/>
      <c r="NJZ110" s="172"/>
      <c r="NKA110" s="172"/>
      <c r="NKB110" s="172"/>
      <c r="NKC110" s="172"/>
      <c r="NKD110" s="172"/>
      <c r="NKE110" s="172"/>
      <c r="NKF110" s="172"/>
      <c r="NKG110" s="172"/>
      <c r="NKH110" s="172"/>
      <c r="NKI110" s="172"/>
      <c r="NKJ110" s="172"/>
      <c r="NKK110" s="172"/>
      <c r="NKL110" s="172"/>
      <c r="NKM110" s="172"/>
      <c r="NKN110" s="172"/>
      <c r="NKO110" s="172"/>
      <c r="NKP110" s="172"/>
      <c r="NKQ110" s="172"/>
      <c r="NKR110" s="172"/>
      <c r="NKS110" s="172"/>
      <c r="NKT110" s="172"/>
      <c r="NKU110" s="172"/>
      <c r="NKV110" s="172"/>
      <c r="NKW110" s="172"/>
      <c r="NKX110" s="172"/>
      <c r="NKY110" s="172"/>
      <c r="NKZ110" s="172"/>
      <c r="NLA110" s="172"/>
      <c r="NLB110" s="172"/>
      <c r="NLC110" s="172"/>
      <c r="NLD110" s="172"/>
      <c r="NLE110" s="172"/>
      <c r="NLF110" s="172"/>
      <c r="NLG110" s="172"/>
      <c r="NLH110" s="172"/>
      <c r="NLI110" s="172"/>
      <c r="NLJ110" s="172"/>
      <c r="NLK110" s="172"/>
      <c r="NLL110" s="172"/>
      <c r="NLM110" s="172"/>
      <c r="NLN110" s="172"/>
      <c r="NLO110" s="172"/>
      <c r="NLP110" s="172"/>
      <c r="NLQ110" s="172"/>
      <c r="NLR110" s="172"/>
      <c r="NLS110" s="172"/>
      <c r="NLT110" s="172"/>
      <c r="NLU110" s="172"/>
      <c r="NLV110" s="172"/>
      <c r="NLW110" s="172"/>
      <c r="NLX110" s="172"/>
      <c r="NLY110" s="172"/>
      <c r="NLZ110" s="172"/>
      <c r="NMA110" s="172"/>
      <c r="NMB110" s="172"/>
      <c r="NMC110" s="172"/>
      <c r="NMD110" s="172"/>
      <c r="NME110" s="172"/>
      <c r="NMF110" s="172"/>
      <c r="NMG110" s="172"/>
      <c r="NMH110" s="172"/>
      <c r="NMI110" s="172"/>
      <c r="NMJ110" s="172"/>
      <c r="NMK110" s="172"/>
      <c r="NML110" s="172"/>
      <c r="NMM110" s="172"/>
      <c r="NMN110" s="172"/>
      <c r="NMO110" s="172"/>
      <c r="NMP110" s="172"/>
      <c r="NMQ110" s="172"/>
      <c r="NMR110" s="172"/>
      <c r="NMS110" s="172"/>
      <c r="NMT110" s="172"/>
      <c r="NMU110" s="172"/>
      <c r="NMV110" s="172"/>
      <c r="NMW110" s="172"/>
      <c r="NMX110" s="172"/>
      <c r="NMY110" s="172"/>
      <c r="NMZ110" s="172"/>
      <c r="NNA110" s="172"/>
      <c r="NNB110" s="172"/>
      <c r="NNC110" s="172"/>
      <c r="NND110" s="172"/>
      <c r="NNE110" s="172"/>
      <c r="NNF110" s="172"/>
      <c r="NNG110" s="172"/>
      <c r="NNH110" s="172"/>
      <c r="NNI110" s="172"/>
      <c r="NNJ110" s="172"/>
      <c r="NNK110" s="172"/>
      <c r="NNL110" s="172"/>
      <c r="NNM110" s="172"/>
      <c r="NNN110" s="172"/>
      <c r="NNO110" s="172"/>
      <c r="NNP110" s="172"/>
      <c r="NNQ110" s="172"/>
      <c r="NNR110" s="172"/>
      <c r="NNS110" s="172"/>
      <c r="NNT110" s="172"/>
      <c r="NNU110" s="172"/>
      <c r="NNV110" s="172"/>
      <c r="NNW110" s="172"/>
      <c r="NNX110" s="172"/>
      <c r="NNY110" s="172"/>
      <c r="NNZ110" s="172"/>
      <c r="NOA110" s="172"/>
      <c r="NOB110" s="172"/>
      <c r="NOC110" s="172"/>
      <c r="NOD110" s="172"/>
      <c r="NOE110" s="172"/>
      <c r="NOF110" s="172"/>
      <c r="NOG110" s="172"/>
      <c r="NOH110" s="172"/>
      <c r="NOI110" s="172"/>
      <c r="NOJ110" s="172"/>
      <c r="NOK110" s="172"/>
      <c r="NOL110" s="172"/>
      <c r="NOM110" s="172"/>
      <c r="NON110" s="172"/>
      <c r="NOO110" s="172"/>
      <c r="NOP110" s="172"/>
      <c r="NOQ110" s="172"/>
      <c r="NOR110" s="172"/>
      <c r="NOS110" s="172"/>
      <c r="NOT110" s="172"/>
      <c r="NOU110" s="172"/>
      <c r="NOV110" s="172"/>
      <c r="NOW110" s="172"/>
      <c r="NOX110" s="172"/>
      <c r="NOY110" s="172"/>
      <c r="NOZ110" s="172"/>
      <c r="NPA110" s="172"/>
      <c r="NPB110" s="172"/>
      <c r="NPC110" s="172"/>
      <c r="NPD110" s="172"/>
      <c r="NPE110" s="172"/>
      <c r="NPF110" s="172"/>
      <c r="NPG110" s="172"/>
      <c r="NPH110" s="172"/>
      <c r="NPI110" s="172"/>
      <c r="NPJ110" s="172"/>
      <c r="NPK110" s="172"/>
      <c r="NPL110" s="172"/>
      <c r="NPM110" s="172"/>
      <c r="NPN110" s="172"/>
      <c r="NPO110" s="172"/>
      <c r="NPP110" s="172"/>
      <c r="NPQ110" s="172"/>
      <c r="NPR110" s="172"/>
      <c r="NPS110" s="172"/>
      <c r="NPT110" s="172"/>
      <c r="NPU110" s="172"/>
      <c r="NPV110" s="172"/>
      <c r="NPW110" s="172"/>
      <c r="NPX110" s="172"/>
      <c r="NPY110" s="172"/>
      <c r="NPZ110" s="172"/>
      <c r="NQA110" s="172"/>
      <c r="NQB110" s="172"/>
      <c r="NQC110" s="172"/>
      <c r="NQD110" s="172"/>
      <c r="NQE110" s="172"/>
      <c r="NQF110" s="172"/>
      <c r="NQG110" s="172"/>
      <c r="NQH110" s="172"/>
      <c r="NQI110" s="172"/>
      <c r="NQJ110" s="172"/>
      <c r="NQK110" s="172"/>
      <c r="NQL110" s="172"/>
      <c r="NQM110" s="172"/>
      <c r="NQN110" s="172"/>
      <c r="NQO110" s="172"/>
      <c r="NQP110" s="172"/>
      <c r="NQQ110" s="172"/>
      <c r="NQR110" s="172"/>
      <c r="NQS110" s="172"/>
      <c r="NQT110" s="172"/>
      <c r="NQU110" s="172"/>
      <c r="NQV110" s="172"/>
      <c r="NQW110" s="172"/>
      <c r="NQX110" s="172"/>
      <c r="NQY110" s="172"/>
      <c r="NQZ110" s="172"/>
      <c r="NRA110" s="172"/>
      <c r="NRB110" s="172"/>
      <c r="NRC110" s="172"/>
      <c r="NRD110" s="172"/>
      <c r="NRE110" s="172"/>
      <c r="NRF110" s="172"/>
      <c r="NRG110" s="172"/>
      <c r="NRH110" s="172"/>
      <c r="NRI110" s="172"/>
      <c r="NRJ110" s="172"/>
      <c r="NRK110" s="172"/>
      <c r="NRL110" s="172"/>
      <c r="NRM110" s="172"/>
      <c r="NRN110" s="172"/>
      <c r="NRO110" s="172"/>
      <c r="NRP110" s="172"/>
      <c r="NRQ110" s="172"/>
      <c r="NRR110" s="172"/>
      <c r="NRS110" s="172"/>
      <c r="NRT110" s="172"/>
      <c r="NRU110" s="172"/>
      <c r="NRV110" s="172"/>
      <c r="NRW110" s="172"/>
      <c r="NRX110" s="172"/>
      <c r="NRY110" s="172"/>
      <c r="NRZ110" s="172"/>
      <c r="NSA110" s="172"/>
      <c r="NSB110" s="172"/>
      <c r="NSC110" s="172"/>
      <c r="NSD110" s="172"/>
      <c r="NSE110" s="172"/>
      <c r="NSF110" s="172"/>
      <c r="NSG110" s="172"/>
      <c r="NSH110" s="172"/>
      <c r="NSI110" s="172"/>
      <c r="NSJ110" s="172"/>
      <c r="NSK110" s="172"/>
      <c r="NSL110" s="172"/>
      <c r="NSM110" s="172"/>
      <c r="NSN110" s="172"/>
      <c r="NSO110" s="172"/>
      <c r="NSP110" s="172"/>
      <c r="NSQ110" s="172"/>
      <c r="NSR110" s="172"/>
      <c r="NSS110" s="172"/>
      <c r="NST110" s="172"/>
      <c r="NSU110" s="172"/>
      <c r="NSV110" s="172"/>
      <c r="NSW110" s="172"/>
      <c r="NSX110" s="172"/>
      <c r="NSY110" s="172"/>
      <c r="NSZ110" s="172"/>
      <c r="NTA110" s="172"/>
      <c r="NTB110" s="172"/>
      <c r="NTC110" s="172"/>
      <c r="NTD110" s="172"/>
      <c r="NTE110" s="172"/>
      <c r="NTF110" s="172"/>
      <c r="NTG110" s="172"/>
      <c r="NTH110" s="172"/>
      <c r="NTI110" s="172"/>
      <c r="NTJ110" s="172"/>
      <c r="NTK110" s="172"/>
      <c r="NTL110" s="172"/>
      <c r="NTM110" s="172"/>
      <c r="NTN110" s="172"/>
      <c r="NTO110" s="172"/>
      <c r="NTP110" s="172"/>
      <c r="NTQ110" s="172"/>
      <c r="NTR110" s="172"/>
      <c r="NTS110" s="172"/>
      <c r="NTT110" s="172"/>
      <c r="NTU110" s="172"/>
      <c r="NTV110" s="172"/>
      <c r="NTW110" s="172"/>
      <c r="NTX110" s="172"/>
      <c r="NTY110" s="172"/>
      <c r="NTZ110" s="172"/>
      <c r="NUA110" s="172"/>
      <c r="NUB110" s="172"/>
      <c r="NUC110" s="172"/>
      <c r="NUD110" s="172"/>
      <c r="NUE110" s="172"/>
      <c r="NUF110" s="172"/>
      <c r="NUG110" s="172"/>
      <c r="NUH110" s="172"/>
      <c r="NUI110" s="172"/>
      <c r="NUJ110" s="172"/>
      <c r="NUK110" s="172"/>
      <c r="NUL110" s="172"/>
      <c r="NUM110" s="172"/>
      <c r="NUN110" s="172"/>
      <c r="NUO110" s="172"/>
      <c r="NUP110" s="172"/>
      <c r="NUQ110" s="172"/>
      <c r="NUR110" s="172"/>
      <c r="NUS110" s="172"/>
      <c r="NUT110" s="172"/>
      <c r="NUU110" s="172"/>
      <c r="NUV110" s="172"/>
      <c r="NUW110" s="172"/>
      <c r="NUX110" s="172"/>
      <c r="NUY110" s="172"/>
      <c r="NUZ110" s="172"/>
      <c r="NVA110" s="172"/>
      <c r="NVB110" s="172"/>
      <c r="NVC110" s="172"/>
      <c r="NVD110" s="172"/>
      <c r="NVE110" s="172"/>
      <c r="NVF110" s="172"/>
      <c r="NVG110" s="172"/>
      <c r="NVH110" s="172"/>
      <c r="NVI110" s="172"/>
      <c r="NVJ110" s="172"/>
      <c r="NVK110" s="172"/>
      <c r="NVL110" s="172"/>
      <c r="NVM110" s="172"/>
      <c r="NVN110" s="172"/>
      <c r="NVO110" s="172"/>
      <c r="NVP110" s="172"/>
      <c r="NVQ110" s="172"/>
      <c r="NVR110" s="172"/>
      <c r="NVS110" s="172"/>
      <c r="NVT110" s="172"/>
      <c r="NVU110" s="172"/>
      <c r="NVV110" s="172"/>
      <c r="NVW110" s="172"/>
      <c r="NVX110" s="172"/>
      <c r="NVY110" s="172"/>
      <c r="NVZ110" s="172"/>
      <c r="NWA110" s="172"/>
      <c r="NWB110" s="172"/>
      <c r="NWC110" s="172"/>
      <c r="NWD110" s="172"/>
      <c r="NWE110" s="172"/>
      <c r="NWF110" s="172"/>
      <c r="NWG110" s="172"/>
      <c r="NWH110" s="172"/>
      <c r="NWI110" s="172"/>
      <c r="NWJ110" s="172"/>
      <c r="NWK110" s="172"/>
      <c r="NWL110" s="172"/>
      <c r="NWM110" s="172"/>
      <c r="NWN110" s="172"/>
      <c r="NWO110" s="172"/>
      <c r="NWP110" s="172"/>
      <c r="NWQ110" s="172"/>
      <c r="NWR110" s="172"/>
      <c r="NWS110" s="172"/>
      <c r="NWT110" s="172"/>
      <c r="NWU110" s="172"/>
      <c r="NWV110" s="172"/>
      <c r="NWW110" s="172"/>
      <c r="NWX110" s="172"/>
      <c r="NWY110" s="172"/>
      <c r="NWZ110" s="172"/>
      <c r="NXA110" s="172"/>
      <c r="NXB110" s="172"/>
      <c r="NXC110" s="172"/>
      <c r="NXD110" s="172"/>
      <c r="NXE110" s="172"/>
      <c r="NXF110" s="172"/>
      <c r="NXG110" s="172"/>
      <c r="NXH110" s="172"/>
      <c r="NXI110" s="172"/>
      <c r="NXJ110" s="172"/>
      <c r="NXK110" s="172"/>
      <c r="NXL110" s="172"/>
      <c r="NXM110" s="172"/>
      <c r="NXN110" s="172"/>
      <c r="NXO110" s="172"/>
      <c r="NXP110" s="172"/>
      <c r="NXQ110" s="172"/>
      <c r="NXR110" s="172"/>
      <c r="NXS110" s="172"/>
      <c r="NXT110" s="172"/>
      <c r="NXU110" s="172"/>
      <c r="NXV110" s="172"/>
      <c r="NXW110" s="172"/>
      <c r="NXX110" s="172"/>
      <c r="NXY110" s="172"/>
      <c r="NXZ110" s="172"/>
      <c r="NYA110" s="172"/>
      <c r="NYB110" s="172"/>
      <c r="NYC110" s="172"/>
      <c r="NYD110" s="172"/>
      <c r="NYE110" s="172"/>
      <c r="NYF110" s="172"/>
      <c r="NYG110" s="172"/>
      <c r="NYH110" s="172"/>
      <c r="NYI110" s="172"/>
      <c r="NYJ110" s="172"/>
      <c r="NYK110" s="172"/>
      <c r="NYL110" s="172"/>
      <c r="NYM110" s="172"/>
      <c r="NYN110" s="172"/>
      <c r="NYO110" s="172"/>
      <c r="NYP110" s="172"/>
      <c r="NYQ110" s="172"/>
      <c r="NYR110" s="172"/>
      <c r="NYS110" s="172"/>
      <c r="NYT110" s="172"/>
      <c r="NYU110" s="172"/>
      <c r="NYV110" s="172"/>
      <c r="NYW110" s="172"/>
      <c r="NYX110" s="172"/>
      <c r="NYY110" s="172"/>
      <c r="NYZ110" s="172"/>
      <c r="NZA110" s="172"/>
      <c r="NZB110" s="172"/>
      <c r="NZC110" s="172"/>
      <c r="NZD110" s="172"/>
      <c r="NZE110" s="172"/>
      <c r="NZF110" s="172"/>
      <c r="NZG110" s="172"/>
      <c r="NZH110" s="172"/>
      <c r="NZI110" s="172"/>
      <c r="NZJ110" s="172"/>
      <c r="NZK110" s="172"/>
      <c r="NZL110" s="172"/>
      <c r="NZM110" s="172"/>
      <c r="NZN110" s="172"/>
      <c r="NZO110" s="172"/>
      <c r="NZP110" s="172"/>
      <c r="NZQ110" s="172"/>
      <c r="NZR110" s="172"/>
      <c r="NZS110" s="172"/>
      <c r="NZT110" s="172"/>
      <c r="NZU110" s="172"/>
      <c r="NZV110" s="172"/>
      <c r="NZW110" s="172"/>
      <c r="NZX110" s="172"/>
      <c r="NZY110" s="172"/>
      <c r="NZZ110" s="172"/>
      <c r="OAA110" s="172"/>
      <c r="OAB110" s="172"/>
      <c r="OAC110" s="172"/>
      <c r="OAD110" s="172"/>
      <c r="OAE110" s="172"/>
      <c r="OAF110" s="172"/>
      <c r="OAG110" s="172"/>
      <c r="OAH110" s="172"/>
      <c r="OAI110" s="172"/>
      <c r="OAJ110" s="172"/>
      <c r="OAK110" s="172"/>
      <c r="OAL110" s="172"/>
      <c r="OAM110" s="172"/>
      <c r="OAN110" s="172"/>
      <c r="OAO110" s="172"/>
      <c r="OAP110" s="172"/>
      <c r="OAQ110" s="172"/>
      <c r="OAR110" s="172"/>
      <c r="OAS110" s="172"/>
      <c r="OAT110" s="172"/>
      <c r="OAU110" s="172"/>
      <c r="OAV110" s="172"/>
      <c r="OAW110" s="172"/>
      <c r="OAX110" s="172"/>
      <c r="OAY110" s="172"/>
      <c r="OAZ110" s="172"/>
      <c r="OBA110" s="172"/>
      <c r="OBB110" s="172"/>
      <c r="OBC110" s="172"/>
      <c r="OBD110" s="172"/>
      <c r="OBE110" s="172"/>
      <c r="OBF110" s="172"/>
      <c r="OBG110" s="172"/>
      <c r="OBH110" s="172"/>
      <c r="OBI110" s="172"/>
      <c r="OBJ110" s="172"/>
      <c r="OBK110" s="172"/>
      <c r="OBL110" s="172"/>
      <c r="OBM110" s="172"/>
      <c r="OBN110" s="172"/>
      <c r="OBO110" s="172"/>
      <c r="OBP110" s="172"/>
      <c r="OBQ110" s="172"/>
      <c r="OBR110" s="172"/>
      <c r="OBS110" s="172"/>
      <c r="OBT110" s="172"/>
      <c r="OBU110" s="172"/>
      <c r="OBV110" s="172"/>
      <c r="OBW110" s="172"/>
      <c r="OBX110" s="172"/>
      <c r="OBY110" s="172"/>
      <c r="OBZ110" s="172"/>
      <c r="OCA110" s="172"/>
      <c r="OCB110" s="172"/>
      <c r="OCC110" s="172"/>
      <c r="OCD110" s="172"/>
      <c r="OCE110" s="172"/>
      <c r="OCF110" s="172"/>
      <c r="OCG110" s="172"/>
      <c r="OCH110" s="172"/>
      <c r="OCI110" s="172"/>
      <c r="OCJ110" s="172"/>
      <c r="OCK110" s="172"/>
      <c r="OCL110" s="172"/>
      <c r="OCM110" s="172"/>
      <c r="OCN110" s="172"/>
      <c r="OCO110" s="172"/>
      <c r="OCP110" s="172"/>
      <c r="OCQ110" s="172"/>
      <c r="OCR110" s="172"/>
      <c r="OCS110" s="172"/>
      <c r="OCT110" s="172"/>
      <c r="OCU110" s="172"/>
      <c r="OCV110" s="172"/>
      <c r="OCW110" s="172"/>
      <c r="OCX110" s="172"/>
      <c r="OCY110" s="172"/>
      <c r="OCZ110" s="172"/>
      <c r="ODA110" s="172"/>
      <c r="ODB110" s="172"/>
      <c r="ODC110" s="172"/>
      <c r="ODD110" s="172"/>
      <c r="ODE110" s="172"/>
      <c r="ODF110" s="172"/>
      <c r="ODG110" s="172"/>
      <c r="ODH110" s="172"/>
      <c r="ODI110" s="172"/>
      <c r="ODJ110" s="172"/>
      <c r="ODK110" s="172"/>
      <c r="ODL110" s="172"/>
      <c r="ODM110" s="172"/>
      <c r="ODN110" s="172"/>
      <c r="ODO110" s="172"/>
      <c r="ODP110" s="172"/>
      <c r="ODQ110" s="172"/>
      <c r="ODR110" s="172"/>
      <c r="ODS110" s="172"/>
      <c r="ODT110" s="172"/>
      <c r="ODU110" s="172"/>
      <c r="ODV110" s="172"/>
      <c r="ODW110" s="172"/>
      <c r="ODX110" s="172"/>
      <c r="ODY110" s="172"/>
      <c r="ODZ110" s="172"/>
      <c r="OEA110" s="172"/>
      <c r="OEB110" s="172"/>
      <c r="OEC110" s="172"/>
      <c r="OED110" s="172"/>
      <c r="OEE110" s="172"/>
      <c r="OEF110" s="172"/>
      <c r="OEG110" s="172"/>
      <c r="OEH110" s="172"/>
      <c r="OEI110" s="172"/>
      <c r="OEJ110" s="172"/>
      <c r="OEK110" s="172"/>
      <c r="OEL110" s="172"/>
      <c r="OEM110" s="172"/>
      <c r="OEN110" s="172"/>
      <c r="OEO110" s="172"/>
      <c r="OEP110" s="172"/>
      <c r="OEQ110" s="172"/>
      <c r="OER110" s="172"/>
      <c r="OES110" s="172"/>
      <c r="OET110" s="172"/>
      <c r="OEU110" s="172"/>
      <c r="OEV110" s="172"/>
      <c r="OEW110" s="172"/>
      <c r="OEX110" s="172"/>
      <c r="OEY110" s="172"/>
      <c r="OEZ110" s="172"/>
      <c r="OFA110" s="172"/>
      <c r="OFB110" s="172"/>
      <c r="OFC110" s="172"/>
      <c r="OFD110" s="172"/>
      <c r="OFE110" s="172"/>
      <c r="OFF110" s="172"/>
      <c r="OFG110" s="172"/>
      <c r="OFH110" s="172"/>
      <c r="OFI110" s="172"/>
      <c r="OFJ110" s="172"/>
      <c r="OFK110" s="172"/>
      <c r="OFL110" s="172"/>
      <c r="OFM110" s="172"/>
      <c r="OFN110" s="172"/>
      <c r="OFO110" s="172"/>
      <c r="OFP110" s="172"/>
      <c r="OFQ110" s="172"/>
      <c r="OFR110" s="172"/>
      <c r="OFS110" s="172"/>
      <c r="OFT110" s="172"/>
      <c r="OFU110" s="172"/>
      <c r="OFV110" s="172"/>
      <c r="OFW110" s="172"/>
      <c r="OFX110" s="172"/>
      <c r="OFY110" s="172"/>
      <c r="OFZ110" s="172"/>
      <c r="OGA110" s="172"/>
      <c r="OGB110" s="172"/>
      <c r="OGC110" s="172"/>
      <c r="OGD110" s="172"/>
      <c r="OGE110" s="172"/>
      <c r="OGF110" s="172"/>
      <c r="OGG110" s="172"/>
      <c r="OGH110" s="172"/>
      <c r="OGI110" s="172"/>
      <c r="OGJ110" s="172"/>
      <c r="OGK110" s="172"/>
      <c r="OGL110" s="172"/>
      <c r="OGM110" s="172"/>
      <c r="OGN110" s="172"/>
      <c r="OGO110" s="172"/>
      <c r="OGP110" s="172"/>
      <c r="OGQ110" s="172"/>
      <c r="OGR110" s="172"/>
      <c r="OGS110" s="172"/>
      <c r="OGT110" s="172"/>
      <c r="OGU110" s="172"/>
      <c r="OGV110" s="172"/>
      <c r="OGW110" s="172"/>
      <c r="OGX110" s="172"/>
      <c r="OGY110" s="172"/>
      <c r="OGZ110" s="172"/>
      <c r="OHA110" s="172"/>
      <c r="OHB110" s="172"/>
      <c r="OHC110" s="172"/>
      <c r="OHD110" s="172"/>
      <c r="OHE110" s="172"/>
      <c r="OHF110" s="172"/>
      <c r="OHG110" s="172"/>
      <c r="OHH110" s="172"/>
      <c r="OHI110" s="172"/>
      <c r="OHJ110" s="172"/>
      <c r="OHK110" s="172"/>
      <c r="OHL110" s="172"/>
      <c r="OHM110" s="172"/>
      <c r="OHN110" s="172"/>
      <c r="OHO110" s="172"/>
      <c r="OHP110" s="172"/>
      <c r="OHQ110" s="172"/>
      <c r="OHR110" s="172"/>
      <c r="OHS110" s="172"/>
      <c r="OHT110" s="172"/>
      <c r="OHU110" s="172"/>
      <c r="OHV110" s="172"/>
      <c r="OHW110" s="172"/>
      <c r="OHX110" s="172"/>
      <c r="OHY110" s="172"/>
      <c r="OHZ110" s="172"/>
      <c r="OIA110" s="172"/>
      <c r="OIB110" s="172"/>
      <c r="OIC110" s="172"/>
      <c r="OID110" s="172"/>
      <c r="OIE110" s="172"/>
      <c r="OIF110" s="172"/>
      <c r="OIG110" s="172"/>
      <c r="OIH110" s="172"/>
      <c r="OII110" s="172"/>
      <c r="OIJ110" s="172"/>
      <c r="OIK110" s="172"/>
      <c r="OIL110" s="172"/>
      <c r="OIM110" s="172"/>
      <c r="OIN110" s="172"/>
      <c r="OIO110" s="172"/>
      <c r="OIP110" s="172"/>
      <c r="OIQ110" s="172"/>
      <c r="OIR110" s="172"/>
      <c r="OIS110" s="172"/>
      <c r="OIT110" s="172"/>
      <c r="OIU110" s="172"/>
      <c r="OIV110" s="172"/>
      <c r="OIW110" s="172"/>
      <c r="OIX110" s="172"/>
      <c r="OIY110" s="172"/>
      <c r="OIZ110" s="172"/>
      <c r="OJA110" s="172"/>
      <c r="OJB110" s="172"/>
      <c r="OJC110" s="172"/>
      <c r="OJD110" s="172"/>
      <c r="OJE110" s="172"/>
      <c r="OJF110" s="172"/>
      <c r="OJG110" s="172"/>
      <c r="OJH110" s="172"/>
      <c r="OJI110" s="172"/>
      <c r="OJJ110" s="172"/>
      <c r="OJK110" s="172"/>
      <c r="OJL110" s="172"/>
      <c r="OJM110" s="172"/>
      <c r="OJN110" s="172"/>
      <c r="OJO110" s="172"/>
      <c r="OJP110" s="172"/>
      <c r="OJQ110" s="172"/>
      <c r="OJR110" s="172"/>
      <c r="OJS110" s="172"/>
      <c r="OJT110" s="172"/>
      <c r="OJU110" s="172"/>
      <c r="OJV110" s="172"/>
      <c r="OJW110" s="172"/>
      <c r="OJX110" s="172"/>
      <c r="OJY110" s="172"/>
      <c r="OJZ110" s="172"/>
      <c r="OKA110" s="172"/>
      <c r="OKB110" s="172"/>
      <c r="OKC110" s="172"/>
      <c r="OKD110" s="172"/>
      <c r="OKE110" s="172"/>
      <c r="OKF110" s="172"/>
      <c r="OKG110" s="172"/>
      <c r="OKH110" s="172"/>
      <c r="OKI110" s="172"/>
      <c r="OKJ110" s="172"/>
      <c r="OKK110" s="172"/>
      <c r="OKL110" s="172"/>
      <c r="OKM110" s="172"/>
      <c r="OKN110" s="172"/>
      <c r="OKO110" s="172"/>
      <c r="OKP110" s="172"/>
      <c r="OKQ110" s="172"/>
      <c r="OKR110" s="172"/>
      <c r="OKS110" s="172"/>
      <c r="OKT110" s="172"/>
      <c r="OKU110" s="172"/>
      <c r="OKV110" s="172"/>
      <c r="OKW110" s="172"/>
      <c r="OKX110" s="172"/>
      <c r="OKY110" s="172"/>
      <c r="OKZ110" s="172"/>
      <c r="OLA110" s="172"/>
      <c r="OLB110" s="172"/>
      <c r="OLC110" s="172"/>
      <c r="OLD110" s="172"/>
      <c r="OLE110" s="172"/>
      <c r="OLF110" s="172"/>
      <c r="OLG110" s="172"/>
      <c r="OLH110" s="172"/>
      <c r="OLI110" s="172"/>
      <c r="OLJ110" s="172"/>
      <c r="OLK110" s="172"/>
      <c r="OLL110" s="172"/>
      <c r="OLM110" s="172"/>
      <c r="OLN110" s="172"/>
      <c r="OLO110" s="172"/>
      <c r="OLP110" s="172"/>
      <c r="OLQ110" s="172"/>
      <c r="OLR110" s="172"/>
      <c r="OLS110" s="172"/>
      <c r="OLT110" s="172"/>
      <c r="OLU110" s="172"/>
      <c r="OLV110" s="172"/>
      <c r="OLW110" s="172"/>
      <c r="OLX110" s="172"/>
      <c r="OLY110" s="172"/>
      <c r="OLZ110" s="172"/>
      <c r="OMA110" s="172"/>
      <c r="OMB110" s="172"/>
      <c r="OMC110" s="172"/>
      <c r="OMD110" s="172"/>
      <c r="OME110" s="172"/>
      <c r="OMF110" s="172"/>
      <c r="OMG110" s="172"/>
      <c r="OMH110" s="172"/>
      <c r="OMI110" s="172"/>
      <c r="OMJ110" s="172"/>
      <c r="OMK110" s="172"/>
      <c r="OML110" s="172"/>
      <c r="OMM110" s="172"/>
      <c r="OMN110" s="172"/>
      <c r="OMO110" s="172"/>
      <c r="OMP110" s="172"/>
      <c r="OMQ110" s="172"/>
      <c r="OMR110" s="172"/>
      <c r="OMS110" s="172"/>
      <c r="OMT110" s="172"/>
      <c r="OMU110" s="172"/>
      <c r="OMV110" s="172"/>
      <c r="OMW110" s="172"/>
      <c r="OMX110" s="172"/>
      <c r="OMY110" s="172"/>
      <c r="OMZ110" s="172"/>
      <c r="ONA110" s="172"/>
      <c r="ONB110" s="172"/>
      <c r="ONC110" s="172"/>
      <c r="OND110" s="172"/>
      <c r="ONE110" s="172"/>
      <c r="ONF110" s="172"/>
      <c r="ONG110" s="172"/>
      <c r="ONH110" s="172"/>
      <c r="ONI110" s="172"/>
      <c r="ONJ110" s="172"/>
      <c r="ONK110" s="172"/>
      <c r="ONL110" s="172"/>
      <c r="ONM110" s="172"/>
      <c r="ONN110" s="172"/>
      <c r="ONO110" s="172"/>
      <c r="ONP110" s="172"/>
      <c r="ONQ110" s="172"/>
      <c r="ONR110" s="172"/>
      <c r="ONS110" s="172"/>
      <c r="ONT110" s="172"/>
      <c r="ONU110" s="172"/>
      <c r="ONV110" s="172"/>
      <c r="ONW110" s="172"/>
      <c r="ONX110" s="172"/>
      <c r="ONY110" s="172"/>
      <c r="ONZ110" s="172"/>
      <c r="OOA110" s="172"/>
      <c r="OOB110" s="172"/>
      <c r="OOC110" s="172"/>
      <c r="OOD110" s="172"/>
      <c r="OOE110" s="172"/>
      <c r="OOF110" s="172"/>
      <c r="OOG110" s="172"/>
      <c r="OOH110" s="172"/>
      <c r="OOI110" s="172"/>
      <c r="OOJ110" s="172"/>
      <c r="OOK110" s="172"/>
      <c r="OOL110" s="172"/>
      <c r="OOM110" s="172"/>
      <c r="OON110" s="172"/>
      <c r="OOO110" s="172"/>
      <c r="OOP110" s="172"/>
      <c r="OOQ110" s="172"/>
      <c r="OOR110" s="172"/>
      <c r="OOS110" s="172"/>
      <c r="OOT110" s="172"/>
      <c r="OOU110" s="172"/>
      <c r="OOV110" s="172"/>
      <c r="OOW110" s="172"/>
      <c r="OOX110" s="172"/>
      <c r="OOY110" s="172"/>
      <c r="OOZ110" s="172"/>
      <c r="OPA110" s="172"/>
      <c r="OPB110" s="172"/>
      <c r="OPC110" s="172"/>
      <c r="OPD110" s="172"/>
      <c r="OPE110" s="172"/>
      <c r="OPF110" s="172"/>
      <c r="OPG110" s="172"/>
      <c r="OPH110" s="172"/>
      <c r="OPI110" s="172"/>
      <c r="OPJ110" s="172"/>
      <c r="OPK110" s="172"/>
      <c r="OPL110" s="172"/>
      <c r="OPM110" s="172"/>
      <c r="OPN110" s="172"/>
      <c r="OPO110" s="172"/>
      <c r="OPP110" s="172"/>
      <c r="OPQ110" s="172"/>
      <c r="OPR110" s="172"/>
      <c r="OPS110" s="172"/>
      <c r="OPT110" s="172"/>
      <c r="OPU110" s="172"/>
      <c r="OPV110" s="172"/>
      <c r="OPW110" s="172"/>
      <c r="OPX110" s="172"/>
      <c r="OPY110" s="172"/>
      <c r="OPZ110" s="172"/>
      <c r="OQA110" s="172"/>
      <c r="OQB110" s="172"/>
      <c r="OQC110" s="172"/>
      <c r="OQD110" s="172"/>
      <c r="OQE110" s="172"/>
      <c r="OQF110" s="172"/>
      <c r="OQG110" s="172"/>
      <c r="OQH110" s="172"/>
      <c r="OQI110" s="172"/>
      <c r="OQJ110" s="172"/>
      <c r="OQK110" s="172"/>
      <c r="OQL110" s="172"/>
      <c r="OQM110" s="172"/>
      <c r="OQN110" s="172"/>
      <c r="OQO110" s="172"/>
      <c r="OQP110" s="172"/>
      <c r="OQQ110" s="172"/>
      <c r="OQR110" s="172"/>
      <c r="OQS110" s="172"/>
      <c r="OQT110" s="172"/>
      <c r="OQU110" s="172"/>
      <c r="OQV110" s="172"/>
      <c r="OQW110" s="172"/>
      <c r="OQX110" s="172"/>
      <c r="OQY110" s="172"/>
      <c r="OQZ110" s="172"/>
      <c r="ORA110" s="172"/>
      <c r="ORB110" s="172"/>
      <c r="ORC110" s="172"/>
      <c r="ORD110" s="172"/>
      <c r="ORE110" s="172"/>
      <c r="ORF110" s="172"/>
      <c r="ORG110" s="172"/>
      <c r="ORH110" s="172"/>
      <c r="ORI110" s="172"/>
      <c r="ORJ110" s="172"/>
      <c r="ORK110" s="172"/>
      <c r="ORL110" s="172"/>
      <c r="ORM110" s="172"/>
      <c r="ORN110" s="172"/>
      <c r="ORO110" s="172"/>
      <c r="ORP110" s="172"/>
      <c r="ORQ110" s="172"/>
      <c r="ORR110" s="172"/>
      <c r="ORS110" s="172"/>
      <c r="ORT110" s="172"/>
      <c r="ORU110" s="172"/>
      <c r="ORV110" s="172"/>
      <c r="ORW110" s="172"/>
      <c r="ORX110" s="172"/>
      <c r="ORY110" s="172"/>
      <c r="ORZ110" s="172"/>
      <c r="OSA110" s="172"/>
      <c r="OSB110" s="172"/>
      <c r="OSC110" s="172"/>
      <c r="OSD110" s="172"/>
      <c r="OSE110" s="172"/>
      <c r="OSF110" s="172"/>
      <c r="OSG110" s="172"/>
      <c r="OSH110" s="172"/>
      <c r="OSI110" s="172"/>
      <c r="OSJ110" s="172"/>
      <c r="OSK110" s="172"/>
      <c r="OSL110" s="172"/>
      <c r="OSM110" s="172"/>
      <c r="OSN110" s="172"/>
      <c r="OSO110" s="172"/>
      <c r="OSP110" s="172"/>
      <c r="OSQ110" s="172"/>
      <c r="OSR110" s="172"/>
      <c r="OSS110" s="172"/>
      <c r="OST110" s="172"/>
      <c r="OSU110" s="172"/>
      <c r="OSV110" s="172"/>
      <c r="OSW110" s="172"/>
      <c r="OSX110" s="172"/>
      <c r="OSY110" s="172"/>
      <c r="OSZ110" s="172"/>
      <c r="OTA110" s="172"/>
      <c r="OTB110" s="172"/>
      <c r="OTC110" s="172"/>
      <c r="OTD110" s="172"/>
      <c r="OTE110" s="172"/>
      <c r="OTF110" s="172"/>
      <c r="OTG110" s="172"/>
      <c r="OTH110" s="172"/>
      <c r="OTI110" s="172"/>
      <c r="OTJ110" s="172"/>
      <c r="OTK110" s="172"/>
      <c r="OTL110" s="172"/>
      <c r="OTM110" s="172"/>
      <c r="OTN110" s="172"/>
      <c r="OTO110" s="172"/>
      <c r="OTP110" s="172"/>
      <c r="OTQ110" s="172"/>
      <c r="OTR110" s="172"/>
      <c r="OTS110" s="172"/>
      <c r="OTT110" s="172"/>
      <c r="OTU110" s="172"/>
      <c r="OTV110" s="172"/>
      <c r="OTW110" s="172"/>
      <c r="OTX110" s="172"/>
      <c r="OTY110" s="172"/>
      <c r="OTZ110" s="172"/>
      <c r="OUA110" s="172"/>
      <c r="OUB110" s="172"/>
      <c r="OUC110" s="172"/>
      <c r="OUD110" s="172"/>
      <c r="OUE110" s="172"/>
      <c r="OUF110" s="172"/>
      <c r="OUG110" s="172"/>
      <c r="OUH110" s="172"/>
      <c r="OUI110" s="172"/>
      <c r="OUJ110" s="172"/>
      <c r="OUK110" s="172"/>
      <c r="OUL110" s="172"/>
      <c r="OUM110" s="172"/>
      <c r="OUN110" s="172"/>
      <c r="OUO110" s="172"/>
      <c r="OUP110" s="172"/>
      <c r="OUQ110" s="172"/>
      <c r="OUR110" s="172"/>
      <c r="OUS110" s="172"/>
      <c r="OUT110" s="172"/>
      <c r="OUU110" s="172"/>
      <c r="OUV110" s="172"/>
      <c r="OUW110" s="172"/>
      <c r="OUX110" s="172"/>
      <c r="OUY110" s="172"/>
      <c r="OUZ110" s="172"/>
      <c r="OVA110" s="172"/>
      <c r="OVB110" s="172"/>
      <c r="OVC110" s="172"/>
      <c r="OVD110" s="172"/>
      <c r="OVE110" s="172"/>
      <c r="OVF110" s="172"/>
      <c r="OVG110" s="172"/>
      <c r="OVH110" s="172"/>
      <c r="OVI110" s="172"/>
      <c r="OVJ110" s="172"/>
      <c r="OVK110" s="172"/>
      <c r="OVL110" s="172"/>
      <c r="OVM110" s="172"/>
      <c r="OVN110" s="172"/>
      <c r="OVO110" s="172"/>
      <c r="OVP110" s="172"/>
      <c r="OVQ110" s="172"/>
      <c r="OVR110" s="172"/>
      <c r="OVS110" s="172"/>
      <c r="OVT110" s="172"/>
      <c r="OVU110" s="172"/>
      <c r="OVV110" s="172"/>
      <c r="OVW110" s="172"/>
      <c r="OVX110" s="172"/>
      <c r="OVY110" s="172"/>
      <c r="OVZ110" s="172"/>
      <c r="OWA110" s="172"/>
      <c r="OWB110" s="172"/>
      <c r="OWC110" s="172"/>
      <c r="OWD110" s="172"/>
      <c r="OWE110" s="172"/>
      <c r="OWF110" s="172"/>
      <c r="OWG110" s="172"/>
      <c r="OWH110" s="172"/>
      <c r="OWI110" s="172"/>
      <c r="OWJ110" s="172"/>
      <c r="OWK110" s="172"/>
      <c r="OWL110" s="172"/>
      <c r="OWM110" s="172"/>
      <c r="OWN110" s="172"/>
      <c r="OWO110" s="172"/>
      <c r="OWP110" s="172"/>
      <c r="OWQ110" s="172"/>
      <c r="OWR110" s="172"/>
      <c r="OWS110" s="172"/>
      <c r="OWT110" s="172"/>
      <c r="OWU110" s="172"/>
      <c r="OWV110" s="172"/>
      <c r="OWW110" s="172"/>
      <c r="OWX110" s="172"/>
      <c r="OWY110" s="172"/>
      <c r="OWZ110" s="172"/>
      <c r="OXA110" s="172"/>
      <c r="OXB110" s="172"/>
      <c r="OXC110" s="172"/>
      <c r="OXD110" s="172"/>
      <c r="OXE110" s="172"/>
      <c r="OXF110" s="172"/>
      <c r="OXG110" s="172"/>
      <c r="OXH110" s="172"/>
      <c r="OXI110" s="172"/>
      <c r="OXJ110" s="172"/>
      <c r="OXK110" s="172"/>
      <c r="OXL110" s="172"/>
      <c r="OXM110" s="172"/>
      <c r="OXN110" s="172"/>
      <c r="OXO110" s="172"/>
      <c r="OXP110" s="172"/>
      <c r="OXQ110" s="172"/>
      <c r="OXR110" s="172"/>
      <c r="OXS110" s="172"/>
      <c r="OXT110" s="172"/>
      <c r="OXU110" s="172"/>
      <c r="OXV110" s="172"/>
      <c r="OXW110" s="172"/>
      <c r="OXX110" s="172"/>
      <c r="OXY110" s="172"/>
      <c r="OXZ110" s="172"/>
      <c r="OYA110" s="172"/>
      <c r="OYB110" s="172"/>
      <c r="OYC110" s="172"/>
      <c r="OYD110" s="172"/>
      <c r="OYE110" s="172"/>
      <c r="OYF110" s="172"/>
      <c r="OYG110" s="172"/>
      <c r="OYH110" s="172"/>
      <c r="OYI110" s="172"/>
      <c r="OYJ110" s="172"/>
      <c r="OYK110" s="172"/>
      <c r="OYL110" s="172"/>
      <c r="OYM110" s="172"/>
      <c r="OYN110" s="172"/>
      <c r="OYO110" s="172"/>
      <c r="OYP110" s="172"/>
      <c r="OYQ110" s="172"/>
      <c r="OYR110" s="172"/>
      <c r="OYS110" s="172"/>
      <c r="OYT110" s="172"/>
      <c r="OYU110" s="172"/>
      <c r="OYV110" s="172"/>
      <c r="OYW110" s="172"/>
      <c r="OYX110" s="172"/>
      <c r="OYY110" s="172"/>
      <c r="OYZ110" s="172"/>
      <c r="OZA110" s="172"/>
      <c r="OZB110" s="172"/>
      <c r="OZC110" s="172"/>
      <c r="OZD110" s="172"/>
      <c r="OZE110" s="172"/>
      <c r="OZF110" s="172"/>
      <c r="OZG110" s="172"/>
      <c r="OZH110" s="172"/>
      <c r="OZI110" s="172"/>
      <c r="OZJ110" s="172"/>
      <c r="OZK110" s="172"/>
      <c r="OZL110" s="172"/>
      <c r="OZM110" s="172"/>
      <c r="OZN110" s="172"/>
      <c r="OZO110" s="172"/>
      <c r="OZP110" s="172"/>
      <c r="OZQ110" s="172"/>
      <c r="OZR110" s="172"/>
      <c r="OZS110" s="172"/>
      <c r="OZT110" s="172"/>
      <c r="OZU110" s="172"/>
      <c r="OZV110" s="172"/>
      <c r="OZW110" s="172"/>
      <c r="OZX110" s="172"/>
      <c r="OZY110" s="172"/>
      <c r="OZZ110" s="172"/>
      <c r="PAA110" s="172"/>
      <c r="PAB110" s="172"/>
      <c r="PAC110" s="172"/>
      <c r="PAD110" s="172"/>
      <c r="PAE110" s="172"/>
      <c r="PAF110" s="172"/>
      <c r="PAG110" s="172"/>
      <c r="PAH110" s="172"/>
      <c r="PAI110" s="172"/>
      <c r="PAJ110" s="172"/>
      <c r="PAK110" s="172"/>
      <c r="PAL110" s="172"/>
      <c r="PAM110" s="172"/>
      <c r="PAN110" s="172"/>
      <c r="PAO110" s="172"/>
      <c r="PAP110" s="172"/>
      <c r="PAQ110" s="172"/>
      <c r="PAR110" s="172"/>
      <c r="PAS110" s="172"/>
      <c r="PAT110" s="172"/>
      <c r="PAU110" s="172"/>
      <c r="PAV110" s="172"/>
      <c r="PAW110" s="172"/>
      <c r="PAX110" s="172"/>
      <c r="PAY110" s="172"/>
      <c r="PAZ110" s="172"/>
      <c r="PBA110" s="172"/>
      <c r="PBB110" s="172"/>
      <c r="PBC110" s="172"/>
      <c r="PBD110" s="172"/>
      <c r="PBE110" s="172"/>
      <c r="PBF110" s="172"/>
      <c r="PBG110" s="172"/>
      <c r="PBH110" s="172"/>
      <c r="PBI110" s="172"/>
      <c r="PBJ110" s="172"/>
      <c r="PBK110" s="172"/>
      <c r="PBL110" s="172"/>
      <c r="PBM110" s="172"/>
      <c r="PBN110" s="172"/>
      <c r="PBO110" s="172"/>
      <c r="PBP110" s="172"/>
      <c r="PBQ110" s="172"/>
      <c r="PBR110" s="172"/>
      <c r="PBS110" s="172"/>
      <c r="PBT110" s="172"/>
      <c r="PBU110" s="172"/>
      <c r="PBV110" s="172"/>
      <c r="PBW110" s="172"/>
      <c r="PBX110" s="172"/>
      <c r="PBY110" s="172"/>
      <c r="PBZ110" s="172"/>
      <c r="PCA110" s="172"/>
      <c r="PCB110" s="172"/>
      <c r="PCC110" s="172"/>
      <c r="PCD110" s="172"/>
      <c r="PCE110" s="172"/>
      <c r="PCF110" s="172"/>
      <c r="PCG110" s="172"/>
      <c r="PCH110" s="172"/>
      <c r="PCI110" s="172"/>
      <c r="PCJ110" s="172"/>
      <c r="PCK110" s="172"/>
      <c r="PCL110" s="172"/>
      <c r="PCM110" s="172"/>
      <c r="PCN110" s="172"/>
      <c r="PCO110" s="172"/>
      <c r="PCP110" s="172"/>
      <c r="PCQ110" s="172"/>
      <c r="PCR110" s="172"/>
      <c r="PCS110" s="172"/>
      <c r="PCT110" s="172"/>
      <c r="PCU110" s="172"/>
      <c r="PCV110" s="172"/>
      <c r="PCW110" s="172"/>
      <c r="PCX110" s="172"/>
      <c r="PCY110" s="172"/>
      <c r="PCZ110" s="172"/>
      <c r="PDA110" s="172"/>
      <c r="PDB110" s="172"/>
      <c r="PDC110" s="172"/>
      <c r="PDD110" s="172"/>
      <c r="PDE110" s="172"/>
      <c r="PDF110" s="172"/>
      <c r="PDG110" s="172"/>
      <c r="PDH110" s="172"/>
      <c r="PDI110" s="172"/>
      <c r="PDJ110" s="172"/>
      <c r="PDK110" s="172"/>
      <c r="PDL110" s="172"/>
      <c r="PDM110" s="172"/>
      <c r="PDN110" s="172"/>
      <c r="PDO110" s="172"/>
      <c r="PDP110" s="172"/>
      <c r="PDQ110" s="172"/>
      <c r="PDR110" s="172"/>
      <c r="PDS110" s="172"/>
      <c r="PDT110" s="172"/>
      <c r="PDU110" s="172"/>
      <c r="PDV110" s="172"/>
      <c r="PDW110" s="172"/>
      <c r="PDX110" s="172"/>
      <c r="PDY110" s="172"/>
      <c r="PDZ110" s="172"/>
      <c r="PEA110" s="172"/>
      <c r="PEB110" s="172"/>
      <c r="PEC110" s="172"/>
      <c r="PED110" s="172"/>
      <c r="PEE110" s="172"/>
      <c r="PEF110" s="172"/>
      <c r="PEG110" s="172"/>
      <c r="PEH110" s="172"/>
      <c r="PEI110" s="172"/>
      <c r="PEJ110" s="172"/>
      <c r="PEK110" s="172"/>
      <c r="PEL110" s="172"/>
      <c r="PEM110" s="172"/>
      <c r="PEN110" s="172"/>
      <c r="PEO110" s="172"/>
      <c r="PEP110" s="172"/>
      <c r="PEQ110" s="172"/>
      <c r="PER110" s="172"/>
      <c r="PES110" s="172"/>
      <c r="PET110" s="172"/>
      <c r="PEU110" s="172"/>
      <c r="PEV110" s="172"/>
      <c r="PEW110" s="172"/>
      <c r="PEX110" s="172"/>
      <c r="PEY110" s="172"/>
      <c r="PEZ110" s="172"/>
      <c r="PFA110" s="172"/>
      <c r="PFB110" s="172"/>
      <c r="PFC110" s="172"/>
      <c r="PFD110" s="172"/>
      <c r="PFE110" s="172"/>
      <c r="PFF110" s="172"/>
      <c r="PFG110" s="172"/>
      <c r="PFH110" s="172"/>
      <c r="PFI110" s="172"/>
      <c r="PFJ110" s="172"/>
      <c r="PFK110" s="172"/>
      <c r="PFL110" s="172"/>
      <c r="PFM110" s="172"/>
      <c r="PFN110" s="172"/>
      <c r="PFO110" s="172"/>
      <c r="PFP110" s="172"/>
      <c r="PFQ110" s="172"/>
      <c r="PFR110" s="172"/>
      <c r="PFS110" s="172"/>
      <c r="PFT110" s="172"/>
      <c r="PFU110" s="172"/>
      <c r="PFV110" s="172"/>
      <c r="PFW110" s="172"/>
      <c r="PFX110" s="172"/>
      <c r="PFY110" s="172"/>
      <c r="PFZ110" s="172"/>
      <c r="PGA110" s="172"/>
      <c r="PGB110" s="172"/>
      <c r="PGC110" s="172"/>
      <c r="PGD110" s="172"/>
      <c r="PGE110" s="172"/>
      <c r="PGF110" s="172"/>
      <c r="PGG110" s="172"/>
      <c r="PGH110" s="172"/>
      <c r="PGI110" s="172"/>
      <c r="PGJ110" s="172"/>
      <c r="PGK110" s="172"/>
      <c r="PGL110" s="172"/>
      <c r="PGM110" s="172"/>
      <c r="PGN110" s="172"/>
      <c r="PGO110" s="172"/>
      <c r="PGP110" s="172"/>
      <c r="PGQ110" s="172"/>
      <c r="PGR110" s="172"/>
      <c r="PGS110" s="172"/>
      <c r="PGT110" s="172"/>
      <c r="PGU110" s="172"/>
      <c r="PGV110" s="172"/>
      <c r="PGW110" s="172"/>
      <c r="PGX110" s="172"/>
      <c r="PGY110" s="172"/>
      <c r="PGZ110" s="172"/>
      <c r="PHA110" s="172"/>
      <c r="PHB110" s="172"/>
      <c r="PHC110" s="172"/>
      <c r="PHD110" s="172"/>
      <c r="PHE110" s="172"/>
      <c r="PHF110" s="172"/>
      <c r="PHG110" s="172"/>
      <c r="PHH110" s="172"/>
      <c r="PHI110" s="172"/>
      <c r="PHJ110" s="172"/>
      <c r="PHK110" s="172"/>
      <c r="PHL110" s="172"/>
      <c r="PHM110" s="172"/>
      <c r="PHN110" s="172"/>
      <c r="PHO110" s="172"/>
      <c r="PHP110" s="172"/>
      <c r="PHQ110" s="172"/>
      <c r="PHR110" s="172"/>
      <c r="PHS110" s="172"/>
      <c r="PHT110" s="172"/>
      <c r="PHU110" s="172"/>
      <c r="PHV110" s="172"/>
      <c r="PHW110" s="172"/>
      <c r="PHX110" s="172"/>
      <c r="PHY110" s="172"/>
      <c r="PHZ110" s="172"/>
      <c r="PIA110" s="172"/>
      <c r="PIB110" s="172"/>
      <c r="PIC110" s="172"/>
      <c r="PID110" s="172"/>
      <c r="PIE110" s="172"/>
      <c r="PIF110" s="172"/>
      <c r="PIG110" s="172"/>
      <c r="PIH110" s="172"/>
      <c r="PII110" s="172"/>
      <c r="PIJ110" s="172"/>
      <c r="PIK110" s="172"/>
      <c r="PIL110" s="172"/>
      <c r="PIM110" s="172"/>
      <c r="PIN110" s="172"/>
      <c r="PIO110" s="172"/>
      <c r="PIP110" s="172"/>
      <c r="PIQ110" s="172"/>
      <c r="PIR110" s="172"/>
      <c r="PIS110" s="172"/>
      <c r="PIT110" s="172"/>
      <c r="PIU110" s="172"/>
      <c r="PIV110" s="172"/>
      <c r="PIW110" s="172"/>
      <c r="PIX110" s="172"/>
      <c r="PIY110" s="172"/>
      <c r="PIZ110" s="172"/>
      <c r="PJA110" s="172"/>
      <c r="PJB110" s="172"/>
      <c r="PJC110" s="172"/>
      <c r="PJD110" s="172"/>
      <c r="PJE110" s="172"/>
      <c r="PJF110" s="172"/>
      <c r="PJG110" s="172"/>
      <c r="PJH110" s="172"/>
      <c r="PJI110" s="172"/>
      <c r="PJJ110" s="172"/>
      <c r="PJK110" s="172"/>
      <c r="PJL110" s="172"/>
      <c r="PJM110" s="172"/>
      <c r="PJN110" s="172"/>
      <c r="PJO110" s="172"/>
      <c r="PJP110" s="172"/>
      <c r="PJQ110" s="172"/>
      <c r="PJR110" s="172"/>
      <c r="PJS110" s="172"/>
      <c r="PJT110" s="172"/>
      <c r="PJU110" s="172"/>
      <c r="PJV110" s="172"/>
      <c r="PJW110" s="172"/>
      <c r="PJX110" s="172"/>
      <c r="PJY110" s="172"/>
      <c r="PJZ110" s="172"/>
      <c r="PKA110" s="172"/>
      <c r="PKB110" s="172"/>
      <c r="PKC110" s="172"/>
      <c r="PKD110" s="172"/>
      <c r="PKE110" s="172"/>
      <c r="PKF110" s="172"/>
      <c r="PKG110" s="172"/>
      <c r="PKH110" s="172"/>
      <c r="PKI110" s="172"/>
      <c r="PKJ110" s="172"/>
      <c r="PKK110" s="172"/>
      <c r="PKL110" s="172"/>
      <c r="PKM110" s="172"/>
      <c r="PKN110" s="172"/>
      <c r="PKO110" s="172"/>
      <c r="PKP110" s="172"/>
      <c r="PKQ110" s="172"/>
      <c r="PKR110" s="172"/>
      <c r="PKS110" s="172"/>
      <c r="PKT110" s="172"/>
      <c r="PKU110" s="172"/>
      <c r="PKV110" s="172"/>
      <c r="PKW110" s="172"/>
      <c r="PKX110" s="172"/>
      <c r="PKY110" s="172"/>
      <c r="PKZ110" s="172"/>
      <c r="PLA110" s="172"/>
      <c r="PLB110" s="172"/>
      <c r="PLC110" s="172"/>
      <c r="PLD110" s="172"/>
      <c r="PLE110" s="172"/>
      <c r="PLF110" s="172"/>
      <c r="PLG110" s="172"/>
      <c r="PLH110" s="172"/>
      <c r="PLI110" s="172"/>
      <c r="PLJ110" s="172"/>
      <c r="PLK110" s="172"/>
      <c r="PLL110" s="172"/>
      <c r="PLM110" s="172"/>
      <c r="PLN110" s="172"/>
      <c r="PLO110" s="172"/>
      <c r="PLP110" s="172"/>
      <c r="PLQ110" s="172"/>
      <c r="PLR110" s="172"/>
      <c r="PLS110" s="172"/>
      <c r="PLT110" s="172"/>
      <c r="PLU110" s="172"/>
      <c r="PLV110" s="172"/>
      <c r="PLW110" s="172"/>
      <c r="PLX110" s="172"/>
      <c r="PLY110" s="172"/>
      <c r="PLZ110" s="172"/>
      <c r="PMA110" s="172"/>
      <c r="PMB110" s="172"/>
      <c r="PMC110" s="172"/>
      <c r="PMD110" s="172"/>
      <c r="PME110" s="172"/>
      <c r="PMF110" s="172"/>
      <c r="PMG110" s="172"/>
      <c r="PMH110" s="172"/>
      <c r="PMI110" s="172"/>
      <c r="PMJ110" s="172"/>
      <c r="PMK110" s="172"/>
      <c r="PML110" s="172"/>
      <c r="PMM110" s="172"/>
      <c r="PMN110" s="172"/>
      <c r="PMO110" s="172"/>
      <c r="PMP110" s="172"/>
      <c r="PMQ110" s="172"/>
      <c r="PMR110" s="172"/>
      <c r="PMS110" s="172"/>
      <c r="PMT110" s="172"/>
      <c r="PMU110" s="172"/>
      <c r="PMV110" s="172"/>
      <c r="PMW110" s="172"/>
      <c r="PMX110" s="172"/>
      <c r="PMY110" s="172"/>
      <c r="PMZ110" s="172"/>
      <c r="PNA110" s="172"/>
      <c r="PNB110" s="172"/>
      <c r="PNC110" s="172"/>
      <c r="PND110" s="172"/>
      <c r="PNE110" s="172"/>
      <c r="PNF110" s="172"/>
      <c r="PNG110" s="172"/>
      <c r="PNH110" s="172"/>
      <c r="PNI110" s="172"/>
      <c r="PNJ110" s="172"/>
      <c r="PNK110" s="172"/>
      <c r="PNL110" s="172"/>
      <c r="PNM110" s="172"/>
      <c r="PNN110" s="172"/>
      <c r="PNO110" s="172"/>
      <c r="PNP110" s="172"/>
      <c r="PNQ110" s="172"/>
      <c r="PNR110" s="172"/>
      <c r="PNS110" s="172"/>
      <c r="PNT110" s="172"/>
      <c r="PNU110" s="172"/>
      <c r="PNV110" s="172"/>
      <c r="PNW110" s="172"/>
      <c r="PNX110" s="172"/>
      <c r="PNY110" s="172"/>
      <c r="PNZ110" s="172"/>
      <c r="POA110" s="172"/>
      <c r="POB110" s="172"/>
      <c r="POC110" s="172"/>
      <c r="POD110" s="172"/>
      <c r="POE110" s="172"/>
      <c r="POF110" s="172"/>
      <c r="POG110" s="172"/>
      <c r="POH110" s="172"/>
      <c r="POI110" s="172"/>
      <c r="POJ110" s="172"/>
      <c r="POK110" s="172"/>
      <c r="POL110" s="172"/>
      <c r="POM110" s="172"/>
      <c r="PON110" s="172"/>
      <c r="POO110" s="172"/>
      <c r="POP110" s="172"/>
      <c r="POQ110" s="172"/>
      <c r="POR110" s="172"/>
      <c r="POS110" s="172"/>
      <c r="POT110" s="172"/>
      <c r="POU110" s="172"/>
      <c r="POV110" s="172"/>
      <c r="POW110" s="172"/>
      <c r="POX110" s="172"/>
      <c r="POY110" s="172"/>
      <c r="POZ110" s="172"/>
      <c r="PPA110" s="172"/>
      <c r="PPB110" s="172"/>
      <c r="PPC110" s="172"/>
      <c r="PPD110" s="172"/>
      <c r="PPE110" s="172"/>
      <c r="PPF110" s="172"/>
      <c r="PPG110" s="172"/>
      <c r="PPH110" s="172"/>
      <c r="PPI110" s="172"/>
      <c r="PPJ110" s="172"/>
      <c r="PPK110" s="172"/>
      <c r="PPL110" s="172"/>
      <c r="PPM110" s="172"/>
      <c r="PPN110" s="172"/>
      <c r="PPO110" s="172"/>
      <c r="PPP110" s="172"/>
      <c r="PPQ110" s="172"/>
      <c r="PPR110" s="172"/>
      <c r="PPS110" s="172"/>
      <c r="PPT110" s="172"/>
      <c r="PPU110" s="172"/>
      <c r="PPV110" s="172"/>
      <c r="PPW110" s="172"/>
      <c r="PPX110" s="172"/>
      <c r="PPY110" s="172"/>
      <c r="PPZ110" s="172"/>
      <c r="PQA110" s="172"/>
      <c r="PQB110" s="172"/>
      <c r="PQC110" s="172"/>
      <c r="PQD110" s="172"/>
      <c r="PQE110" s="172"/>
      <c r="PQF110" s="172"/>
      <c r="PQG110" s="172"/>
      <c r="PQH110" s="172"/>
      <c r="PQI110" s="172"/>
      <c r="PQJ110" s="172"/>
      <c r="PQK110" s="172"/>
      <c r="PQL110" s="172"/>
      <c r="PQM110" s="172"/>
      <c r="PQN110" s="172"/>
      <c r="PQO110" s="172"/>
      <c r="PQP110" s="172"/>
      <c r="PQQ110" s="172"/>
      <c r="PQR110" s="172"/>
      <c r="PQS110" s="172"/>
      <c r="PQT110" s="172"/>
      <c r="PQU110" s="172"/>
      <c r="PQV110" s="172"/>
      <c r="PQW110" s="172"/>
      <c r="PQX110" s="172"/>
      <c r="PQY110" s="172"/>
      <c r="PQZ110" s="172"/>
      <c r="PRA110" s="172"/>
      <c r="PRB110" s="172"/>
      <c r="PRC110" s="172"/>
      <c r="PRD110" s="172"/>
      <c r="PRE110" s="172"/>
      <c r="PRF110" s="172"/>
      <c r="PRG110" s="172"/>
      <c r="PRH110" s="172"/>
      <c r="PRI110" s="172"/>
      <c r="PRJ110" s="172"/>
      <c r="PRK110" s="172"/>
      <c r="PRL110" s="172"/>
      <c r="PRM110" s="172"/>
      <c r="PRN110" s="172"/>
      <c r="PRO110" s="172"/>
      <c r="PRP110" s="172"/>
      <c r="PRQ110" s="172"/>
      <c r="PRR110" s="172"/>
      <c r="PRS110" s="172"/>
      <c r="PRT110" s="172"/>
      <c r="PRU110" s="172"/>
      <c r="PRV110" s="172"/>
      <c r="PRW110" s="172"/>
      <c r="PRX110" s="172"/>
      <c r="PRY110" s="172"/>
      <c r="PRZ110" s="172"/>
      <c r="PSA110" s="172"/>
      <c r="PSB110" s="172"/>
      <c r="PSC110" s="172"/>
      <c r="PSD110" s="172"/>
      <c r="PSE110" s="172"/>
      <c r="PSF110" s="172"/>
      <c r="PSG110" s="172"/>
      <c r="PSH110" s="172"/>
      <c r="PSI110" s="172"/>
      <c r="PSJ110" s="172"/>
      <c r="PSK110" s="172"/>
      <c r="PSL110" s="172"/>
      <c r="PSM110" s="172"/>
      <c r="PSN110" s="172"/>
      <c r="PSO110" s="172"/>
      <c r="PSP110" s="172"/>
      <c r="PSQ110" s="172"/>
      <c r="PSR110" s="172"/>
      <c r="PSS110" s="172"/>
      <c r="PST110" s="172"/>
      <c r="PSU110" s="172"/>
      <c r="PSV110" s="172"/>
      <c r="PSW110" s="172"/>
      <c r="PSX110" s="172"/>
      <c r="PSY110" s="172"/>
      <c r="PSZ110" s="172"/>
      <c r="PTA110" s="172"/>
      <c r="PTB110" s="172"/>
      <c r="PTC110" s="172"/>
      <c r="PTD110" s="172"/>
      <c r="PTE110" s="172"/>
      <c r="PTF110" s="172"/>
      <c r="PTG110" s="172"/>
      <c r="PTH110" s="172"/>
      <c r="PTI110" s="172"/>
      <c r="PTJ110" s="172"/>
      <c r="PTK110" s="172"/>
      <c r="PTL110" s="172"/>
      <c r="PTM110" s="172"/>
      <c r="PTN110" s="172"/>
      <c r="PTO110" s="172"/>
      <c r="PTP110" s="172"/>
      <c r="PTQ110" s="172"/>
      <c r="PTR110" s="172"/>
      <c r="PTS110" s="172"/>
      <c r="PTT110" s="172"/>
      <c r="PTU110" s="172"/>
      <c r="PTV110" s="172"/>
      <c r="PTW110" s="172"/>
      <c r="PTX110" s="172"/>
      <c r="PTY110" s="172"/>
      <c r="PTZ110" s="172"/>
      <c r="PUA110" s="172"/>
      <c r="PUB110" s="172"/>
      <c r="PUC110" s="172"/>
      <c r="PUD110" s="172"/>
      <c r="PUE110" s="172"/>
      <c r="PUF110" s="172"/>
      <c r="PUG110" s="172"/>
      <c r="PUH110" s="172"/>
      <c r="PUI110" s="172"/>
      <c r="PUJ110" s="172"/>
      <c r="PUK110" s="172"/>
      <c r="PUL110" s="172"/>
      <c r="PUM110" s="172"/>
      <c r="PUN110" s="172"/>
      <c r="PUO110" s="172"/>
      <c r="PUP110" s="172"/>
      <c r="PUQ110" s="172"/>
      <c r="PUR110" s="172"/>
      <c r="PUS110" s="172"/>
      <c r="PUT110" s="172"/>
      <c r="PUU110" s="172"/>
      <c r="PUV110" s="172"/>
      <c r="PUW110" s="172"/>
      <c r="PUX110" s="172"/>
      <c r="PUY110" s="172"/>
      <c r="PUZ110" s="172"/>
      <c r="PVA110" s="172"/>
      <c r="PVB110" s="172"/>
      <c r="PVC110" s="172"/>
      <c r="PVD110" s="172"/>
      <c r="PVE110" s="172"/>
      <c r="PVF110" s="172"/>
      <c r="PVG110" s="172"/>
      <c r="PVH110" s="172"/>
      <c r="PVI110" s="172"/>
      <c r="PVJ110" s="172"/>
      <c r="PVK110" s="172"/>
      <c r="PVL110" s="172"/>
      <c r="PVM110" s="172"/>
      <c r="PVN110" s="172"/>
      <c r="PVO110" s="172"/>
      <c r="PVP110" s="172"/>
      <c r="PVQ110" s="172"/>
      <c r="PVR110" s="172"/>
      <c r="PVS110" s="172"/>
      <c r="PVT110" s="172"/>
      <c r="PVU110" s="172"/>
      <c r="PVV110" s="172"/>
      <c r="PVW110" s="172"/>
      <c r="PVX110" s="172"/>
      <c r="PVY110" s="172"/>
      <c r="PVZ110" s="172"/>
      <c r="PWA110" s="172"/>
      <c r="PWB110" s="172"/>
      <c r="PWC110" s="172"/>
      <c r="PWD110" s="172"/>
      <c r="PWE110" s="172"/>
      <c r="PWF110" s="172"/>
      <c r="PWG110" s="172"/>
      <c r="PWH110" s="172"/>
      <c r="PWI110" s="172"/>
      <c r="PWJ110" s="172"/>
      <c r="PWK110" s="172"/>
      <c r="PWL110" s="172"/>
      <c r="PWM110" s="172"/>
      <c r="PWN110" s="172"/>
      <c r="PWO110" s="172"/>
      <c r="PWP110" s="172"/>
      <c r="PWQ110" s="172"/>
      <c r="PWR110" s="172"/>
      <c r="PWS110" s="172"/>
      <c r="PWT110" s="172"/>
      <c r="PWU110" s="172"/>
      <c r="PWV110" s="172"/>
      <c r="PWW110" s="172"/>
      <c r="PWX110" s="172"/>
      <c r="PWY110" s="172"/>
      <c r="PWZ110" s="172"/>
      <c r="PXA110" s="172"/>
      <c r="PXB110" s="172"/>
      <c r="PXC110" s="172"/>
      <c r="PXD110" s="172"/>
      <c r="PXE110" s="172"/>
      <c r="PXF110" s="172"/>
      <c r="PXG110" s="172"/>
      <c r="PXH110" s="172"/>
      <c r="PXI110" s="172"/>
      <c r="PXJ110" s="172"/>
      <c r="PXK110" s="172"/>
      <c r="PXL110" s="172"/>
      <c r="PXM110" s="172"/>
      <c r="PXN110" s="172"/>
      <c r="PXO110" s="172"/>
      <c r="PXP110" s="172"/>
      <c r="PXQ110" s="172"/>
      <c r="PXR110" s="172"/>
      <c r="PXS110" s="172"/>
      <c r="PXT110" s="172"/>
      <c r="PXU110" s="172"/>
      <c r="PXV110" s="172"/>
      <c r="PXW110" s="172"/>
      <c r="PXX110" s="172"/>
      <c r="PXY110" s="172"/>
      <c r="PXZ110" s="172"/>
      <c r="PYA110" s="172"/>
      <c r="PYB110" s="172"/>
      <c r="PYC110" s="172"/>
      <c r="PYD110" s="172"/>
      <c r="PYE110" s="172"/>
      <c r="PYF110" s="172"/>
      <c r="PYG110" s="172"/>
      <c r="PYH110" s="172"/>
      <c r="PYI110" s="172"/>
      <c r="PYJ110" s="172"/>
      <c r="PYK110" s="172"/>
      <c r="PYL110" s="172"/>
      <c r="PYM110" s="172"/>
      <c r="PYN110" s="172"/>
      <c r="PYO110" s="172"/>
      <c r="PYP110" s="172"/>
      <c r="PYQ110" s="172"/>
      <c r="PYR110" s="172"/>
      <c r="PYS110" s="172"/>
      <c r="PYT110" s="172"/>
      <c r="PYU110" s="172"/>
      <c r="PYV110" s="172"/>
      <c r="PYW110" s="172"/>
      <c r="PYX110" s="172"/>
      <c r="PYY110" s="172"/>
      <c r="PYZ110" s="172"/>
      <c r="PZA110" s="172"/>
      <c r="PZB110" s="172"/>
      <c r="PZC110" s="172"/>
      <c r="PZD110" s="172"/>
      <c r="PZE110" s="172"/>
      <c r="PZF110" s="172"/>
      <c r="PZG110" s="172"/>
      <c r="PZH110" s="172"/>
      <c r="PZI110" s="172"/>
      <c r="PZJ110" s="172"/>
      <c r="PZK110" s="172"/>
      <c r="PZL110" s="172"/>
      <c r="PZM110" s="172"/>
      <c r="PZN110" s="172"/>
      <c r="PZO110" s="172"/>
      <c r="PZP110" s="172"/>
      <c r="PZQ110" s="172"/>
      <c r="PZR110" s="172"/>
      <c r="PZS110" s="172"/>
      <c r="PZT110" s="172"/>
      <c r="PZU110" s="172"/>
      <c r="PZV110" s="172"/>
      <c r="PZW110" s="172"/>
      <c r="PZX110" s="172"/>
      <c r="PZY110" s="172"/>
      <c r="PZZ110" s="172"/>
      <c r="QAA110" s="172"/>
      <c r="QAB110" s="172"/>
      <c r="QAC110" s="172"/>
      <c r="QAD110" s="172"/>
      <c r="QAE110" s="172"/>
      <c r="QAF110" s="172"/>
      <c r="QAG110" s="172"/>
      <c r="QAH110" s="172"/>
      <c r="QAI110" s="172"/>
      <c r="QAJ110" s="172"/>
      <c r="QAK110" s="172"/>
      <c r="QAL110" s="172"/>
      <c r="QAM110" s="172"/>
      <c r="QAN110" s="172"/>
      <c r="QAO110" s="172"/>
      <c r="QAP110" s="172"/>
      <c r="QAQ110" s="172"/>
      <c r="QAR110" s="172"/>
      <c r="QAS110" s="172"/>
      <c r="QAT110" s="172"/>
      <c r="QAU110" s="172"/>
      <c r="QAV110" s="172"/>
      <c r="QAW110" s="172"/>
      <c r="QAX110" s="172"/>
      <c r="QAY110" s="172"/>
      <c r="QAZ110" s="172"/>
      <c r="QBA110" s="172"/>
      <c r="QBB110" s="172"/>
      <c r="QBC110" s="172"/>
      <c r="QBD110" s="172"/>
      <c r="QBE110" s="172"/>
      <c r="QBF110" s="172"/>
      <c r="QBG110" s="172"/>
      <c r="QBH110" s="172"/>
      <c r="QBI110" s="172"/>
      <c r="QBJ110" s="172"/>
      <c r="QBK110" s="172"/>
      <c r="QBL110" s="172"/>
      <c r="QBM110" s="172"/>
      <c r="QBN110" s="172"/>
      <c r="QBO110" s="172"/>
      <c r="QBP110" s="172"/>
      <c r="QBQ110" s="172"/>
      <c r="QBR110" s="172"/>
      <c r="QBS110" s="172"/>
      <c r="QBT110" s="172"/>
      <c r="QBU110" s="172"/>
      <c r="QBV110" s="172"/>
      <c r="QBW110" s="172"/>
      <c r="QBX110" s="172"/>
      <c r="QBY110" s="172"/>
      <c r="QBZ110" s="172"/>
      <c r="QCA110" s="172"/>
      <c r="QCB110" s="172"/>
      <c r="QCC110" s="172"/>
      <c r="QCD110" s="172"/>
      <c r="QCE110" s="172"/>
      <c r="QCF110" s="172"/>
      <c r="QCG110" s="172"/>
      <c r="QCH110" s="172"/>
      <c r="QCI110" s="172"/>
      <c r="QCJ110" s="172"/>
      <c r="QCK110" s="172"/>
      <c r="QCL110" s="172"/>
      <c r="QCM110" s="172"/>
      <c r="QCN110" s="172"/>
      <c r="QCO110" s="172"/>
      <c r="QCP110" s="172"/>
      <c r="QCQ110" s="172"/>
      <c r="QCR110" s="172"/>
      <c r="QCS110" s="172"/>
      <c r="QCT110" s="172"/>
      <c r="QCU110" s="172"/>
      <c r="QCV110" s="172"/>
      <c r="QCW110" s="172"/>
      <c r="QCX110" s="172"/>
      <c r="QCY110" s="172"/>
      <c r="QCZ110" s="172"/>
      <c r="QDA110" s="172"/>
      <c r="QDB110" s="172"/>
      <c r="QDC110" s="172"/>
      <c r="QDD110" s="172"/>
      <c r="QDE110" s="172"/>
      <c r="QDF110" s="172"/>
      <c r="QDG110" s="172"/>
      <c r="QDH110" s="172"/>
      <c r="QDI110" s="172"/>
      <c r="QDJ110" s="172"/>
      <c r="QDK110" s="172"/>
      <c r="QDL110" s="172"/>
      <c r="QDM110" s="172"/>
      <c r="QDN110" s="172"/>
      <c r="QDO110" s="172"/>
      <c r="QDP110" s="172"/>
      <c r="QDQ110" s="172"/>
      <c r="QDR110" s="172"/>
      <c r="QDS110" s="172"/>
      <c r="QDT110" s="172"/>
      <c r="QDU110" s="172"/>
      <c r="QDV110" s="172"/>
      <c r="QDW110" s="172"/>
      <c r="QDX110" s="172"/>
      <c r="QDY110" s="172"/>
      <c r="QDZ110" s="172"/>
      <c r="QEA110" s="172"/>
      <c r="QEB110" s="172"/>
      <c r="QEC110" s="172"/>
      <c r="QED110" s="172"/>
      <c r="QEE110" s="172"/>
      <c r="QEF110" s="172"/>
      <c r="QEG110" s="172"/>
      <c r="QEH110" s="172"/>
      <c r="QEI110" s="172"/>
      <c r="QEJ110" s="172"/>
      <c r="QEK110" s="172"/>
      <c r="QEL110" s="172"/>
      <c r="QEM110" s="172"/>
      <c r="QEN110" s="172"/>
      <c r="QEO110" s="172"/>
      <c r="QEP110" s="172"/>
      <c r="QEQ110" s="172"/>
      <c r="QER110" s="172"/>
      <c r="QES110" s="172"/>
      <c r="QET110" s="172"/>
      <c r="QEU110" s="172"/>
      <c r="QEV110" s="172"/>
      <c r="QEW110" s="172"/>
      <c r="QEX110" s="172"/>
      <c r="QEY110" s="172"/>
      <c r="QEZ110" s="172"/>
      <c r="QFA110" s="172"/>
      <c r="QFB110" s="172"/>
      <c r="QFC110" s="172"/>
      <c r="QFD110" s="172"/>
      <c r="QFE110" s="172"/>
      <c r="QFF110" s="172"/>
      <c r="QFG110" s="172"/>
      <c r="QFH110" s="172"/>
      <c r="QFI110" s="172"/>
      <c r="QFJ110" s="172"/>
      <c r="QFK110" s="172"/>
      <c r="QFL110" s="172"/>
      <c r="QFM110" s="172"/>
      <c r="QFN110" s="172"/>
      <c r="QFO110" s="172"/>
      <c r="QFP110" s="172"/>
      <c r="QFQ110" s="172"/>
      <c r="QFR110" s="172"/>
      <c r="QFS110" s="172"/>
      <c r="QFT110" s="172"/>
      <c r="QFU110" s="172"/>
      <c r="QFV110" s="172"/>
      <c r="QFW110" s="172"/>
      <c r="QFX110" s="172"/>
      <c r="QFY110" s="172"/>
      <c r="QFZ110" s="172"/>
      <c r="QGA110" s="172"/>
      <c r="QGB110" s="172"/>
      <c r="QGC110" s="172"/>
      <c r="QGD110" s="172"/>
      <c r="QGE110" s="172"/>
      <c r="QGF110" s="172"/>
      <c r="QGG110" s="172"/>
      <c r="QGH110" s="172"/>
      <c r="QGI110" s="172"/>
      <c r="QGJ110" s="172"/>
      <c r="QGK110" s="172"/>
      <c r="QGL110" s="172"/>
      <c r="QGM110" s="172"/>
      <c r="QGN110" s="172"/>
      <c r="QGO110" s="172"/>
      <c r="QGP110" s="172"/>
      <c r="QGQ110" s="172"/>
      <c r="QGR110" s="172"/>
      <c r="QGS110" s="172"/>
      <c r="QGT110" s="172"/>
      <c r="QGU110" s="172"/>
      <c r="QGV110" s="172"/>
      <c r="QGW110" s="172"/>
      <c r="QGX110" s="172"/>
      <c r="QGY110" s="172"/>
      <c r="QGZ110" s="172"/>
      <c r="QHA110" s="172"/>
      <c r="QHB110" s="172"/>
      <c r="QHC110" s="172"/>
      <c r="QHD110" s="172"/>
      <c r="QHE110" s="172"/>
      <c r="QHF110" s="172"/>
      <c r="QHG110" s="172"/>
      <c r="QHH110" s="172"/>
      <c r="QHI110" s="172"/>
      <c r="QHJ110" s="172"/>
      <c r="QHK110" s="172"/>
      <c r="QHL110" s="172"/>
      <c r="QHM110" s="172"/>
      <c r="QHN110" s="172"/>
      <c r="QHO110" s="172"/>
      <c r="QHP110" s="172"/>
      <c r="QHQ110" s="172"/>
      <c r="QHR110" s="172"/>
      <c r="QHS110" s="172"/>
      <c r="QHT110" s="172"/>
      <c r="QHU110" s="172"/>
      <c r="QHV110" s="172"/>
      <c r="QHW110" s="172"/>
      <c r="QHX110" s="172"/>
      <c r="QHY110" s="172"/>
      <c r="QHZ110" s="172"/>
      <c r="QIA110" s="172"/>
      <c r="QIB110" s="172"/>
      <c r="QIC110" s="172"/>
      <c r="QID110" s="172"/>
      <c r="QIE110" s="172"/>
      <c r="QIF110" s="172"/>
      <c r="QIG110" s="172"/>
      <c r="QIH110" s="172"/>
      <c r="QII110" s="172"/>
      <c r="QIJ110" s="172"/>
      <c r="QIK110" s="172"/>
      <c r="QIL110" s="172"/>
      <c r="QIM110" s="172"/>
      <c r="QIN110" s="172"/>
      <c r="QIO110" s="172"/>
      <c r="QIP110" s="172"/>
      <c r="QIQ110" s="172"/>
      <c r="QIR110" s="172"/>
      <c r="QIS110" s="172"/>
      <c r="QIT110" s="172"/>
      <c r="QIU110" s="172"/>
      <c r="QIV110" s="172"/>
      <c r="QIW110" s="172"/>
      <c r="QIX110" s="172"/>
      <c r="QIY110" s="172"/>
      <c r="QIZ110" s="172"/>
      <c r="QJA110" s="172"/>
      <c r="QJB110" s="172"/>
      <c r="QJC110" s="172"/>
      <c r="QJD110" s="172"/>
      <c r="QJE110" s="172"/>
      <c r="QJF110" s="172"/>
      <c r="QJG110" s="172"/>
      <c r="QJH110" s="172"/>
      <c r="QJI110" s="172"/>
      <c r="QJJ110" s="172"/>
      <c r="QJK110" s="172"/>
      <c r="QJL110" s="172"/>
      <c r="QJM110" s="172"/>
      <c r="QJN110" s="172"/>
      <c r="QJO110" s="172"/>
      <c r="QJP110" s="172"/>
      <c r="QJQ110" s="172"/>
      <c r="QJR110" s="172"/>
      <c r="QJS110" s="172"/>
      <c r="QJT110" s="172"/>
      <c r="QJU110" s="172"/>
      <c r="QJV110" s="172"/>
      <c r="QJW110" s="172"/>
      <c r="QJX110" s="172"/>
      <c r="QJY110" s="172"/>
      <c r="QJZ110" s="172"/>
      <c r="QKA110" s="172"/>
      <c r="QKB110" s="172"/>
      <c r="QKC110" s="172"/>
      <c r="QKD110" s="172"/>
      <c r="QKE110" s="172"/>
      <c r="QKF110" s="172"/>
      <c r="QKG110" s="172"/>
      <c r="QKH110" s="172"/>
      <c r="QKI110" s="172"/>
      <c r="QKJ110" s="172"/>
      <c r="QKK110" s="172"/>
      <c r="QKL110" s="172"/>
      <c r="QKM110" s="172"/>
      <c r="QKN110" s="172"/>
      <c r="QKO110" s="172"/>
      <c r="QKP110" s="172"/>
      <c r="QKQ110" s="172"/>
      <c r="QKR110" s="172"/>
      <c r="QKS110" s="172"/>
      <c r="QKT110" s="172"/>
      <c r="QKU110" s="172"/>
      <c r="QKV110" s="172"/>
      <c r="QKW110" s="172"/>
      <c r="QKX110" s="172"/>
      <c r="QKY110" s="172"/>
      <c r="QKZ110" s="172"/>
      <c r="QLA110" s="172"/>
      <c r="QLB110" s="172"/>
      <c r="QLC110" s="172"/>
      <c r="QLD110" s="172"/>
      <c r="QLE110" s="172"/>
      <c r="QLF110" s="172"/>
      <c r="QLG110" s="172"/>
      <c r="QLH110" s="172"/>
      <c r="QLI110" s="172"/>
      <c r="QLJ110" s="172"/>
      <c r="QLK110" s="172"/>
      <c r="QLL110" s="172"/>
      <c r="QLM110" s="172"/>
      <c r="QLN110" s="172"/>
      <c r="QLO110" s="172"/>
      <c r="QLP110" s="172"/>
      <c r="QLQ110" s="172"/>
      <c r="QLR110" s="172"/>
      <c r="QLS110" s="172"/>
      <c r="QLT110" s="172"/>
      <c r="QLU110" s="172"/>
      <c r="QLV110" s="172"/>
      <c r="QLW110" s="172"/>
      <c r="QLX110" s="172"/>
      <c r="QLY110" s="172"/>
      <c r="QLZ110" s="172"/>
      <c r="QMA110" s="172"/>
      <c r="QMB110" s="172"/>
      <c r="QMC110" s="172"/>
      <c r="QMD110" s="172"/>
      <c r="QME110" s="172"/>
      <c r="QMF110" s="172"/>
      <c r="QMG110" s="172"/>
      <c r="QMH110" s="172"/>
      <c r="QMI110" s="172"/>
      <c r="QMJ110" s="172"/>
      <c r="QMK110" s="172"/>
      <c r="QML110" s="172"/>
      <c r="QMM110" s="172"/>
      <c r="QMN110" s="172"/>
      <c r="QMO110" s="172"/>
      <c r="QMP110" s="172"/>
      <c r="QMQ110" s="172"/>
      <c r="QMR110" s="172"/>
      <c r="QMS110" s="172"/>
      <c r="QMT110" s="172"/>
      <c r="QMU110" s="172"/>
      <c r="QMV110" s="172"/>
      <c r="QMW110" s="172"/>
      <c r="QMX110" s="172"/>
      <c r="QMY110" s="172"/>
      <c r="QMZ110" s="172"/>
      <c r="QNA110" s="172"/>
      <c r="QNB110" s="172"/>
      <c r="QNC110" s="172"/>
      <c r="QND110" s="172"/>
      <c r="QNE110" s="172"/>
      <c r="QNF110" s="172"/>
      <c r="QNG110" s="172"/>
      <c r="QNH110" s="172"/>
      <c r="QNI110" s="172"/>
      <c r="QNJ110" s="172"/>
      <c r="QNK110" s="172"/>
      <c r="QNL110" s="172"/>
      <c r="QNM110" s="172"/>
      <c r="QNN110" s="172"/>
      <c r="QNO110" s="172"/>
      <c r="QNP110" s="172"/>
      <c r="QNQ110" s="172"/>
      <c r="QNR110" s="172"/>
      <c r="QNS110" s="172"/>
      <c r="QNT110" s="172"/>
      <c r="QNU110" s="172"/>
      <c r="QNV110" s="172"/>
      <c r="QNW110" s="172"/>
      <c r="QNX110" s="172"/>
      <c r="QNY110" s="172"/>
      <c r="QNZ110" s="172"/>
      <c r="QOA110" s="172"/>
      <c r="QOB110" s="172"/>
      <c r="QOC110" s="172"/>
      <c r="QOD110" s="172"/>
      <c r="QOE110" s="172"/>
      <c r="QOF110" s="172"/>
      <c r="QOG110" s="172"/>
      <c r="QOH110" s="172"/>
      <c r="QOI110" s="172"/>
      <c r="QOJ110" s="172"/>
      <c r="QOK110" s="172"/>
      <c r="QOL110" s="172"/>
      <c r="QOM110" s="172"/>
      <c r="QON110" s="172"/>
      <c r="QOO110" s="172"/>
      <c r="QOP110" s="172"/>
      <c r="QOQ110" s="172"/>
      <c r="QOR110" s="172"/>
      <c r="QOS110" s="172"/>
      <c r="QOT110" s="172"/>
      <c r="QOU110" s="172"/>
      <c r="QOV110" s="172"/>
      <c r="QOW110" s="172"/>
      <c r="QOX110" s="172"/>
      <c r="QOY110" s="172"/>
      <c r="QOZ110" s="172"/>
      <c r="QPA110" s="172"/>
      <c r="QPB110" s="172"/>
      <c r="QPC110" s="172"/>
      <c r="QPD110" s="172"/>
      <c r="QPE110" s="172"/>
      <c r="QPF110" s="172"/>
      <c r="QPG110" s="172"/>
      <c r="QPH110" s="172"/>
      <c r="QPI110" s="172"/>
      <c r="QPJ110" s="172"/>
      <c r="QPK110" s="172"/>
      <c r="QPL110" s="172"/>
      <c r="QPM110" s="172"/>
      <c r="QPN110" s="172"/>
      <c r="QPO110" s="172"/>
      <c r="QPP110" s="172"/>
      <c r="QPQ110" s="172"/>
      <c r="QPR110" s="172"/>
      <c r="QPS110" s="172"/>
      <c r="QPT110" s="172"/>
      <c r="QPU110" s="172"/>
      <c r="QPV110" s="172"/>
      <c r="QPW110" s="172"/>
      <c r="QPX110" s="172"/>
      <c r="QPY110" s="172"/>
      <c r="QPZ110" s="172"/>
      <c r="QQA110" s="172"/>
      <c r="QQB110" s="172"/>
      <c r="QQC110" s="172"/>
      <c r="QQD110" s="172"/>
      <c r="QQE110" s="172"/>
      <c r="QQF110" s="172"/>
      <c r="QQG110" s="172"/>
      <c r="QQH110" s="172"/>
      <c r="QQI110" s="172"/>
      <c r="QQJ110" s="172"/>
      <c r="QQK110" s="172"/>
      <c r="QQL110" s="172"/>
      <c r="QQM110" s="172"/>
      <c r="QQN110" s="172"/>
      <c r="QQO110" s="172"/>
      <c r="QQP110" s="172"/>
      <c r="QQQ110" s="172"/>
      <c r="QQR110" s="172"/>
      <c r="QQS110" s="172"/>
      <c r="QQT110" s="172"/>
      <c r="QQU110" s="172"/>
      <c r="QQV110" s="172"/>
      <c r="QQW110" s="172"/>
      <c r="QQX110" s="172"/>
      <c r="QQY110" s="172"/>
      <c r="QQZ110" s="172"/>
      <c r="QRA110" s="172"/>
      <c r="QRB110" s="172"/>
      <c r="QRC110" s="172"/>
      <c r="QRD110" s="172"/>
      <c r="QRE110" s="172"/>
      <c r="QRF110" s="172"/>
      <c r="QRG110" s="172"/>
      <c r="QRH110" s="172"/>
      <c r="QRI110" s="172"/>
      <c r="QRJ110" s="172"/>
      <c r="QRK110" s="172"/>
      <c r="QRL110" s="172"/>
      <c r="QRM110" s="172"/>
      <c r="QRN110" s="172"/>
      <c r="QRO110" s="172"/>
      <c r="QRP110" s="172"/>
      <c r="QRQ110" s="172"/>
      <c r="QRR110" s="172"/>
      <c r="QRS110" s="172"/>
      <c r="QRT110" s="172"/>
      <c r="QRU110" s="172"/>
      <c r="QRV110" s="172"/>
      <c r="QRW110" s="172"/>
      <c r="QRX110" s="172"/>
      <c r="QRY110" s="172"/>
      <c r="QRZ110" s="172"/>
      <c r="QSA110" s="172"/>
      <c r="QSB110" s="172"/>
      <c r="QSC110" s="172"/>
      <c r="QSD110" s="172"/>
      <c r="QSE110" s="172"/>
      <c r="QSF110" s="172"/>
      <c r="QSG110" s="172"/>
      <c r="QSH110" s="172"/>
      <c r="QSI110" s="172"/>
      <c r="QSJ110" s="172"/>
      <c r="QSK110" s="172"/>
      <c r="QSL110" s="172"/>
      <c r="QSM110" s="172"/>
      <c r="QSN110" s="172"/>
      <c r="QSO110" s="172"/>
      <c r="QSP110" s="172"/>
      <c r="QSQ110" s="172"/>
      <c r="QSR110" s="172"/>
      <c r="QSS110" s="172"/>
      <c r="QST110" s="172"/>
      <c r="QSU110" s="172"/>
      <c r="QSV110" s="172"/>
      <c r="QSW110" s="172"/>
      <c r="QSX110" s="172"/>
      <c r="QSY110" s="172"/>
      <c r="QSZ110" s="172"/>
      <c r="QTA110" s="172"/>
      <c r="QTB110" s="172"/>
      <c r="QTC110" s="172"/>
      <c r="QTD110" s="172"/>
      <c r="QTE110" s="172"/>
      <c r="QTF110" s="172"/>
      <c r="QTG110" s="172"/>
      <c r="QTH110" s="172"/>
      <c r="QTI110" s="172"/>
      <c r="QTJ110" s="172"/>
      <c r="QTK110" s="172"/>
      <c r="QTL110" s="172"/>
      <c r="QTM110" s="172"/>
      <c r="QTN110" s="172"/>
      <c r="QTO110" s="172"/>
      <c r="QTP110" s="172"/>
      <c r="QTQ110" s="172"/>
      <c r="QTR110" s="172"/>
      <c r="QTS110" s="172"/>
      <c r="QTT110" s="172"/>
      <c r="QTU110" s="172"/>
      <c r="QTV110" s="172"/>
      <c r="QTW110" s="172"/>
      <c r="QTX110" s="172"/>
      <c r="QTY110" s="172"/>
      <c r="QTZ110" s="172"/>
      <c r="QUA110" s="172"/>
      <c r="QUB110" s="172"/>
      <c r="QUC110" s="172"/>
      <c r="QUD110" s="172"/>
      <c r="QUE110" s="172"/>
      <c r="QUF110" s="172"/>
      <c r="QUG110" s="172"/>
      <c r="QUH110" s="172"/>
      <c r="QUI110" s="172"/>
      <c r="QUJ110" s="172"/>
      <c r="QUK110" s="172"/>
      <c r="QUL110" s="172"/>
      <c r="QUM110" s="172"/>
      <c r="QUN110" s="172"/>
      <c r="QUO110" s="172"/>
      <c r="QUP110" s="172"/>
      <c r="QUQ110" s="172"/>
      <c r="QUR110" s="172"/>
      <c r="QUS110" s="172"/>
      <c r="QUT110" s="172"/>
      <c r="QUU110" s="172"/>
      <c r="QUV110" s="172"/>
      <c r="QUW110" s="172"/>
      <c r="QUX110" s="172"/>
      <c r="QUY110" s="172"/>
      <c r="QUZ110" s="172"/>
      <c r="QVA110" s="172"/>
      <c r="QVB110" s="172"/>
      <c r="QVC110" s="172"/>
      <c r="QVD110" s="172"/>
      <c r="QVE110" s="172"/>
      <c r="QVF110" s="172"/>
      <c r="QVG110" s="172"/>
      <c r="QVH110" s="172"/>
      <c r="QVI110" s="172"/>
      <c r="QVJ110" s="172"/>
      <c r="QVK110" s="172"/>
      <c r="QVL110" s="172"/>
      <c r="QVM110" s="172"/>
      <c r="QVN110" s="172"/>
      <c r="QVO110" s="172"/>
      <c r="QVP110" s="172"/>
      <c r="QVQ110" s="172"/>
      <c r="QVR110" s="172"/>
      <c r="QVS110" s="172"/>
      <c r="QVT110" s="172"/>
      <c r="QVU110" s="172"/>
      <c r="QVV110" s="172"/>
      <c r="QVW110" s="172"/>
      <c r="QVX110" s="172"/>
      <c r="QVY110" s="172"/>
      <c r="QVZ110" s="172"/>
      <c r="QWA110" s="172"/>
      <c r="QWB110" s="172"/>
      <c r="QWC110" s="172"/>
      <c r="QWD110" s="172"/>
      <c r="QWE110" s="172"/>
      <c r="QWF110" s="172"/>
      <c r="QWG110" s="172"/>
      <c r="QWH110" s="172"/>
      <c r="QWI110" s="172"/>
      <c r="QWJ110" s="172"/>
      <c r="QWK110" s="172"/>
      <c r="QWL110" s="172"/>
      <c r="QWM110" s="172"/>
      <c r="QWN110" s="172"/>
      <c r="QWO110" s="172"/>
      <c r="QWP110" s="172"/>
      <c r="QWQ110" s="172"/>
      <c r="QWR110" s="172"/>
      <c r="QWS110" s="172"/>
      <c r="QWT110" s="172"/>
      <c r="QWU110" s="172"/>
      <c r="QWV110" s="172"/>
      <c r="QWW110" s="172"/>
      <c r="QWX110" s="172"/>
      <c r="QWY110" s="172"/>
      <c r="QWZ110" s="172"/>
      <c r="QXA110" s="172"/>
      <c r="QXB110" s="172"/>
      <c r="QXC110" s="172"/>
      <c r="QXD110" s="172"/>
      <c r="QXE110" s="172"/>
      <c r="QXF110" s="172"/>
      <c r="QXG110" s="172"/>
      <c r="QXH110" s="172"/>
      <c r="QXI110" s="172"/>
      <c r="QXJ110" s="172"/>
      <c r="QXK110" s="172"/>
      <c r="QXL110" s="172"/>
      <c r="QXM110" s="172"/>
      <c r="QXN110" s="172"/>
      <c r="QXO110" s="172"/>
      <c r="QXP110" s="172"/>
      <c r="QXQ110" s="172"/>
      <c r="QXR110" s="172"/>
      <c r="QXS110" s="172"/>
      <c r="QXT110" s="172"/>
      <c r="QXU110" s="172"/>
      <c r="QXV110" s="172"/>
      <c r="QXW110" s="172"/>
      <c r="QXX110" s="172"/>
      <c r="QXY110" s="172"/>
      <c r="QXZ110" s="172"/>
      <c r="QYA110" s="172"/>
      <c r="QYB110" s="172"/>
      <c r="QYC110" s="172"/>
      <c r="QYD110" s="172"/>
      <c r="QYE110" s="172"/>
      <c r="QYF110" s="172"/>
      <c r="QYG110" s="172"/>
      <c r="QYH110" s="172"/>
      <c r="QYI110" s="172"/>
      <c r="QYJ110" s="172"/>
      <c r="QYK110" s="172"/>
      <c r="QYL110" s="172"/>
      <c r="QYM110" s="172"/>
      <c r="QYN110" s="172"/>
      <c r="QYO110" s="172"/>
      <c r="QYP110" s="172"/>
      <c r="QYQ110" s="172"/>
      <c r="QYR110" s="172"/>
      <c r="QYS110" s="172"/>
      <c r="QYT110" s="172"/>
      <c r="QYU110" s="172"/>
      <c r="QYV110" s="172"/>
      <c r="QYW110" s="172"/>
      <c r="QYX110" s="172"/>
      <c r="QYY110" s="172"/>
      <c r="QYZ110" s="172"/>
      <c r="QZA110" s="172"/>
      <c r="QZB110" s="172"/>
      <c r="QZC110" s="172"/>
      <c r="QZD110" s="172"/>
      <c r="QZE110" s="172"/>
      <c r="QZF110" s="172"/>
      <c r="QZG110" s="172"/>
      <c r="QZH110" s="172"/>
      <c r="QZI110" s="172"/>
      <c r="QZJ110" s="172"/>
      <c r="QZK110" s="172"/>
      <c r="QZL110" s="172"/>
      <c r="QZM110" s="172"/>
      <c r="QZN110" s="172"/>
      <c r="QZO110" s="172"/>
      <c r="QZP110" s="172"/>
      <c r="QZQ110" s="172"/>
      <c r="QZR110" s="172"/>
      <c r="QZS110" s="172"/>
      <c r="QZT110" s="172"/>
      <c r="QZU110" s="172"/>
      <c r="QZV110" s="172"/>
      <c r="QZW110" s="172"/>
      <c r="QZX110" s="172"/>
      <c r="QZY110" s="172"/>
      <c r="QZZ110" s="172"/>
      <c r="RAA110" s="172"/>
      <c r="RAB110" s="172"/>
      <c r="RAC110" s="172"/>
      <c r="RAD110" s="172"/>
      <c r="RAE110" s="172"/>
      <c r="RAF110" s="172"/>
      <c r="RAG110" s="172"/>
      <c r="RAH110" s="172"/>
      <c r="RAI110" s="172"/>
      <c r="RAJ110" s="172"/>
      <c r="RAK110" s="172"/>
      <c r="RAL110" s="172"/>
      <c r="RAM110" s="172"/>
      <c r="RAN110" s="172"/>
      <c r="RAO110" s="172"/>
      <c r="RAP110" s="172"/>
      <c r="RAQ110" s="172"/>
      <c r="RAR110" s="172"/>
      <c r="RAS110" s="172"/>
      <c r="RAT110" s="172"/>
      <c r="RAU110" s="172"/>
      <c r="RAV110" s="172"/>
      <c r="RAW110" s="172"/>
      <c r="RAX110" s="172"/>
      <c r="RAY110" s="172"/>
      <c r="RAZ110" s="172"/>
      <c r="RBA110" s="172"/>
      <c r="RBB110" s="172"/>
      <c r="RBC110" s="172"/>
      <c r="RBD110" s="172"/>
      <c r="RBE110" s="172"/>
      <c r="RBF110" s="172"/>
      <c r="RBG110" s="172"/>
      <c r="RBH110" s="172"/>
      <c r="RBI110" s="172"/>
      <c r="RBJ110" s="172"/>
      <c r="RBK110" s="172"/>
      <c r="RBL110" s="172"/>
      <c r="RBM110" s="172"/>
      <c r="RBN110" s="172"/>
      <c r="RBO110" s="172"/>
      <c r="RBP110" s="172"/>
      <c r="RBQ110" s="172"/>
      <c r="RBR110" s="172"/>
      <c r="RBS110" s="172"/>
      <c r="RBT110" s="172"/>
      <c r="RBU110" s="172"/>
      <c r="RBV110" s="172"/>
      <c r="RBW110" s="172"/>
      <c r="RBX110" s="172"/>
      <c r="RBY110" s="172"/>
      <c r="RBZ110" s="172"/>
      <c r="RCA110" s="172"/>
      <c r="RCB110" s="172"/>
      <c r="RCC110" s="172"/>
      <c r="RCD110" s="172"/>
      <c r="RCE110" s="172"/>
      <c r="RCF110" s="172"/>
      <c r="RCG110" s="172"/>
      <c r="RCH110" s="172"/>
      <c r="RCI110" s="172"/>
      <c r="RCJ110" s="172"/>
      <c r="RCK110" s="172"/>
      <c r="RCL110" s="172"/>
      <c r="RCM110" s="172"/>
      <c r="RCN110" s="172"/>
      <c r="RCO110" s="172"/>
      <c r="RCP110" s="172"/>
      <c r="RCQ110" s="172"/>
      <c r="RCR110" s="172"/>
      <c r="RCS110" s="172"/>
      <c r="RCT110" s="172"/>
      <c r="RCU110" s="172"/>
      <c r="RCV110" s="172"/>
      <c r="RCW110" s="172"/>
      <c r="RCX110" s="172"/>
      <c r="RCY110" s="172"/>
      <c r="RCZ110" s="172"/>
      <c r="RDA110" s="172"/>
      <c r="RDB110" s="172"/>
      <c r="RDC110" s="172"/>
      <c r="RDD110" s="172"/>
      <c r="RDE110" s="172"/>
      <c r="RDF110" s="172"/>
      <c r="RDG110" s="172"/>
      <c r="RDH110" s="172"/>
      <c r="RDI110" s="172"/>
      <c r="RDJ110" s="172"/>
      <c r="RDK110" s="172"/>
      <c r="RDL110" s="172"/>
      <c r="RDM110" s="172"/>
      <c r="RDN110" s="172"/>
      <c r="RDO110" s="172"/>
      <c r="RDP110" s="172"/>
      <c r="RDQ110" s="172"/>
      <c r="RDR110" s="172"/>
      <c r="RDS110" s="172"/>
      <c r="RDT110" s="172"/>
      <c r="RDU110" s="172"/>
      <c r="RDV110" s="172"/>
      <c r="RDW110" s="172"/>
      <c r="RDX110" s="172"/>
      <c r="RDY110" s="172"/>
      <c r="RDZ110" s="172"/>
      <c r="REA110" s="172"/>
      <c r="REB110" s="172"/>
      <c r="REC110" s="172"/>
      <c r="RED110" s="172"/>
      <c r="REE110" s="172"/>
      <c r="REF110" s="172"/>
      <c r="REG110" s="172"/>
      <c r="REH110" s="172"/>
      <c r="REI110" s="172"/>
      <c r="REJ110" s="172"/>
      <c r="REK110" s="172"/>
      <c r="REL110" s="172"/>
      <c r="REM110" s="172"/>
      <c r="REN110" s="172"/>
      <c r="REO110" s="172"/>
      <c r="REP110" s="172"/>
      <c r="REQ110" s="172"/>
      <c r="RER110" s="172"/>
      <c r="RES110" s="172"/>
      <c r="RET110" s="172"/>
      <c r="REU110" s="172"/>
      <c r="REV110" s="172"/>
      <c r="REW110" s="172"/>
      <c r="REX110" s="172"/>
      <c r="REY110" s="172"/>
      <c r="REZ110" s="172"/>
      <c r="RFA110" s="172"/>
      <c r="RFB110" s="172"/>
      <c r="RFC110" s="172"/>
      <c r="RFD110" s="172"/>
      <c r="RFE110" s="172"/>
      <c r="RFF110" s="172"/>
      <c r="RFG110" s="172"/>
      <c r="RFH110" s="172"/>
      <c r="RFI110" s="172"/>
      <c r="RFJ110" s="172"/>
      <c r="RFK110" s="172"/>
      <c r="RFL110" s="172"/>
      <c r="RFM110" s="172"/>
      <c r="RFN110" s="172"/>
      <c r="RFO110" s="172"/>
      <c r="RFP110" s="172"/>
      <c r="RFQ110" s="172"/>
      <c r="RFR110" s="172"/>
      <c r="RFS110" s="172"/>
      <c r="RFT110" s="172"/>
      <c r="RFU110" s="172"/>
      <c r="RFV110" s="172"/>
      <c r="RFW110" s="172"/>
      <c r="RFX110" s="172"/>
      <c r="RFY110" s="172"/>
      <c r="RFZ110" s="172"/>
      <c r="RGA110" s="172"/>
      <c r="RGB110" s="172"/>
      <c r="RGC110" s="172"/>
      <c r="RGD110" s="172"/>
      <c r="RGE110" s="172"/>
      <c r="RGF110" s="172"/>
      <c r="RGG110" s="172"/>
      <c r="RGH110" s="172"/>
      <c r="RGI110" s="172"/>
      <c r="RGJ110" s="172"/>
      <c r="RGK110" s="172"/>
      <c r="RGL110" s="172"/>
      <c r="RGM110" s="172"/>
      <c r="RGN110" s="172"/>
      <c r="RGO110" s="172"/>
      <c r="RGP110" s="172"/>
      <c r="RGQ110" s="172"/>
      <c r="RGR110" s="172"/>
      <c r="RGS110" s="172"/>
      <c r="RGT110" s="172"/>
      <c r="RGU110" s="172"/>
      <c r="RGV110" s="172"/>
      <c r="RGW110" s="172"/>
      <c r="RGX110" s="172"/>
      <c r="RGY110" s="172"/>
      <c r="RGZ110" s="172"/>
      <c r="RHA110" s="172"/>
      <c r="RHB110" s="172"/>
      <c r="RHC110" s="172"/>
      <c r="RHD110" s="172"/>
      <c r="RHE110" s="172"/>
      <c r="RHF110" s="172"/>
      <c r="RHG110" s="172"/>
      <c r="RHH110" s="172"/>
      <c r="RHI110" s="172"/>
      <c r="RHJ110" s="172"/>
      <c r="RHK110" s="172"/>
      <c r="RHL110" s="172"/>
      <c r="RHM110" s="172"/>
      <c r="RHN110" s="172"/>
      <c r="RHO110" s="172"/>
      <c r="RHP110" s="172"/>
      <c r="RHQ110" s="172"/>
      <c r="RHR110" s="172"/>
      <c r="RHS110" s="172"/>
      <c r="RHT110" s="172"/>
      <c r="RHU110" s="172"/>
      <c r="RHV110" s="172"/>
      <c r="RHW110" s="172"/>
      <c r="RHX110" s="172"/>
      <c r="RHY110" s="172"/>
      <c r="RHZ110" s="172"/>
      <c r="RIA110" s="172"/>
      <c r="RIB110" s="172"/>
      <c r="RIC110" s="172"/>
      <c r="RID110" s="172"/>
      <c r="RIE110" s="172"/>
      <c r="RIF110" s="172"/>
      <c r="RIG110" s="172"/>
      <c r="RIH110" s="172"/>
      <c r="RII110" s="172"/>
      <c r="RIJ110" s="172"/>
      <c r="RIK110" s="172"/>
      <c r="RIL110" s="172"/>
      <c r="RIM110" s="172"/>
      <c r="RIN110" s="172"/>
      <c r="RIO110" s="172"/>
      <c r="RIP110" s="172"/>
      <c r="RIQ110" s="172"/>
      <c r="RIR110" s="172"/>
      <c r="RIS110" s="172"/>
      <c r="RIT110" s="172"/>
      <c r="RIU110" s="172"/>
      <c r="RIV110" s="172"/>
      <c r="RIW110" s="172"/>
      <c r="RIX110" s="172"/>
      <c r="RIY110" s="172"/>
      <c r="RIZ110" s="172"/>
      <c r="RJA110" s="172"/>
      <c r="RJB110" s="172"/>
      <c r="RJC110" s="172"/>
      <c r="RJD110" s="172"/>
      <c r="RJE110" s="172"/>
      <c r="RJF110" s="172"/>
      <c r="RJG110" s="172"/>
      <c r="RJH110" s="172"/>
      <c r="RJI110" s="172"/>
      <c r="RJJ110" s="172"/>
      <c r="RJK110" s="172"/>
      <c r="RJL110" s="172"/>
      <c r="RJM110" s="172"/>
      <c r="RJN110" s="172"/>
      <c r="RJO110" s="172"/>
      <c r="RJP110" s="172"/>
      <c r="RJQ110" s="172"/>
      <c r="RJR110" s="172"/>
      <c r="RJS110" s="172"/>
      <c r="RJT110" s="172"/>
      <c r="RJU110" s="172"/>
      <c r="RJV110" s="172"/>
      <c r="RJW110" s="172"/>
      <c r="RJX110" s="172"/>
      <c r="RJY110" s="172"/>
      <c r="RJZ110" s="172"/>
      <c r="RKA110" s="172"/>
      <c r="RKB110" s="172"/>
      <c r="RKC110" s="172"/>
      <c r="RKD110" s="172"/>
      <c r="RKE110" s="172"/>
      <c r="RKF110" s="172"/>
      <c r="RKG110" s="172"/>
      <c r="RKH110" s="172"/>
      <c r="RKI110" s="172"/>
      <c r="RKJ110" s="172"/>
      <c r="RKK110" s="172"/>
      <c r="RKL110" s="172"/>
      <c r="RKM110" s="172"/>
      <c r="RKN110" s="172"/>
      <c r="RKO110" s="172"/>
      <c r="RKP110" s="172"/>
      <c r="RKQ110" s="172"/>
      <c r="RKR110" s="172"/>
      <c r="RKS110" s="172"/>
      <c r="RKT110" s="172"/>
      <c r="RKU110" s="172"/>
      <c r="RKV110" s="172"/>
      <c r="RKW110" s="172"/>
      <c r="RKX110" s="172"/>
      <c r="RKY110" s="172"/>
      <c r="RKZ110" s="172"/>
      <c r="RLA110" s="172"/>
      <c r="RLB110" s="172"/>
      <c r="RLC110" s="172"/>
      <c r="RLD110" s="172"/>
      <c r="RLE110" s="172"/>
      <c r="RLF110" s="172"/>
      <c r="RLG110" s="172"/>
      <c r="RLH110" s="172"/>
      <c r="RLI110" s="172"/>
      <c r="RLJ110" s="172"/>
      <c r="RLK110" s="172"/>
      <c r="RLL110" s="172"/>
      <c r="RLM110" s="172"/>
      <c r="RLN110" s="172"/>
      <c r="RLO110" s="172"/>
      <c r="RLP110" s="172"/>
      <c r="RLQ110" s="172"/>
      <c r="RLR110" s="172"/>
      <c r="RLS110" s="172"/>
      <c r="RLT110" s="172"/>
      <c r="RLU110" s="172"/>
      <c r="RLV110" s="172"/>
      <c r="RLW110" s="172"/>
      <c r="RLX110" s="172"/>
      <c r="RLY110" s="172"/>
      <c r="RLZ110" s="172"/>
      <c r="RMA110" s="172"/>
      <c r="RMB110" s="172"/>
      <c r="RMC110" s="172"/>
      <c r="RMD110" s="172"/>
      <c r="RME110" s="172"/>
      <c r="RMF110" s="172"/>
      <c r="RMG110" s="172"/>
      <c r="RMH110" s="172"/>
      <c r="RMI110" s="172"/>
      <c r="RMJ110" s="172"/>
      <c r="RMK110" s="172"/>
      <c r="RML110" s="172"/>
      <c r="RMM110" s="172"/>
      <c r="RMN110" s="172"/>
      <c r="RMO110" s="172"/>
      <c r="RMP110" s="172"/>
      <c r="RMQ110" s="172"/>
      <c r="RMR110" s="172"/>
      <c r="RMS110" s="172"/>
      <c r="RMT110" s="172"/>
      <c r="RMU110" s="172"/>
      <c r="RMV110" s="172"/>
      <c r="RMW110" s="172"/>
      <c r="RMX110" s="172"/>
      <c r="RMY110" s="172"/>
      <c r="RMZ110" s="172"/>
      <c r="RNA110" s="172"/>
      <c r="RNB110" s="172"/>
      <c r="RNC110" s="172"/>
      <c r="RND110" s="172"/>
      <c r="RNE110" s="172"/>
      <c r="RNF110" s="172"/>
      <c r="RNG110" s="172"/>
      <c r="RNH110" s="172"/>
      <c r="RNI110" s="172"/>
      <c r="RNJ110" s="172"/>
      <c r="RNK110" s="172"/>
      <c r="RNL110" s="172"/>
      <c r="RNM110" s="172"/>
      <c r="RNN110" s="172"/>
      <c r="RNO110" s="172"/>
      <c r="RNP110" s="172"/>
      <c r="RNQ110" s="172"/>
      <c r="RNR110" s="172"/>
      <c r="RNS110" s="172"/>
      <c r="RNT110" s="172"/>
      <c r="RNU110" s="172"/>
      <c r="RNV110" s="172"/>
      <c r="RNW110" s="172"/>
      <c r="RNX110" s="172"/>
      <c r="RNY110" s="172"/>
      <c r="RNZ110" s="172"/>
      <c r="ROA110" s="172"/>
      <c r="ROB110" s="172"/>
      <c r="ROC110" s="172"/>
      <c r="ROD110" s="172"/>
      <c r="ROE110" s="172"/>
      <c r="ROF110" s="172"/>
      <c r="ROG110" s="172"/>
      <c r="ROH110" s="172"/>
      <c r="ROI110" s="172"/>
      <c r="ROJ110" s="172"/>
      <c r="ROK110" s="172"/>
      <c r="ROL110" s="172"/>
      <c r="ROM110" s="172"/>
      <c r="RON110" s="172"/>
      <c r="ROO110" s="172"/>
      <c r="ROP110" s="172"/>
      <c r="ROQ110" s="172"/>
      <c r="ROR110" s="172"/>
      <c r="ROS110" s="172"/>
      <c r="ROT110" s="172"/>
      <c r="ROU110" s="172"/>
      <c r="ROV110" s="172"/>
      <c r="ROW110" s="172"/>
      <c r="ROX110" s="172"/>
      <c r="ROY110" s="172"/>
      <c r="ROZ110" s="172"/>
      <c r="RPA110" s="172"/>
      <c r="RPB110" s="172"/>
      <c r="RPC110" s="172"/>
      <c r="RPD110" s="172"/>
      <c r="RPE110" s="172"/>
      <c r="RPF110" s="172"/>
      <c r="RPG110" s="172"/>
      <c r="RPH110" s="172"/>
      <c r="RPI110" s="172"/>
      <c r="RPJ110" s="172"/>
      <c r="RPK110" s="172"/>
      <c r="RPL110" s="172"/>
      <c r="RPM110" s="172"/>
      <c r="RPN110" s="172"/>
      <c r="RPO110" s="172"/>
      <c r="RPP110" s="172"/>
      <c r="RPQ110" s="172"/>
      <c r="RPR110" s="172"/>
      <c r="RPS110" s="172"/>
      <c r="RPT110" s="172"/>
      <c r="RPU110" s="172"/>
      <c r="RPV110" s="172"/>
      <c r="RPW110" s="172"/>
      <c r="RPX110" s="172"/>
      <c r="RPY110" s="172"/>
      <c r="RPZ110" s="172"/>
      <c r="RQA110" s="172"/>
      <c r="RQB110" s="172"/>
      <c r="RQC110" s="172"/>
      <c r="RQD110" s="172"/>
      <c r="RQE110" s="172"/>
      <c r="RQF110" s="172"/>
      <c r="RQG110" s="172"/>
      <c r="RQH110" s="172"/>
      <c r="RQI110" s="172"/>
      <c r="RQJ110" s="172"/>
      <c r="RQK110" s="172"/>
      <c r="RQL110" s="172"/>
      <c r="RQM110" s="172"/>
      <c r="RQN110" s="172"/>
      <c r="RQO110" s="172"/>
      <c r="RQP110" s="172"/>
      <c r="RQQ110" s="172"/>
      <c r="RQR110" s="172"/>
      <c r="RQS110" s="172"/>
      <c r="RQT110" s="172"/>
      <c r="RQU110" s="172"/>
      <c r="RQV110" s="172"/>
      <c r="RQW110" s="172"/>
      <c r="RQX110" s="172"/>
      <c r="RQY110" s="172"/>
      <c r="RQZ110" s="172"/>
      <c r="RRA110" s="172"/>
      <c r="RRB110" s="172"/>
      <c r="RRC110" s="172"/>
      <c r="RRD110" s="172"/>
      <c r="RRE110" s="172"/>
      <c r="RRF110" s="172"/>
      <c r="RRG110" s="172"/>
      <c r="RRH110" s="172"/>
      <c r="RRI110" s="172"/>
      <c r="RRJ110" s="172"/>
      <c r="RRK110" s="172"/>
      <c r="RRL110" s="172"/>
      <c r="RRM110" s="172"/>
      <c r="RRN110" s="172"/>
      <c r="RRO110" s="172"/>
      <c r="RRP110" s="172"/>
      <c r="RRQ110" s="172"/>
      <c r="RRR110" s="172"/>
      <c r="RRS110" s="172"/>
      <c r="RRT110" s="172"/>
      <c r="RRU110" s="172"/>
      <c r="RRV110" s="172"/>
      <c r="RRW110" s="172"/>
      <c r="RRX110" s="172"/>
      <c r="RRY110" s="172"/>
      <c r="RRZ110" s="172"/>
      <c r="RSA110" s="172"/>
      <c r="RSB110" s="172"/>
      <c r="RSC110" s="172"/>
      <c r="RSD110" s="172"/>
      <c r="RSE110" s="172"/>
      <c r="RSF110" s="172"/>
      <c r="RSG110" s="172"/>
      <c r="RSH110" s="172"/>
      <c r="RSI110" s="172"/>
      <c r="RSJ110" s="172"/>
      <c r="RSK110" s="172"/>
      <c r="RSL110" s="172"/>
      <c r="RSM110" s="172"/>
      <c r="RSN110" s="172"/>
      <c r="RSO110" s="172"/>
      <c r="RSP110" s="172"/>
      <c r="RSQ110" s="172"/>
      <c r="RSR110" s="172"/>
      <c r="RSS110" s="172"/>
      <c r="RST110" s="172"/>
      <c r="RSU110" s="172"/>
      <c r="RSV110" s="172"/>
      <c r="RSW110" s="172"/>
      <c r="RSX110" s="172"/>
      <c r="RSY110" s="172"/>
      <c r="RSZ110" s="172"/>
      <c r="RTA110" s="172"/>
      <c r="RTB110" s="172"/>
      <c r="RTC110" s="172"/>
      <c r="RTD110" s="172"/>
      <c r="RTE110" s="172"/>
      <c r="RTF110" s="172"/>
      <c r="RTG110" s="172"/>
      <c r="RTH110" s="172"/>
      <c r="RTI110" s="172"/>
      <c r="RTJ110" s="172"/>
      <c r="RTK110" s="172"/>
      <c r="RTL110" s="172"/>
      <c r="RTM110" s="172"/>
      <c r="RTN110" s="172"/>
      <c r="RTO110" s="172"/>
      <c r="RTP110" s="172"/>
      <c r="RTQ110" s="172"/>
      <c r="RTR110" s="172"/>
      <c r="RTS110" s="172"/>
      <c r="RTT110" s="172"/>
      <c r="RTU110" s="172"/>
      <c r="RTV110" s="172"/>
      <c r="RTW110" s="172"/>
      <c r="RTX110" s="172"/>
      <c r="RTY110" s="172"/>
      <c r="RTZ110" s="172"/>
      <c r="RUA110" s="172"/>
      <c r="RUB110" s="172"/>
      <c r="RUC110" s="172"/>
      <c r="RUD110" s="172"/>
      <c r="RUE110" s="172"/>
      <c r="RUF110" s="172"/>
      <c r="RUG110" s="172"/>
      <c r="RUH110" s="172"/>
      <c r="RUI110" s="172"/>
      <c r="RUJ110" s="172"/>
      <c r="RUK110" s="172"/>
      <c r="RUL110" s="172"/>
      <c r="RUM110" s="172"/>
      <c r="RUN110" s="172"/>
      <c r="RUO110" s="172"/>
      <c r="RUP110" s="172"/>
      <c r="RUQ110" s="172"/>
      <c r="RUR110" s="172"/>
      <c r="RUS110" s="172"/>
      <c r="RUT110" s="172"/>
      <c r="RUU110" s="172"/>
      <c r="RUV110" s="172"/>
      <c r="RUW110" s="172"/>
      <c r="RUX110" s="172"/>
      <c r="RUY110" s="172"/>
      <c r="RUZ110" s="172"/>
      <c r="RVA110" s="172"/>
      <c r="RVB110" s="172"/>
      <c r="RVC110" s="172"/>
      <c r="RVD110" s="172"/>
      <c r="RVE110" s="172"/>
      <c r="RVF110" s="172"/>
      <c r="RVG110" s="172"/>
      <c r="RVH110" s="172"/>
      <c r="RVI110" s="172"/>
      <c r="RVJ110" s="172"/>
      <c r="RVK110" s="172"/>
      <c r="RVL110" s="172"/>
      <c r="RVM110" s="172"/>
      <c r="RVN110" s="172"/>
      <c r="RVO110" s="172"/>
      <c r="RVP110" s="172"/>
      <c r="RVQ110" s="172"/>
      <c r="RVR110" s="172"/>
      <c r="RVS110" s="172"/>
      <c r="RVT110" s="172"/>
      <c r="RVU110" s="172"/>
      <c r="RVV110" s="172"/>
      <c r="RVW110" s="172"/>
      <c r="RVX110" s="172"/>
      <c r="RVY110" s="172"/>
      <c r="RVZ110" s="172"/>
      <c r="RWA110" s="172"/>
      <c r="RWB110" s="172"/>
      <c r="RWC110" s="172"/>
      <c r="RWD110" s="172"/>
      <c r="RWE110" s="172"/>
      <c r="RWF110" s="172"/>
      <c r="RWG110" s="172"/>
      <c r="RWH110" s="172"/>
      <c r="RWI110" s="172"/>
      <c r="RWJ110" s="172"/>
      <c r="RWK110" s="172"/>
      <c r="RWL110" s="172"/>
      <c r="RWM110" s="172"/>
      <c r="RWN110" s="172"/>
      <c r="RWO110" s="172"/>
      <c r="RWP110" s="172"/>
      <c r="RWQ110" s="172"/>
      <c r="RWR110" s="172"/>
      <c r="RWS110" s="172"/>
      <c r="RWT110" s="172"/>
      <c r="RWU110" s="172"/>
      <c r="RWV110" s="172"/>
      <c r="RWW110" s="172"/>
      <c r="RWX110" s="172"/>
      <c r="RWY110" s="172"/>
      <c r="RWZ110" s="172"/>
      <c r="RXA110" s="172"/>
      <c r="RXB110" s="172"/>
      <c r="RXC110" s="172"/>
      <c r="RXD110" s="172"/>
      <c r="RXE110" s="172"/>
      <c r="RXF110" s="172"/>
      <c r="RXG110" s="172"/>
      <c r="RXH110" s="172"/>
      <c r="RXI110" s="172"/>
      <c r="RXJ110" s="172"/>
      <c r="RXK110" s="172"/>
      <c r="RXL110" s="172"/>
      <c r="RXM110" s="172"/>
      <c r="RXN110" s="172"/>
      <c r="RXO110" s="172"/>
      <c r="RXP110" s="172"/>
      <c r="RXQ110" s="172"/>
      <c r="RXR110" s="172"/>
      <c r="RXS110" s="172"/>
      <c r="RXT110" s="172"/>
      <c r="RXU110" s="172"/>
      <c r="RXV110" s="172"/>
      <c r="RXW110" s="172"/>
      <c r="RXX110" s="172"/>
      <c r="RXY110" s="172"/>
      <c r="RXZ110" s="172"/>
      <c r="RYA110" s="172"/>
      <c r="RYB110" s="172"/>
      <c r="RYC110" s="172"/>
      <c r="RYD110" s="172"/>
      <c r="RYE110" s="172"/>
      <c r="RYF110" s="172"/>
      <c r="RYG110" s="172"/>
      <c r="RYH110" s="172"/>
      <c r="RYI110" s="172"/>
      <c r="RYJ110" s="172"/>
      <c r="RYK110" s="172"/>
      <c r="RYL110" s="172"/>
      <c r="RYM110" s="172"/>
      <c r="RYN110" s="172"/>
      <c r="RYO110" s="172"/>
      <c r="RYP110" s="172"/>
      <c r="RYQ110" s="172"/>
      <c r="RYR110" s="172"/>
      <c r="RYS110" s="172"/>
      <c r="RYT110" s="172"/>
      <c r="RYU110" s="172"/>
      <c r="RYV110" s="172"/>
      <c r="RYW110" s="172"/>
      <c r="RYX110" s="172"/>
      <c r="RYY110" s="172"/>
      <c r="RYZ110" s="172"/>
      <c r="RZA110" s="172"/>
      <c r="RZB110" s="172"/>
      <c r="RZC110" s="172"/>
      <c r="RZD110" s="172"/>
      <c r="RZE110" s="172"/>
      <c r="RZF110" s="172"/>
      <c r="RZG110" s="172"/>
      <c r="RZH110" s="172"/>
      <c r="RZI110" s="172"/>
      <c r="RZJ110" s="172"/>
      <c r="RZK110" s="172"/>
      <c r="RZL110" s="172"/>
      <c r="RZM110" s="172"/>
      <c r="RZN110" s="172"/>
      <c r="RZO110" s="172"/>
      <c r="RZP110" s="172"/>
      <c r="RZQ110" s="172"/>
      <c r="RZR110" s="172"/>
      <c r="RZS110" s="172"/>
      <c r="RZT110" s="172"/>
      <c r="RZU110" s="172"/>
      <c r="RZV110" s="172"/>
      <c r="RZW110" s="172"/>
      <c r="RZX110" s="172"/>
      <c r="RZY110" s="172"/>
      <c r="RZZ110" s="172"/>
      <c r="SAA110" s="172"/>
      <c r="SAB110" s="172"/>
      <c r="SAC110" s="172"/>
      <c r="SAD110" s="172"/>
      <c r="SAE110" s="172"/>
      <c r="SAF110" s="172"/>
      <c r="SAG110" s="172"/>
      <c r="SAH110" s="172"/>
      <c r="SAI110" s="172"/>
      <c r="SAJ110" s="172"/>
      <c r="SAK110" s="172"/>
      <c r="SAL110" s="172"/>
      <c r="SAM110" s="172"/>
      <c r="SAN110" s="172"/>
      <c r="SAO110" s="172"/>
      <c r="SAP110" s="172"/>
      <c r="SAQ110" s="172"/>
      <c r="SAR110" s="172"/>
      <c r="SAS110" s="172"/>
      <c r="SAT110" s="172"/>
      <c r="SAU110" s="172"/>
      <c r="SAV110" s="172"/>
      <c r="SAW110" s="172"/>
      <c r="SAX110" s="172"/>
      <c r="SAY110" s="172"/>
      <c r="SAZ110" s="172"/>
      <c r="SBA110" s="172"/>
      <c r="SBB110" s="172"/>
      <c r="SBC110" s="172"/>
      <c r="SBD110" s="172"/>
      <c r="SBE110" s="172"/>
      <c r="SBF110" s="172"/>
      <c r="SBG110" s="172"/>
      <c r="SBH110" s="172"/>
      <c r="SBI110" s="172"/>
      <c r="SBJ110" s="172"/>
      <c r="SBK110" s="172"/>
      <c r="SBL110" s="172"/>
      <c r="SBM110" s="172"/>
      <c r="SBN110" s="172"/>
      <c r="SBO110" s="172"/>
      <c r="SBP110" s="172"/>
      <c r="SBQ110" s="172"/>
      <c r="SBR110" s="172"/>
      <c r="SBS110" s="172"/>
      <c r="SBT110" s="172"/>
      <c r="SBU110" s="172"/>
      <c r="SBV110" s="172"/>
      <c r="SBW110" s="172"/>
      <c r="SBX110" s="172"/>
      <c r="SBY110" s="172"/>
      <c r="SBZ110" s="172"/>
      <c r="SCA110" s="172"/>
      <c r="SCB110" s="172"/>
      <c r="SCC110" s="172"/>
      <c r="SCD110" s="172"/>
      <c r="SCE110" s="172"/>
      <c r="SCF110" s="172"/>
      <c r="SCG110" s="172"/>
      <c r="SCH110" s="172"/>
      <c r="SCI110" s="172"/>
      <c r="SCJ110" s="172"/>
      <c r="SCK110" s="172"/>
      <c r="SCL110" s="172"/>
      <c r="SCM110" s="172"/>
      <c r="SCN110" s="172"/>
      <c r="SCO110" s="172"/>
      <c r="SCP110" s="172"/>
      <c r="SCQ110" s="172"/>
      <c r="SCR110" s="172"/>
      <c r="SCS110" s="172"/>
      <c r="SCT110" s="172"/>
      <c r="SCU110" s="172"/>
      <c r="SCV110" s="172"/>
      <c r="SCW110" s="172"/>
      <c r="SCX110" s="172"/>
      <c r="SCY110" s="172"/>
      <c r="SCZ110" s="172"/>
      <c r="SDA110" s="172"/>
      <c r="SDB110" s="172"/>
      <c r="SDC110" s="172"/>
      <c r="SDD110" s="172"/>
      <c r="SDE110" s="172"/>
      <c r="SDF110" s="172"/>
      <c r="SDG110" s="172"/>
      <c r="SDH110" s="172"/>
      <c r="SDI110" s="172"/>
      <c r="SDJ110" s="172"/>
      <c r="SDK110" s="172"/>
      <c r="SDL110" s="172"/>
      <c r="SDM110" s="172"/>
      <c r="SDN110" s="172"/>
      <c r="SDO110" s="172"/>
      <c r="SDP110" s="172"/>
      <c r="SDQ110" s="172"/>
      <c r="SDR110" s="172"/>
      <c r="SDS110" s="172"/>
      <c r="SDT110" s="172"/>
      <c r="SDU110" s="172"/>
      <c r="SDV110" s="172"/>
      <c r="SDW110" s="172"/>
      <c r="SDX110" s="172"/>
      <c r="SDY110" s="172"/>
      <c r="SDZ110" s="172"/>
      <c r="SEA110" s="172"/>
      <c r="SEB110" s="172"/>
      <c r="SEC110" s="172"/>
      <c r="SED110" s="172"/>
      <c r="SEE110" s="172"/>
      <c r="SEF110" s="172"/>
      <c r="SEG110" s="172"/>
      <c r="SEH110" s="172"/>
      <c r="SEI110" s="172"/>
      <c r="SEJ110" s="172"/>
      <c r="SEK110" s="172"/>
      <c r="SEL110" s="172"/>
      <c r="SEM110" s="172"/>
      <c r="SEN110" s="172"/>
      <c r="SEO110" s="172"/>
      <c r="SEP110" s="172"/>
      <c r="SEQ110" s="172"/>
      <c r="SER110" s="172"/>
      <c r="SES110" s="172"/>
      <c r="SET110" s="172"/>
      <c r="SEU110" s="172"/>
      <c r="SEV110" s="172"/>
      <c r="SEW110" s="172"/>
      <c r="SEX110" s="172"/>
      <c r="SEY110" s="172"/>
      <c r="SEZ110" s="172"/>
      <c r="SFA110" s="172"/>
      <c r="SFB110" s="172"/>
      <c r="SFC110" s="172"/>
      <c r="SFD110" s="172"/>
      <c r="SFE110" s="172"/>
      <c r="SFF110" s="172"/>
      <c r="SFG110" s="172"/>
      <c r="SFH110" s="172"/>
      <c r="SFI110" s="172"/>
      <c r="SFJ110" s="172"/>
      <c r="SFK110" s="172"/>
      <c r="SFL110" s="172"/>
      <c r="SFM110" s="172"/>
      <c r="SFN110" s="172"/>
      <c r="SFO110" s="172"/>
      <c r="SFP110" s="172"/>
      <c r="SFQ110" s="172"/>
      <c r="SFR110" s="172"/>
      <c r="SFS110" s="172"/>
      <c r="SFT110" s="172"/>
      <c r="SFU110" s="172"/>
      <c r="SFV110" s="172"/>
      <c r="SFW110" s="172"/>
      <c r="SFX110" s="172"/>
      <c r="SFY110" s="172"/>
      <c r="SFZ110" s="172"/>
      <c r="SGA110" s="172"/>
      <c r="SGB110" s="172"/>
      <c r="SGC110" s="172"/>
      <c r="SGD110" s="172"/>
      <c r="SGE110" s="172"/>
      <c r="SGF110" s="172"/>
      <c r="SGG110" s="172"/>
      <c r="SGH110" s="172"/>
      <c r="SGI110" s="172"/>
      <c r="SGJ110" s="172"/>
      <c r="SGK110" s="172"/>
      <c r="SGL110" s="172"/>
      <c r="SGM110" s="172"/>
      <c r="SGN110" s="172"/>
      <c r="SGO110" s="172"/>
      <c r="SGP110" s="172"/>
      <c r="SGQ110" s="172"/>
      <c r="SGR110" s="172"/>
      <c r="SGS110" s="172"/>
      <c r="SGT110" s="172"/>
      <c r="SGU110" s="172"/>
      <c r="SGV110" s="172"/>
      <c r="SGW110" s="172"/>
      <c r="SGX110" s="172"/>
      <c r="SGY110" s="172"/>
      <c r="SGZ110" s="172"/>
      <c r="SHA110" s="172"/>
      <c r="SHB110" s="172"/>
      <c r="SHC110" s="172"/>
      <c r="SHD110" s="172"/>
      <c r="SHE110" s="172"/>
      <c r="SHF110" s="172"/>
      <c r="SHG110" s="172"/>
      <c r="SHH110" s="172"/>
      <c r="SHI110" s="172"/>
      <c r="SHJ110" s="172"/>
      <c r="SHK110" s="172"/>
      <c r="SHL110" s="172"/>
      <c r="SHM110" s="172"/>
      <c r="SHN110" s="172"/>
      <c r="SHO110" s="172"/>
      <c r="SHP110" s="172"/>
      <c r="SHQ110" s="172"/>
      <c r="SHR110" s="172"/>
      <c r="SHS110" s="172"/>
      <c r="SHT110" s="172"/>
      <c r="SHU110" s="172"/>
      <c r="SHV110" s="172"/>
      <c r="SHW110" s="172"/>
      <c r="SHX110" s="172"/>
      <c r="SHY110" s="172"/>
      <c r="SHZ110" s="172"/>
      <c r="SIA110" s="172"/>
      <c r="SIB110" s="172"/>
      <c r="SIC110" s="172"/>
      <c r="SID110" s="172"/>
      <c r="SIE110" s="172"/>
      <c r="SIF110" s="172"/>
      <c r="SIG110" s="172"/>
      <c r="SIH110" s="172"/>
      <c r="SII110" s="172"/>
      <c r="SIJ110" s="172"/>
      <c r="SIK110" s="172"/>
      <c r="SIL110" s="172"/>
      <c r="SIM110" s="172"/>
      <c r="SIN110" s="172"/>
      <c r="SIO110" s="172"/>
      <c r="SIP110" s="172"/>
      <c r="SIQ110" s="172"/>
      <c r="SIR110" s="172"/>
      <c r="SIS110" s="172"/>
      <c r="SIT110" s="172"/>
      <c r="SIU110" s="172"/>
      <c r="SIV110" s="172"/>
      <c r="SIW110" s="172"/>
      <c r="SIX110" s="172"/>
      <c r="SIY110" s="172"/>
      <c r="SIZ110" s="172"/>
      <c r="SJA110" s="172"/>
      <c r="SJB110" s="172"/>
      <c r="SJC110" s="172"/>
      <c r="SJD110" s="172"/>
      <c r="SJE110" s="172"/>
      <c r="SJF110" s="172"/>
      <c r="SJG110" s="172"/>
      <c r="SJH110" s="172"/>
      <c r="SJI110" s="172"/>
      <c r="SJJ110" s="172"/>
      <c r="SJK110" s="172"/>
      <c r="SJL110" s="172"/>
      <c r="SJM110" s="172"/>
      <c r="SJN110" s="172"/>
      <c r="SJO110" s="172"/>
      <c r="SJP110" s="172"/>
      <c r="SJQ110" s="172"/>
      <c r="SJR110" s="172"/>
      <c r="SJS110" s="172"/>
      <c r="SJT110" s="172"/>
      <c r="SJU110" s="172"/>
      <c r="SJV110" s="172"/>
      <c r="SJW110" s="172"/>
      <c r="SJX110" s="172"/>
      <c r="SJY110" s="172"/>
      <c r="SJZ110" s="172"/>
      <c r="SKA110" s="172"/>
      <c r="SKB110" s="172"/>
      <c r="SKC110" s="172"/>
      <c r="SKD110" s="172"/>
      <c r="SKE110" s="172"/>
      <c r="SKF110" s="172"/>
      <c r="SKG110" s="172"/>
      <c r="SKH110" s="172"/>
      <c r="SKI110" s="172"/>
      <c r="SKJ110" s="172"/>
      <c r="SKK110" s="172"/>
      <c r="SKL110" s="172"/>
      <c r="SKM110" s="172"/>
      <c r="SKN110" s="172"/>
      <c r="SKO110" s="172"/>
      <c r="SKP110" s="172"/>
      <c r="SKQ110" s="172"/>
      <c r="SKR110" s="172"/>
      <c r="SKS110" s="172"/>
      <c r="SKT110" s="172"/>
      <c r="SKU110" s="172"/>
      <c r="SKV110" s="172"/>
      <c r="SKW110" s="172"/>
      <c r="SKX110" s="172"/>
      <c r="SKY110" s="172"/>
      <c r="SKZ110" s="172"/>
      <c r="SLA110" s="172"/>
      <c r="SLB110" s="172"/>
      <c r="SLC110" s="172"/>
      <c r="SLD110" s="172"/>
      <c r="SLE110" s="172"/>
      <c r="SLF110" s="172"/>
      <c r="SLG110" s="172"/>
      <c r="SLH110" s="172"/>
      <c r="SLI110" s="172"/>
      <c r="SLJ110" s="172"/>
      <c r="SLK110" s="172"/>
      <c r="SLL110" s="172"/>
      <c r="SLM110" s="172"/>
      <c r="SLN110" s="172"/>
      <c r="SLO110" s="172"/>
      <c r="SLP110" s="172"/>
      <c r="SLQ110" s="172"/>
      <c r="SLR110" s="172"/>
      <c r="SLS110" s="172"/>
      <c r="SLT110" s="172"/>
      <c r="SLU110" s="172"/>
      <c r="SLV110" s="172"/>
      <c r="SLW110" s="172"/>
      <c r="SLX110" s="172"/>
      <c r="SLY110" s="172"/>
      <c r="SLZ110" s="172"/>
      <c r="SMA110" s="172"/>
      <c r="SMB110" s="172"/>
      <c r="SMC110" s="172"/>
      <c r="SMD110" s="172"/>
      <c r="SME110" s="172"/>
      <c r="SMF110" s="172"/>
      <c r="SMG110" s="172"/>
      <c r="SMH110" s="172"/>
      <c r="SMI110" s="172"/>
      <c r="SMJ110" s="172"/>
      <c r="SMK110" s="172"/>
      <c r="SML110" s="172"/>
      <c r="SMM110" s="172"/>
      <c r="SMN110" s="172"/>
      <c r="SMO110" s="172"/>
      <c r="SMP110" s="172"/>
      <c r="SMQ110" s="172"/>
      <c r="SMR110" s="172"/>
      <c r="SMS110" s="172"/>
      <c r="SMT110" s="172"/>
      <c r="SMU110" s="172"/>
      <c r="SMV110" s="172"/>
      <c r="SMW110" s="172"/>
      <c r="SMX110" s="172"/>
      <c r="SMY110" s="172"/>
      <c r="SMZ110" s="172"/>
      <c r="SNA110" s="172"/>
      <c r="SNB110" s="172"/>
      <c r="SNC110" s="172"/>
      <c r="SND110" s="172"/>
      <c r="SNE110" s="172"/>
      <c r="SNF110" s="172"/>
      <c r="SNG110" s="172"/>
      <c r="SNH110" s="172"/>
      <c r="SNI110" s="172"/>
      <c r="SNJ110" s="172"/>
      <c r="SNK110" s="172"/>
      <c r="SNL110" s="172"/>
      <c r="SNM110" s="172"/>
      <c r="SNN110" s="172"/>
      <c r="SNO110" s="172"/>
      <c r="SNP110" s="172"/>
      <c r="SNQ110" s="172"/>
      <c r="SNR110" s="172"/>
      <c r="SNS110" s="172"/>
      <c r="SNT110" s="172"/>
      <c r="SNU110" s="172"/>
      <c r="SNV110" s="172"/>
      <c r="SNW110" s="172"/>
      <c r="SNX110" s="172"/>
      <c r="SNY110" s="172"/>
      <c r="SNZ110" s="172"/>
      <c r="SOA110" s="172"/>
      <c r="SOB110" s="172"/>
      <c r="SOC110" s="172"/>
      <c r="SOD110" s="172"/>
      <c r="SOE110" s="172"/>
      <c r="SOF110" s="172"/>
      <c r="SOG110" s="172"/>
      <c r="SOH110" s="172"/>
      <c r="SOI110" s="172"/>
      <c r="SOJ110" s="172"/>
      <c r="SOK110" s="172"/>
      <c r="SOL110" s="172"/>
      <c r="SOM110" s="172"/>
      <c r="SON110" s="172"/>
      <c r="SOO110" s="172"/>
      <c r="SOP110" s="172"/>
      <c r="SOQ110" s="172"/>
      <c r="SOR110" s="172"/>
      <c r="SOS110" s="172"/>
      <c r="SOT110" s="172"/>
      <c r="SOU110" s="172"/>
      <c r="SOV110" s="172"/>
      <c r="SOW110" s="172"/>
      <c r="SOX110" s="172"/>
      <c r="SOY110" s="172"/>
      <c r="SOZ110" s="172"/>
      <c r="SPA110" s="172"/>
      <c r="SPB110" s="172"/>
      <c r="SPC110" s="172"/>
      <c r="SPD110" s="172"/>
      <c r="SPE110" s="172"/>
      <c r="SPF110" s="172"/>
      <c r="SPG110" s="172"/>
      <c r="SPH110" s="172"/>
      <c r="SPI110" s="172"/>
      <c r="SPJ110" s="172"/>
      <c r="SPK110" s="172"/>
      <c r="SPL110" s="172"/>
      <c r="SPM110" s="172"/>
      <c r="SPN110" s="172"/>
      <c r="SPO110" s="172"/>
      <c r="SPP110" s="172"/>
      <c r="SPQ110" s="172"/>
      <c r="SPR110" s="172"/>
      <c r="SPS110" s="172"/>
      <c r="SPT110" s="172"/>
      <c r="SPU110" s="172"/>
      <c r="SPV110" s="172"/>
      <c r="SPW110" s="172"/>
      <c r="SPX110" s="172"/>
      <c r="SPY110" s="172"/>
      <c r="SPZ110" s="172"/>
      <c r="SQA110" s="172"/>
      <c r="SQB110" s="172"/>
      <c r="SQC110" s="172"/>
      <c r="SQD110" s="172"/>
      <c r="SQE110" s="172"/>
      <c r="SQF110" s="172"/>
      <c r="SQG110" s="172"/>
      <c r="SQH110" s="172"/>
      <c r="SQI110" s="172"/>
      <c r="SQJ110" s="172"/>
      <c r="SQK110" s="172"/>
      <c r="SQL110" s="172"/>
      <c r="SQM110" s="172"/>
      <c r="SQN110" s="172"/>
      <c r="SQO110" s="172"/>
      <c r="SQP110" s="172"/>
      <c r="SQQ110" s="172"/>
      <c r="SQR110" s="172"/>
      <c r="SQS110" s="172"/>
      <c r="SQT110" s="172"/>
      <c r="SQU110" s="172"/>
      <c r="SQV110" s="172"/>
      <c r="SQW110" s="172"/>
      <c r="SQX110" s="172"/>
      <c r="SQY110" s="172"/>
      <c r="SQZ110" s="172"/>
      <c r="SRA110" s="172"/>
      <c r="SRB110" s="172"/>
      <c r="SRC110" s="172"/>
      <c r="SRD110" s="172"/>
      <c r="SRE110" s="172"/>
      <c r="SRF110" s="172"/>
      <c r="SRG110" s="172"/>
      <c r="SRH110" s="172"/>
      <c r="SRI110" s="172"/>
      <c r="SRJ110" s="172"/>
      <c r="SRK110" s="172"/>
      <c r="SRL110" s="172"/>
      <c r="SRM110" s="172"/>
      <c r="SRN110" s="172"/>
      <c r="SRO110" s="172"/>
      <c r="SRP110" s="172"/>
      <c r="SRQ110" s="172"/>
      <c r="SRR110" s="172"/>
      <c r="SRS110" s="172"/>
      <c r="SRT110" s="172"/>
      <c r="SRU110" s="172"/>
      <c r="SRV110" s="172"/>
      <c r="SRW110" s="172"/>
      <c r="SRX110" s="172"/>
      <c r="SRY110" s="172"/>
      <c r="SRZ110" s="172"/>
      <c r="SSA110" s="172"/>
      <c r="SSB110" s="172"/>
      <c r="SSC110" s="172"/>
      <c r="SSD110" s="172"/>
      <c r="SSE110" s="172"/>
      <c r="SSF110" s="172"/>
      <c r="SSG110" s="172"/>
      <c r="SSH110" s="172"/>
      <c r="SSI110" s="172"/>
      <c r="SSJ110" s="172"/>
      <c r="SSK110" s="172"/>
      <c r="SSL110" s="172"/>
      <c r="SSM110" s="172"/>
      <c r="SSN110" s="172"/>
      <c r="SSO110" s="172"/>
      <c r="SSP110" s="172"/>
      <c r="SSQ110" s="172"/>
      <c r="SSR110" s="172"/>
      <c r="SSS110" s="172"/>
      <c r="SST110" s="172"/>
      <c r="SSU110" s="172"/>
      <c r="SSV110" s="172"/>
      <c r="SSW110" s="172"/>
      <c r="SSX110" s="172"/>
      <c r="SSY110" s="172"/>
      <c r="SSZ110" s="172"/>
      <c r="STA110" s="172"/>
      <c r="STB110" s="172"/>
      <c r="STC110" s="172"/>
      <c r="STD110" s="172"/>
      <c r="STE110" s="172"/>
      <c r="STF110" s="172"/>
      <c r="STG110" s="172"/>
      <c r="STH110" s="172"/>
      <c r="STI110" s="172"/>
      <c r="STJ110" s="172"/>
      <c r="STK110" s="172"/>
      <c r="STL110" s="172"/>
      <c r="STM110" s="172"/>
      <c r="STN110" s="172"/>
      <c r="STO110" s="172"/>
      <c r="STP110" s="172"/>
      <c r="STQ110" s="172"/>
      <c r="STR110" s="172"/>
      <c r="STS110" s="172"/>
      <c r="STT110" s="172"/>
      <c r="STU110" s="172"/>
      <c r="STV110" s="172"/>
      <c r="STW110" s="172"/>
      <c r="STX110" s="172"/>
      <c r="STY110" s="172"/>
      <c r="STZ110" s="172"/>
      <c r="SUA110" s="172"/>
      <c r="SUB110" s="172"/>
      <c r="SUC110" s="172"/>
      <c r="SUD110" s="172"/>
      <c r="SUE110" s="172"/>
      <c r="SUF110" s="172"/>
      <c r="SUG110" s="172"/>
      <c r="SUH110" s="172"/>
      <c r="SUI110" s="172"/>
      <c r="SUJ110" s="172"/>
      <c r="SUK110" s="172"/>
      <c r="SUL110" s="172"/>
      <c r="SUM110" s="172"/>
      <c r="SUN110" s="172"/>
      <c r="SUO110" s="172"/>
      <c r="SUP110" s="172"/>
      <c r="SUQ110" s="172"/>
      <c r="SUR110" s="172"/>
      <c r="SUS110" s="172"/>
      <c r="SUT110" s="172"/>
      <c r="SUU110" s="172"/>
      <c r="SUV110" s="172"/>
      <c r="SUW110" s="172"/>
      <c r="SUX110" s="172"/>
      <c r="SUY110" s="172"/>
      <c r="SUZ110" s="172"/>
      <c r="SVA110" s="172"/>
      <c r="SVB110" s="172"/>
      <c r="SVC110" s="172"/>
      <c r="SVD110" s="172"/>
      <c r="SVE110" s="172"/>
      <c r="SVF110" s="172"/>
      <c r="SVG110" s="172"/>
      <c r="SVH110" s="172"/>
      <c r="SVI110" s="172"/>
      <c r="SVJ110" s="172"/>
      <c r="SVK110" s="172"/>
      <c r="SVL110" s="172"/>
      <c r="SVM110" s="172"/>
      <c r="SVN110" s="172"/>
      <c r="SVO110" s="172"/>
      <c r="SVP110" s="172"/>
      <c r="SVQ110" s="172"/>
      <c r="SVR110" s="172"/>
      <c r="SVS110" s="172"/>
      <c r="SVT110" s="172"/>
      <c r="SVU110" s="172"/>
      <c r="SVV110" s="172"/>
      <c r="SVW110" s="172"/>
      <c r="SVX110" s="172"/>
      <c r="SVY110" s="172"/>
      <c r="SVZ110" s="172"/>
      <c r="SWA110" s="172"/>
      <c r="SWB110" s="172"/>
      <c r="SWC110" s="172"/>
      <c r="SWD110" s="172"/>
      <c r="SWE110" s="172"/>
      <c r="SWF110" s="172"/>
      <c r="SWG110" s="172"/>
      <c r="SWH110" s="172"/>
      <c r="SWI110" s="172"/>
      <c r="SWJ110" s="172"/>
      <c r="SWK110" s="172"/>
      <c r="SWL110" s="172"/>
      <c r="SWM110" s="172"/>
      <c r="SWN110" s="172"/>
      <c r="SWO110" s="172"/>
      <c r="SWP110" s="172"/>
      <c r="SWQ110" s="172"/>
      <c r="SWR110" s="172"/>
      <c r="SWS110" s="172"/>
      <c r="SWT110" s="172"/>
      <c r="SWU110" s="172"/>
      <c r="SWV110" s="172"/>
      <c r="SWW110" s="172"/>
      <c r="SWX110" s="172"/>
      <c r="SWY110" s="172"/>
      <c r="SWZ110" s="172"/>
      <c r="SXA110" s="172"/>
      <c r="SXB110" s="172"/>
      <c r="SXC110" s="172"/>
      <c r="SXD110" s="172"/>
      <c r="SXE110" s="172"/>
      <c r="SXF110" s="172"/>
      <c r="SXG110" s="172"/>
      <c r="SXH110" s="172"/>
      <c r="SXI110" s="172"/>
      <c r="SXJ110" s="172"/>
      <c r="SXK110" s="172"/>
      <c r="SXL110" s="172"/>
      <c r="SXM110" s="172"/>
      <c r="SXN110" s="172"/>
      <c r="SXO110" s="172"/>
      <c r="SXP110" s="172"/>
      <c r="SXQ110" s="172"/>
      <c r="SXR110" s="172"/>
      <c r="SXS110" s="172"/>
      <c r="SXT110" s="172"/>
      <c r="SXU110" s="172"/>
      <c r="SXV110" s="172"/>
      <c r="SXW110" s="172"/>
      <c r="SXX110" s="172"/>
      <c r="SXY110" s="172"/>
      <c r="SXZ110" s="172"/>
      <c r="SYA110" s="172"/>
      <c r="SYB110" s="172"/>
      <c r="SYC110" s="172"/>
      <c r="SYD110" s="172"/>
      <c r="SYE110" s="172"/>
      <c r="SYF110" s="172"/>
      <c r="SYG110" s="172"/>
      <c r="SYH110" s="172"/>
      <c r="SYI110" s="172"/>
      <c r="SYJ110" s="172"/>
      <c r="SYK110" s="172"/>
      <c r="SYL110" s="172"/>
      <c r="SYM110" s="172"/>
      <c r="SYN110" s="172"/>
      <c r="SYO110" s="172"/>
      <c r="SYP110" s="172"/>
      <c r="SYQ110" s="172"/>
      <c r="SYR110" s="172"/>
      <c r="SYS110" s="172"/>
      <c r="SYT110" s="172"/>
      <c r="SYU110" s="172"/>
      <c r="SYV110" s="172"/>
      <c r="SYW110" s="172"/>
      <c r="SYX110" s="172"/>
      <c r="SYY110" s="172"/>
      <c r="SYZ110" s="172"/>
      <c r="SZA110" s="172"/>
      <c r="SZB110" s="172"/>
      <c r="SZC110" s="172"/>
      <c r="SZD110" s="172"/>
      <c r="SZE110" s="172"/>
      <c r="SZF110" s="172"/>
      <c r="SZG110" s="172"/>
      <c r="SZH110" s="172"/>
      <c r="SZI110" s="172"/>
      <c r="SZJ110" s="172"/>
      <c r="SZK110" s="172"/>
      <c r="SZL110" s="172"/>
      <c r="SZM110" s="172"/>
      <c r="SZN110" s="172"/>
      <c r="SZO110" s="172"/>
      <c r="SZP110" s="172"/>
      <c r="SZQ110" s="172"/>
      <c r="SZR110" s="172"/>
      <c r="SZS110" s="172"/>
      <c r="SZT110" s="172"/>
      <c r="SZU110" s="172"/>
      <c r="SZV110" s="172"/>
      <c r="SZW110" s="172"/>
      <c r="SZX110" s="172"/>
      <c r="SZY110" s="172"/>
      <c r="SZZ110" s="172"/>
      <c r="TAA110" s="172"/>
      <c r="TAB110" s="172"/>
      <c r="TAC110" s="172"/>
      <c r="TAD110" s="172"/>
      <c r="TAE110" s="172"/>
      <c r="TAF110" s="172"/>
      <c r="TAG110" s="172"/>
      <c r="TAH110" s="172"/>
      <c r="TAI110" s="172"/>
      <c r="TAJ110" s="172"/>
      <c r="TAK110" s="172"/>
      <c r="TAL110" s="172"/>
      <c r="TAM110" s="172"/>
      <c r="TAN110" s="172"/>
      <c r="TAO110" s="172"/>
      <c r="TAP110" s="172"/>
      <c r="TAQ110" s="172"/>
      <c r="TAR110" s="172"/>
      <c r="TAS110" s="172"/>
      <c r="TAT110" s="172"/>
      <c r="TAU110" s="172"/>
      <c r="TAV110" s="172"/>
      <c r="TAW110" s="172"/>
      <c r="TAX110" s="172"/>
      <c r="TAY110" s="172"/>
      <c r="TAZ110" s="172"/>
      <c r="TBA110" s="172"/>
      <c r="TBB110" s="172"/>
      <c r="TBC110" s="172"/>
      <c r="TBD110" s="172"/>
      <c r="TBE110" s="172"/>
      <c r="TBF110" s="172"/>
      <c r="TBG110" s="172"/>
      <c r="TBH110" s="172"/>
      <c r="TBI110" s="172"/>
      <c r="TBJ110" s="172"/>
      <c r="TBK110" s="172"/>
      <c r="TBL110" s="172"/>
      <c r="TBM110" s="172"/>
      <c r="TBN110" s="172"/>
      <c r="TBO110" s="172"/>
      <c r="TBP110" s="172"/>
      <c r="TBQ110" s="172"/>
      <c r="TBR110" s="172"/>
      <c r="TBS110" s="172"/>
      <c r="TBT110" s="172"/>
      <c r="TBU110" s="172"/>
      <c r="TBV110" s="172"/>
      <c r="TBW110" s="172"/>
      <c r="TBX110" s="172"/>
      <c r="TBY110" s="172"/>
      <c r="TBZ110" s="172"/>
      <c r="TCA110" s="172"/>
      <c r="TCB110" s="172"/>
      <c r="TCC110" s="172"/>
      <c r="TCD110" s="172"/>
      <c r="TCE110" s="172"/>
      <c r="TCF110" s="172"/>
      <c r="TCG110" s="172"/>
      <c r="TCH110" s="172"/>
      <c r="TCI110" s="172"/>
      <c r="TCJ110" s="172"/>
      <c r="TCK110" s="172"/>
      <c r="TCL110" s="172"/>
      <c r="TCM110" s="172"/>
      <c r="TCN110" s="172"/>
      <c r="TCO110" s="172"/>
      <c r="TCP110" s="172"/>
      <c r="TCQ110" s="172"/>
      <c r="TCR110" s="172"/>
      <c r="TCS110" s="172"/>
      <c r="TCT110" s="172"/>
      <c r="TCU110" s="172"/>
      <c r="TCV110" s="172"/>
      <c r="TCW110" s="172"/>
      <c r="TCX110" s="172"/>
      <c r="TCY110" s="172"/>
      <c r="TCZ110" s="172"/>
      <c r="TDA110" s="172"/>
      <c r="TDB110" s="172"/>
      <c r="TDC110" s="172"/>
      <c r="TDD110" s="172"/>
      <c r="TDE110" s="172"/>
      <c r="TDF110" s="172"/>
      <c r="TDG110" s="172"/>
      <c r="TDH110" s="172"/>
      <c r="TDI110" s="172"/>
      <c r="TDJ110" s="172"/>
      <c r="TDK110" s="172"/>
      <c r="TDL110" s="172"/>
      <c r="TDM110" s="172"/>
      <c r="TDN110" s="172"/>
      <c r="TDO110" s="172"/>
      <c r="TDP110" s="172"/>
      <c r="TDQ110" s="172"/>
      <c r="TDR110" s="172"/>
      <c r="TDS110" s="172"/>
      <c r="TDT110" s="172"/>
      <c r="TDU110" s="172"/>
      <c r="TDV110" s="172"/>
      <c r="TDW110" s="172"/>
      <c r="TDX110" s="172"/>
      <c r="TDY110" s="172"/>
      <c r="TDZ110" s="172"/>
      <c r="TEA110" s="172"/>
      <c r="TEB110" s="172"/>
      <c r="TEC110" s="172"/>
      <c r="TED110" s="172"/>
      <c r="TEE110" s="172"/>
      <c r="TEF110" s="172"/>
      <c r="TEG110" s="172"/>
      <c r="TEH110" s="172"/>
      <c r="TEI110" s="172"/>
      <c r="TEJ110" s="172"/>
      <c r="TEK110" s="172"/>
      <c r="TEL110" s="172"/>
      <c r="TEM110" s="172"/>
      <c r="TEN110" s="172"/>
      <c r="TEO110" s="172"/>
      <c r="TEP110" s="172"/>
      <c r="TEQ110" s="172"/>
      <c r="TER110" s="172"/>
      <c r="TES110" s="172"/>
      <c r="TET110" s="172"/>
      <c r="TEU110" s="172"/>
      <c r="TEV110" s="172"/>
      <c r="TEW110" s="172"/>
      <c r="TEX110" s="172"/>
      <c r="TEY110" s="172"/>
      <c r="TEZ110" s="172"/>
      <c r="TFA110" s="172"/>
      <c r="TFB110" s="172"/>
      <c r="TFC110" s="172"/>
      <c r="TFD110" s="172"/>
      <c r="TFE110" s="172"/>
      <c r="TFF110" s="172"/>
      <c r="TFG110" s="172"/>
      <c r="TFH110" s="172"/>
      <c r="TFI110" s="172"/>
      <c r="TFJ110" s="172"/>
      <c r="TFK110" s="172"/>
      <c r="TFL110" s="172"/>
      <c r="TFM110" s="172"/>
      <c r="TFN110" s="172"/>
      <c r="TFO110" s="172"/>
      <c r="TFP110" s="172"/>
      <c r="TFQ110" s="172"/>
      <c r="TFR110" s="172"/>
      <c r="TFS110" s="172"/>
      <c r="TFT110" s="172"/>
      <c r="TFU110" s="172"/>
      <c r="TFV110" s="172"/>
      <c r="TFW110" s="172"/>
      <c r="TFX110" s="172"/>
      <c r="TFY110" s="172"/>
      <c r="TFZ110" s="172"/>
      <c r="TGA110" s="172"/>
      <c r="TGB110" s="172"/>
      <c r="TGC110" s="172"/>
      <c r="TGD110" s="172"/>
      <c r="TGE110" s="172"/>
      <c r="TGF110" s="172"/>
      <c r="TGG110" s="172"/>
      <c r="TGH110" s="172"/>
      <c r="TGI110" s="172"/>
      <c r="TGJ110" s="172"/>
      <c r="TGK110" s="172"/>
      <c r="TGL110" s="172"/>
      <c r="TGM110" s="172"/>
      <c r="TGN110" s="172"/>
      <c r="TGO110" s="172"/>
      <c r="TGP110" s="172"/>
      <c r="TGQ110" s="172"/>
      <c r="TGR110" s="172"/>
      <c r="TGS110" s="172"/>
      <c r="TGT110" s="172"/>
      <c r="TGU110" s="172"/>
      <c r="TGV110" s="172"/>
      <c r="TGW110" s="172"/>
      <c r="TGX110" s="172"/>
      <c r="TGY110" s="172"/>
      <c r="TGZ110" s="172"/>
      <c r="THA110" s="172"/>
      <c r="THB110" s="172"/>
      <c r="THC110" s="172"/>
      <c r="THD110" s="172"/>
      <c r="THE110" s="172"/>
      <c r="THF110" s="172"/>
      <c r="THG110" s="172"/>
      <c r="THH110" s="172"/>
      <c r="THI110" s="172"/>
      <c r="THJ110" s="172"/>
      <c r="THK110" s="172"/>
      <c r="THL110" s="172"/>
      <c r="THM110" s="172"/>
      <c r="THN110" s="172"/>
      <c r="THO110" s="172"/>
      <c r="THP110" s="172"/>
      <c r="THQ110" s="172"/>
      <c r="THR110" s="172"/>
      <c r="THS110" s="172"/>
      <c r="THT110" s="172"/>
      <c r="THU110" s="172"/>
      <c r="THV110" s="172"/>
      <c r="THW110" s="172"/>
      <c r="THX110" s="172"/>
      <c r="THY110" s="172"/>
      <c r="THZ110" s="172"/>
      <c r="TIA110" s="172"/>
      <c r="TIB110" s="172"/>
      <c r="TIC110" s="172"/>
      <c r="TID110" s="172"/>
      <c r="TIE110" s="172"/>
      <c r="TIF110" s="172"/>
      <c r="TIG110" s="172"/>
      <c r="TIH110" s="172"/>
      <c r="TII110" s="172"/>
      <c r="TIJ110" s="172"/>
      <c r="TIK110" s="172"/>
      <c r="TIL110" s="172"/>
      <c r="TIM110" s="172"/>
      <c r="TIN110" s="172"/>
      <c r="TIO110" s="172"/>
      <c r="TIP110" s="172"/>
      <c r="TIQ110" s="172"/>
      <c r="TIR110" s="172"/>
      <c r="TIS110" s="172"/>
      <c r="TIT110" s="172"/>
      <c r="TIU110" s="172"/>
      <c r="TIV110" s="172"/>
      <c r="TIW110" s="172"/>
      <c r="TIX110" s="172"/>
      <c r="TIY110" s="172"/>
      <c r="TIZ110" s="172"/>
      <c r="TJA110" s="172"/>
      <c r="TJB110" s="172"/>
      <c r="TJC110" s="172"/>
      <c r="TJD110" s="172"/>
      <c r="TJE110" s="172"/>
      <c r="TJF110" s="172"/>
      <c r="TJG110" s="172"/>
      <c r="TJH110" s="172"/>
      <c r="TJI110" s="172"/>
      <c r="TJJ110" s="172"/>
      <c r="TJK110" s="172"/>
      <c r="TJL110" s="172"/>
      <c r="TJM110" s="172"/>
      <c r="TJN110" s="172"/>
      <c r="TJO110" s="172"/>
      <c r="TJP110" s="172"/>
      <c r="TJQ110" s="172"/>
      <c r="TJR110" s="172"/>
      <c r="TJS110" s="172"/>
      <c r="TJT110" s="172"/>
      <c r="TJU110" s="172"/>
      <c r="TJV110" s="172"/>
      <c r="TJW110" s="172"/>
      <c r="TJX110" s="172"/>
      <c r="TJY110" s="172"/>
      <c r="TJZ110" s="172"/>
      <c r="TKA110" s="172"/>
      <c r="TKB110" s="172"/>
      <c r="TKC110" s="172"/>
      <c r="TKD110" s="172"/>
      <c r="TKE110" s="172"/>
      <c r="TKF110" s="172"/>
      <c r="TKG110" s="172"/>
      <c r="TKH110" s="172"/>
      <c r="TKI110" s="172"/>
      <c r="TKJ110" s="172"/>
      <c r="TKK110" s="172"/>
      <c r="TKL110" s="172"/>
      <c r="TKM110" s="172"/>
      <c r="TKN110" s="172"/>
      <c r="TKO110" s="172"/>
      <c r="TKP110" s="172"/>
      <c r="TKQ110" s="172"/>
      <c r="TKR110" s="172"/>
      <c r="TKS110" s="172"/>
      <c r="TKT110" s="172"/>
      <c r="TKU110" s="172"/>
      <c r="TKV110" s="172"/>
      <c r="TKW110" s="172"/>
      <c r="TKX110" s="172"/>
      <c r="TKY110" s="172"/>
      <c r="TKZ110" s="172"/>
      <c r="TLA110" s="172"/>
      <c r="TLB110" s="172"/>
      <c r="TLC110" s="172"/>
      <c r="TLD110" s="172"/>
      <c r="TLE110" s="172"/>
      <c r="TLF110" s="172"/>
      <c r="TLG110" s="172"/>
      <c r="TLH110" s="172"/>
      <c r="TLI110" s="172"/>
      <c r="TLJ110" s="172"/>
      <c r="TLK110" s="172"/>
      <c r="TLL110" s="172"/>
      <c r="TLM110" s="172"/>
      <c r="TLN110" s="172"/>
      <c r="TLO110" s="172"/>
      <c r="TLP110" s="172"/>
      <c r="TLQ110" s="172"/>
      <c r="TLR110" s="172"/>
      <c r="TLS110" s="172"/>
      <c r="TLT110" s="172"/>
      <c r="TLU110" s="172"/>
      <c r="TLV110" s="172"/>
      <c r="TLW110" s="172"/>
      <c r="TLX110" s="172"/>
      <c r="TLY110" s="172"/>
      <c r="TLZ110" s="172"/>
      <c r="TMA110" s="172"/>
      <c r="TMB110" s="172"/>
      <c r="TMC110" s="172"/>
      <c r="TMD110" s="172"/>
      <c r="TME110" s="172"/>
      <c r="TMF110" s="172"/>
      <c r="TMG110" s="172"/>
      <c r="TMH110" s="172"/>
      <c r="TMI110" s="172"/>
      <c r="TMJ110" s="172"/>
      <c r="TMK110" s="172"/>
      <c r="TML110" s="172"/>
      <c r="TMM110" s="172"/>
      <c r="TMN110" s="172"/>
      <c r="TMO110" s="172"/>
      <c r="TMP110" s="172"/>
      <c r="TMQ110" s="172"/>
      <c r="TMR110" s="172"/>
      <c r="TMS110" s="172"/>
      <c r="TMT110" s="172"/>
      <c r="TMU110" s="172"/>
      <c r="TMV110" s="172"/>
      <c r="TMW110" s="172"/>
      <c r="TMX110" s="172"/>
      <c r="TMY110" s="172"/>
      <c r="TMZ110" s="172"/>
      <c r="TNA110" s="172"/>
      <c r="TNB110" s="172"/>
      <c r="TNC110" s="172"/>
      <c r="TND110" s="172"/>
      <c r="TNE110" s="172"/>
      <c r="TNF110" s="172"/>
      <c r="TNG110" s="172"/>
      <c r="TNH110" s="172"/>
      <c r="TNI110" s="172"/>
      <c r="TNJ110" s="172"/>
      <c r="TNK110" s="172"/>
      <c r="TNL110" s="172"/>
      <c r="TNM110" s="172"/>
      <c r="TNN110" s="172"/>
      <c r="TNO110" s="172"/>
      <c r="TNP110" s="172"/>
      <c r="TNQ110" s="172"/>
      <c r="TNR110" s="172"/>
      <c r="TNS110" s="172"/>
      <c r="TNT110" s="172"/>
      <c r="TNU110" s="172"/>
      <c r="TNV110" s="172"/>
      <c r="TNW110" s="172"/>
      <c r="TNX110" s="172"/>
      <c r="TNY110" s="172"/>
      <c r="TNZ110" s="172"/>
      <c r="TOA110" s="172"/>
      <c r="TOB110" s="172"/>
      <c r="TOC110" s="172"/>
      <c r="TOD110" s="172"/>
      <c r="TOE110" s="172"/>
      <c r="TOF110" s="172"/>
      <c r="TOG110" s="172"/>
      <c r="TOH110" s="172"/>
      <c r="TOI110" s="172"/>
      <c r="TOJ110" s="172"/>
      <c r="TOK110" s="172"/>
      <c r="TOL110" s="172"/>
      <c r="TOM110" s="172"/>
      <c r="TON110" s="172"/>
      <c r="TOO110" s="172"/>
      <c r="TOP110" s="172"/>
      <c r="TOQ110" s="172"/>
      <c r="TOR110" s="172"/>
      <c r="TOS110" s="172"/>
      <c r="TOT110" s="172"/>
      <c r="TOU110" s="172"/>
      <c r="TOV110" s="172"/>
      <c r="TOW110" s="172"/>
      <c r="TOX110" s="172"/>
      <c r="TOY110" s="172"/>
      <c r="TOZ110" s="172"/>
      <c r="TPA110" s="172"/>
      <c r="TPB110" s="172"/>
      <c r="TPC110" s="172"/>
      <c r="TPD110" s="172"/>
      <c r="TPE110" s="172"/>
      <c r="TPF110" s="172"/>
      <c r="TPG110" s="172"/>
      <c r="TPH110" s="172"/>
      <c r="TPI110" s="172"/>
      <c r="TPJ110" s="172"/>
      <c r="TPK110" s="172"/>
      <c r="TPL110" s="172"/>
      <c r="TPM110" s="172"/>
      <c r="TPN110" s="172"/>
      <c r="TPO110" s="172"/>
      <c r="TPP110" s="172"/>
      <c r="TPQ110" s="172"/>
      <c r="TPR110" s="172"/>
      <c r="TPS110" s="172"/>
      <c r="TPT110" s="172"/>
      <c r="TPU110" s="172"/>
      <c r="TPV110" s="172"/>
      <c r="TPW110" s="172"/>
      <c r="TPX110" s="172"/>
      <c r="TPY110" s="172"/>
      <c r="TPZ110" s="172"/>
      <c r="TQA110" s="172"/>
      <c r="TQB110" s="172"/>
      <c r="TQC110" s="172"/>
      <c r="TQD110" s="172"/>
      <c r="TQE110" s="172"/>
      <c r="TQF110" s="172"/>
      <c r="TQG110" s="172"/>
      <c r="TQH110" s="172"/>
      <c r="TQI110" s="172"/>
      <c r="TQJ110" s="172"/>
      <c r="TQK110" s="172"/>
      <c r="TQL110" s="172"/>
      <c r="TQM110" s="172"/>
      <c r="TQN110" s="172"/>
      <c r="TQO110" s="172"/>
      <c r="TQP110" s="172"/>
      <c r="TQQ110" s="172"/>
      <c r="TQR110" s="172"/>
      <c r="TQS110" s="172"/>
      <c r="TQT110" s="172"/>
      <c r="TQU110" s="172"/>
      <c r="TQV110" s="172"/>
      <c r="TQW110" s="172"/>
      <c r="TQX110" s="172"/>
      <c r="TQY110" s="172"/>
      <c r="TQZ110" s="172"/>
      <c r="TRA110" s="172"/>
      <c r="TRB110" s="172"/>
      <c r="TRC110" s="172"/>
      <c r="TRD110" s="172"/>
      <c r="TRE110" s="172"/>
      <c r="TRF110" s="172"/>
      <c r="TRG110" s="172"/>
      <c r="TRH110" s="172"/>
      <c r="TRI110" s="172"/>
      <c r="TRJ110" s="172"/>
      <c r="TRK110" s="172"/>
      <c r="TRL110" s="172"/>
      <c r="TRM110" s="172"/>
      <c r="TRN110" s="172"/>
      <c r="TRO110" s="172"/>
      <c r="TRP110" s="172"/>
      <c r="TRQ110" s="172"/>
      <c r="TRR110" s="172"/>
      <c r="TRS110" s="172"/>
      <c r="TRT110" s="172"/>
      <c r="TRU110" s="172"/>
      <c r="TRV110" s="172"/>
      <c r="TRW110" s="172"/>
      <c r="TRX110" s="172"/>
      <c r="TRY110" s="172"/>
      <c r="TRZ110" s="172"/>
      <c r="TSA110" s="172"/>
      <c r="TSB110" s="172"/>
      <c r="TSC110" s="172"/>
      <c r="TSD110" s="172"/>
      <c r="TSE110" s="172"/>
      <c r="TSF110" s="172"/>
      <c r="TSG110" s="172"/>
      <c r="TSH110" s="172"/>
      <c r="TSI110" s="172"/>
      <c r="TSJ110" s="172"/>
      <c r="TSK110" s="172"/>
      <c r="TSL110" s="172"/>
      <c r="TSM110" s="172"/>
      <c r="TSN110" s="172"/>
      <c r="TSO110" s="172"/>
      <c r="TSP110" s="172"/>
      <c r="TSQ110" s="172"/>
      <c r="TSR110" s="172"/>
      <c r="TSS110" s="172"/>
      <c r="TST110" s="172"/>
      <c r="TSU110" s="172"/>
      <c r="TSV110" s="172"/>
      <c r="TSW110" s="172"/>
      <c r="TSX110" s="172"/>
      <c r="TSY110" s="172"/>
      <c r="TSZ110" s="172"/>
      <c r="TTA110" s="172"/>
      <c r="TTB110" s="172"/>
      <c r="TTC110" s="172"/>
      <c r="TTD110" s="172"/>
      <c r="TTE110" s="172"/>
      <c r="TTF110" s="172"/>
      <c r="TTG110" s="172"/>
      <c r="TTH110" s="172"/>
      <c r="TTI110" s="172"/>
      <c r="TTJ110" s="172"/>
      <c r="TTK110" s="172"/>
      <c r="TTL110" s="172"/>
      <c r="TTM110" s="172"/>
      <c r="TTN110" s="172"/>
      <c r="TTO110" s="172"/>
      <c r="TTP110" s="172"/>
      <c r="TTQ110" s="172"/>
      <c r="TTR110" s="172"/>
      <c r="TTS110" s="172"/>
      <c r="TTT110" s="172"/>
      <c r="TTU110" s="172"/>
      <c r="TTV110" s="172"/>
      <c r="TTW110" s="172"/>
      <c r="TTX110" s="172"/>
      <c r="TTY110" s="172"/>
      <c r="TTZ110" s="172"/>
      <c r="TUA110" s="172"/>
      <c r="TUB110" s="172"/>
      <c r="TUC110" s="172"/>
      <c r="TUD110" s="172"/>
      <c r="TUE110" s="172"/>
      <c r="TUF110" s="172"/>
      <c r="TUG110" s="172"/>
      <c r="TUH110" s="172"/>
      <c r="TUI110" s="172"/>
      <c r="TUJ110" s="172"/>
      <c r="TUK110" s="172"/>
      <c r="TUL110" s="172"/>
      <c r="TUM110" s="172"/>
      <c r="TUN110" s="172"/>
      <c r="TUO110" s="172"/>
      <c r="TUP110" s="172"/>
      <c r="TUQ110" s="172"/>
      <c r="TUR110" s="172"/>
      <c r="TUS110" s="172"/>
      <c r="TUT110" s="172"/>
      <c r="TUU110" s="172"/>
      <c r="TUV110" s="172"/>
      <c r="TUW110" s="172"/>
      <c r="TUX110" s="172"/>
      <c r="TUY110" s="172"/>
      <c r="TUZ110" s="172"/>
      <c r="TVA110" s="172"/>
      <c r="TVB110" s="172"/>
      <c r="TVC110" s="172"/>
      <c r="TVD110" s="172"/>
      <c r="TVE110" s="172"/>
      <c r="TVF110" s="172"/>
      <c r="TVG110" s="172"/>
      <c r="TVH110" s="172"/>
      <c r="TVI110" s="172"/>
      <c r="TVJ110" s="172"/>
      <c r="TVK110" s="172"/>
      <c r="TVL110" s="172"/>
      <c r="TVM110" s="172"/>
      <c r="TVN110" s="172"/>
      <c r="TVO110" s="172"/>
      <c r="TVP110" s="172"/>
      <c r="TVQ110" s="172"/>
      <c r="TVR110" s="172"/>
      <c r="TVS110" s="172"/>
      <c r="TVT110" s="172"/>
      <c r="TVU110" s="172"/>
      <c r="TVV110" s="172"/>
      <c r="TVW110" s="172"/>
      <c r="TVX110" s="172"/>
      <c r="TVY110" s="172"/>
      <c r="TVZ110" s="172"/>
      <c r="TWA110" s="172"/>
      <c r="TWB110" s="172"/>
      <c r="TWC110" s="172"/>
      <c r="TWD110" s="172"/>
      <c r="TWE110" s="172"/>
      <c r="TWF110" s="172"/>
      <c r="TWG110" s="172"/>
      <c r="TWH110" s="172"/>
      <c r="TWI110" s="172"/>
      <c r="TWJ110" s="172"/>
      <c r="TWK110" s="172"/>
      <c r="TWL110" s="172"/>
      <c r="TWM110" s="172"/>
      <c r="TWN110" s="172"/>
      <c r="TWO110" s="172"/>
      <c r="TWP110" s="172"/>
      <c r="TWQ110" s="172"/>
      <c r="TWR110" s="172"/>
      <c r="TWS110" s="172"/>
      <c r="TWT110" s="172"/>
      <c r="TWU110" s="172"/>
      <c r="TWV110" s="172"/>
      <c r="TWW110" s="172"/>
      <c r="TWX110" s="172"/>
      <c r="TWY110" s="172"/>
      <c r="TWZ110" s="172"/>
      <c r="TXA110" s="172"/>
      <c r="TXB110" s="172"/>
      <c r="TXC110" s="172"/>
      <c r="TXD110" s="172"/>
      <c r="TXE110" s="172"/>
      <c r="TXF110" s="172"/>
      <c r="TXG110" s="172"/>
      <c r="TXH110" s="172"/>
      <c r="TXI110" s="172"/>
      <c r="TXJ110" s="172"/>
      <c r="TXK110" s="172"/>
      <c r="TXL110" s="172"/>
      <c r="TXM110" s="172"/>
      <c r="TXN110" s="172"/>
      <c r="TXO110" s="172"/>
      <c r="TXP110" s="172"/>
      <c r="TXQ110" s="172"/>
      <c r="TXR110" s="172"/>
      <c r="TXS110" s="172"/>
      <c r="TXT110" s="172"/>
      <c r="TXU110" s="172"/>
      <c r="TXV110" s="172"/>
      <c r="TXW110" s="172"/>
      <c r="TXX110" s="172"/>
      <c r="TXY110" s="172"/>
      <c r="TXZ110" s="172"/>
      <c r="TYA110" s="172"/>
      <c r="TYB110" s="172"/>
      <c r="TYC110" s="172"/>
      <c r="TYD110" s="172"/>
      <c r="TYE110" s="172"/>
      <c r="TYF110" s="172"/>
      <c r="TYG110" s="172"/>
      <c r="TYH110" s="172"/>
      <c r="TYI110" s="172"/>
      <c r="TYJ110" s="172"/>
      <c r="TYK110" s="172"/>
      <c r="TYL110" s="172"/>
      <c r="TYM110" s="172"/>
      <c r="TYN110" s="172"/>
      <c r="TYO110" s="172"/>
      <c r="TYP110" s="172"/>
      <c r="TYQ110" s="172"/>
      <c r="TYR110" s="172"/>
      <c r="TYS110" s="172"/>
      <c r="TYT110" s="172"/>
      <c r="TYU110" s="172"/>
      <c r="TYV110" s="172"/>
      <c r="TYW110" s="172"/>
      <c r="TYX110" s="172"/>
      <c r="TYY110" s="172"/>
      <c r="TYZ110" s="172"/>
      <c r="TZA110" s="172"/>
      <c r="TZB110" s="172"/>
      <c r="TZC110" s="172"/>
      <c r="TZD110" s="172"/>
      <c r="TZE110" s="172"/>
      <c r="TZF110" s="172"/>
      <c r="TZG110" s="172"/>
      <c r="TZH110" s="172"/>
      <c r="TZI110" s="172"/>
      <c r="TZJ110" s="172"/>
      <c r="TZK110" s="172"/>
      <c r="TZL110" s="172"/>
      <c r="TZM110" s="172"/>
      <c r="TZN110" s="172"/>
      <c r="TZO110" s="172"/>
      <c r="TZP110" s="172"/>
      <c r="TZQ110" s="172"/>
      <c r="TZR110" s="172"/>
      <c r="TZS110" s="172"/>
      <c r="TZT110" s="172"/>
      <c r="TZU110" s="172"/>
      <c r="TZV110" s="172"/>
      <c r="TZW110" s="172"/>
      <c r="TZX110" s="172"/>
      <c r="TZY110" s="172"/>
      <c r="TZZ110" s="172"/>
      <c r="UAA110" s="172"/>
      <c r="UAB110" s="172"/>
      <c r="UAC110" s="172"/>
      <c r="UAD110" s="172"/>
      <c r="UAE110" s="172"/>
      <c r="UAF110" s="172"/>
      <c r="UAG110" s="172"/>
      <c r="UAH110" s="172"/>
      <c r="UAI110" s="172"/>
      <c r="UAJ110" s="172"/>
      <c r="UAK110" s="172"/>
      <c r="UAL110" s="172"/>
      <c r="UAM110" s="172"/>
      <c r="UAN110" s="172"/>
      <c r="UAO110" s="172"/>
      <c r="UAP110" s="172"/>
      <c r="UAQ110" s="172"/>
      <c r="UAR110" s="172"/>
      <c r="UAS110" s="172"/>
      <c r="UAT110" s="172"/>
      <c r="UAU110" s="172"/>
      <c r="UAV110" s="172"/>
      <c r="UAW110" s="172"/>
      <c r="UAX110" s="172"/>
      <c r="UAY110" s="172"/>
      <c r="UAZ110" s="172"/>
      <c r="UBA110" s="172"/>
      <c r="UBB110" s="172"/>
      <c r="UBC110" s="172"/>
      <c r="UBD110" s="172"/>
      <c r="UBE110" s="172"/>
      <c r="UBF110" s="172"/>
      <c r="UBG110" s="172"/>
      <c r="UBH110" s="172"/>
      <c r="UBI110" s="172"/>
      <c r="UBJ110" s="172"/>
      <c r="UBK110" s="172"/>
      <c r="UBL110" s="172"/>
      <c r="UBM110" s="172"/>
      <c r="UBN110" s="172"/>
      <c r="UBO110" s="172"/>
      <c r="UBP110" s="172"/>
      <c r="UBQ110" s="172"/>
      <c r="UBR110" s="172"/>
      <c r="UBS110" s="172"/>
      <c r="UBT110" s="172"/>
      <c r="UBU110" s="172"/>
      <c r="UBV110" s="172"/>
      <c r="UBW110" s="172"/>
      <c r="UBX110" s="172"/>
      <c r="UBY110" s="172"/>
      <c r="UBZ110" s="172"/>
      <c r="UCA110" s="172"/>
      <c r="UCB110" s="172"/>
      <c r="UCC110" s="172"/>
      <c r="UCD110" s="172"/>
      <c r="UCE110" s="172"/>
      <c r="UCF110" s="172"/>
      <c r="UCG110" s="172"/>
      <c r="UCH110" s="172"/>
      <c r="UCI110" s="172"/>
      <c r="UCJ110" s="172"/>
      <c r="UCK110" s="172"/>
      <c r="UCL110" s="172"/>
      <c r="UCM110" s="172"/>
      <c r="UCN110" s="172"/>
      <c r="UCO110" s="172"/>
      <c r="UCP110" s="172"/>
      <c r="UCQ110" s="172"/>
      <c r="UCR110" s="172"/>
      <c r="UCS110" s="172"/>
      <c r="UCT110" s="172"/>
      <c r="UCU110" s="172"/>
      <c r="UCV110" s="172"/>
      <c r="UCW110" s="172"/>
      <c r="UCX110" s="172"/>
      <c r="UCY110" s="172"/>
      <c r="UCZ110" s="172"/>
      <c r="UDA110" s="172"/>
      <c r="UDB110" s="172"/>
      <c r="UDC110" s="172"/>
      <c r="UDD110" s="172"/>
      <c r="UDE110" s="172"/>
      <c r="UDF110" s="172"/>
      <c r="UDG110" s="172"/>
      <c r="UDH110" s="172"/>
      <c r="UDI110" s="172"/>
      <c r="UDJ110" s="172"/>
      <c r="UDK110" s="172"/>
      <c r="UDL110" s="172"/>
      <c r="UDM110" s="172"/>
      <c r="UDN110" s="172"/>
      <c r="UDO110" s="172"/>
      <c r="UDP110" s="172"/>
      <c r="UDQ110" s="172"/>
      <c r="UDR110" s="172"/>
      <c r="UDS110" s="172"/>
      <c r="UDT110" s="172"/>
      <c r="UDU110" s="172"/>
      <c r="UDV110" s="172"/>
      <c r="UDW110" s="172"/>
      <c r="UDX110" s="172"/>
      <c r="UDY110" s="172"/>
      <c r="UDZ110" s="172"/>
      <c r="UEA110" s="172"/>
      <c r="UEB110" s="172"/>
      <c r="UEC110" s="172"/>
      <c r="UED110" s="172"/>
      <c r="UEE110" s="172"/>
      <c r="UEF110" s="172"/>
      <c r="UEG110" s="172"/>
      <c r="UEH110" s="172"/>
      <c r="UEI110" s="172"/>
      <c r="UEJ110" s="172"/>
      <c r="UEK110" s="172"/>
      <c r="UEL110" s="172"/>
      <c r="UEM110" s="172"/>
      <c r="UEN110" s="172"/>
      <c r="UEO110" s="172"/>
      <c r="UEP110" s="172"/>
      <c r="UEQ110" s="172"/>
      <c r="UER110" s="172"/>
      <c r="UES110" s="172"/>
      <c r="UET110" s="172"/>
      <c r="UEU110" s="172"/>
      <c r="UEV110" s="172"/>
      <c r="UEW110" s="172"/>
      <c r="UEX110" s="172"/>
      <c r="UEY110" s="172"/>
      <c r="UEZ110" s="172"/>
      <c r="UFA110" s="172"/>
      <c r="UFB110" s="172"/>
      <c r="UFC110" s="172"/>
      <c r="UFD110" s="172"/>
      <c r="UFE110" s="172"/>
      <c r="UFF110" s="172"/>
      <c r="UFG110" s="172"/>
      <c r="UFH110" s="172"/>
      <c r="UFI110" s="172"/>
      <c r="UFJ110" s="172"/>
      <c r="UFK110" s="172"/>
      <c r="UFL110" s="172"/>
      <c r="UFM110" s="172"/>
      <c r="UFN110" s="172"/>
      <c r="UFO110" s="172"/>
      <c r="UFP110" s="172"/>
      <c r="UFQ110" s="172"/>
      <c r="UFR110" s="172"/>
      <c r="UFS110" s="172"/>
      <c r="UFT110" s="172"/>
      <c r="UFU110" s="172"/>
      <c r="UFV110" s="172"/>
      <c r="UFW110" s="172"/>
      <c r="UFX110" s="172"/>
      <c r="UFY110" s="172"/>
      <c r="UFZ110" s="172"/>
      <c r="UGA110" s="172"/>
      <c r="UGB110" s="172"/>
      <c r="UGC110" s="172"/>
      <c r="UGD110" s="172"/>
      <c r="UGE110" s="172"/>
      <c r="UGF110" s="172"/>
      <c r="UGG110" s="172"/>
      <c r="UGH110" s="172"/>
      <c r="UGI110" s="172"/>
      <c r="UGJ110" s="172"/>
      <c r="UGK110" s="172"/>
      <c r="UGL110" s="172"/>
      <c r="UGM110" s="172"/>
      <c r="UGN110" s="172"/>
      <c r="UGO110" s="172"/>
      <c r="UGP110" s="172"/>
      <c r="UGQ110" s="172"/>
      <c r="UGR110" s="172"/>
      <c r="UGS110" s="172"/>
      <c r="UGT110" s="172"/>
      <c r="UGU110" s="172"/>
      <c r="UGV110" s="172"/>
      <c r="UGW110" s="172"/>
      <c r="UGX110" s="172"/>
      <c r="UGY110" s="172"/>
      <c r="UGZ110" s="172"/>
      <c r="UHA110" s="172"/>
      <c r="UHB110" s="172"/>
      <c r="UHC110" s="172"/>
      <c r="UHD110" s="172"/>
      <c r="UHE110" s="172"/>
      <c r="UHF110" s="172"/>
      <c r="UHG110" s="172"/>
      <c r="UHH110" s="172"/>
      <c r="UHI110" s="172"/>
      <c r="UHJ110" s="172"/>
      <c r="UHK110" s="172"/>
      <c r="UHL110" s="172"/>
      <c r="UHM110" s="172"/>
      <c r="UHN110" s="172"/>
      <c r="UHO110" s="172"/>
      <c r="UHP110" s="172"/>
      <c r="UHQ110" s="172"/>
      <c r="UHR110" s="172"/>
      <c r="UHS110" s="172"/>
      <c r="UHT110" s="172"/>
      <c r="UHU110" s="172"/>
      <c r="UHV110" s="172"/>
      <c r="UHW110" s="172"/>
      <c r="UHX110" s="172"/>
      <c r="UHY110" s="172"/>
      <c r="UHZ110" s="172"/>
      <c r="UIA110" s="172"/>
      <c r="UIB110" s="172"/>
      <c r="UIC110" s="172"/>
      <c r="UID110" s="172"/>
      <c r="UIE110" s="172"/>
      <c r="UIF110" s="172"/>
      <c r="UIG110" s="172"/>
      <c r="UIH110" s="172"/>
      <c r="UII110" s="172"/>
      <c r="UIJ110" s="172"/>
      <c r="UIK110" s="172"/>
      <c r="UIL110" s="172"/>
      <c r="UIM110" s="172"/>
      <c r="UIN110" s="172"/>
      <c r="UIO110" s="172"/>
      <c r="UIP110" s="172"/>
      <c r="UIQ110" s="172"/>
      <c r="UIR110" s="172"/>
      <c r="UIS110" s="172"/>
      <c r="UIT110" s="172"/>
      <c r="UIU110" s="172"/>
      <c r="UIV110" s="172"/>
      <c r="UIW110" s="172"/>
      <c r="UIX110" s="172"/>
      <c r="UIY110" s="172"/>
      <c r="UIZ110" s="172"/>
      <c r="UJA110" s="172"/>
      <c r="UJB110" s="172"/>
      <c r="UJC110" s="172"/>
      <c r="UJD110" s="172"/>
      <c r="UJE110" s="172"/>
      <c r="UJF110" s="172"/>
      <c r="UJG110" s="172"/>
      <c r="UJH110" s="172"/>
      <c r="UJI110" s="172"/>
      <c r="UJJ110" s="172"/>
      <c r="UJK110" s="172"/>
      <c r="UJL110" s="172"/>
      <c r="UJM110" s="172"/>
      <c r="UJN110" s="172"/>
      <c r="UJO110" s="172"/>
      <c r="UJP110" s="172"/>
      <c r="UJQ110" s="172"/>
      <c r="UJR110" s="172"/>
      <c r="UJS110" s="172"/>
      <c r="UJT110" s="172"/>
      <c r="UJU110" s="172"/>
      <c r="UJV110" s="172"/>
      <c r="UJW110" s="172"/>
      <c r="UJX110" s="172"/>
      <c r="UJY110" s="172"/>
      <c r="UJZ110" s="172"/>
      <c r="UKA110" s="172"/>
      <c r="UKB110" s="172"/>
      <c r="UKC110" s="172"/>
      <c r="UKD110" s="172"/>
      <c r="UKE110" s="172"/>
      <c r="UKF110" s="172"/>
      <c r="UKG110" s="172"/>
      <c r="UKH110" s="172"/>
      <c r="UKI110" s="172"/>
      <c r="UKJ110" s="172"/>
      <c r="UKK110" s="172"/>
      <c r="UKL110" s="172"/>
      <c r="UKM110" s="172"/>
      <c r="UKN110" s="172"/>
      <c r="UKO110" s="172"/>
      <c r="UKP110" s="172"/>
      <c r="UKQ110" s="172"/>
      <c r="UKR110" s="172"/>
      <c r="UKS110" s="172"/>
      <c r="UKT110" s="172"/>
      <c r="UKU110" s="172"/>
      <c r="UKV110" s="172"/>
      <c r="UKW110" s="172"/>
      <c r="UKX110" s="172"/>
      <c r="UKY110" s="172"/>
      <c r="UKZ110" s="172"/>
      <c r="ULA110" s="172"/>
      <c r="ULB110" s="172"/>
      <c r="ULC110" s="172"/>
      <c r="ULD110" s="172"/>
      <c r="ULE110" s="172"/>
      <c r="ULF110" s="172"/>
      <c r="ULG110" s="172"/>
      <c r="ULH110" s="172"/>
      <c r="ULI110" s="172"/>
      <c r="ULJ110" s="172"/>
      <c r="ULK110" s="172"/>
      <c r="ULL110" s="172"/>
      <c r="ULM110" s="172"/>
      <c r="ULN110" s="172"/>
      <c r="ULO110" s="172"/>
      <c r="ULP110" s="172"/>
      <c r="ULQ110" s="172"/>
      <c r="ULR110" s="172"/>
      <c r="ULS110" s="172"/>
      <c r="ULT110" s="172"/>
      <c r="ULU110" s="172"/>
      <c r="ULV110" s="172"/>
      <c r="ULW110" s="172"/>
      <c r="ULX110" s="172"/>
      <c r="ULY110" s="172"/>
      <c r="ULZ110" s="172"/>
      <c r="UMA110" s="172"/>
      <c r="UMB110" s="172"/>
      <c r="UMC110" s="172"/>
      <c r="UMD110" s="172"/>
      <c r="UME110" s="172"/>
      <c r="UMF110" s="172"/>
      <c r="UMG110" s="172"/>
      <c r="UMH110" s="172"/>
      <c r="UMI110" s="172"/>
      <c r="UMJ110" s="172"/>
      <c r="UMK110" s="172"/>
      <c r="UML110" s="172"/>
      <c r="UMM110" s="172"/>
      <c r="UMN110" s="172"/>
      <c r="UMO110" s="172"/>
      <c r="UMP110" s="172"/>
      <c r="UMQ110" s="172"/>
      <c r="UMR110" s="172"/>
      <c r="UMS110" s="172"/>
      <c r="UMT110" s="172"/>
      <c r="UMU110" s="172"/>
      <c r="UMV110" s="172"/>
      <c r="UMW110" s="172"/>
      <c r="UMX110" s="172"/>
      <c r="UMY110" s="172"/>
      <c r="UMZ110" s="172"/>
      <c r="UNA110" s="172"/>
      <c r="UNB110" s="172"/>
      <c r="UNC110" s="172"/>
      <c r="UND110" s="172"/>
      <c r="UNE110" s="172"/>
      <c r="UNF110" s="172"/>
      <c r="UNG110" s="172"/>
      <c r="UNH110" s="172"/>
      <c r="UNI110" s="172"/>
      <c r="UNJ110" s="172"/>
      <c r="UNK110" s="172"/>
      <c r="UNL110" s="172"/>
      <c r="UNM110" s="172"/>
      <c r="UNN110" s="172"/>
      <c r="UNO110" s="172"/>
      <c r="UNP110" s="172"/>
      <c r="UNQ110" s="172"/>
      <c r="UNR110" s="172"/>
      <c r="UNS110" s="172"/>
      <c r="UNT110" s="172"/>
      <c r="UNU110" s="172"/>
      <c r="UNV110" s="172"/>
      <c r="UNW110" s="172"/>
      <c r="UNX110" s="172"/>
      <c r="UNY110" s="172"/>
      <c r="UNZ110" s="172"/>
      <c r="UOA110" s="172"/>
      <c r="UOB110" s="172"/>
      <c r="UOC110" s="172"/>
      <c r="UOD110" s="172"/>
      <c r="UOE110" s="172"/>
      <c r="UOF110" s="172"/>
      <c r="UOG110" s="172"/>
      <c r="UOH110" s="172"/>
      <c r="UOI110" s="172"/>
      <c r="UOJ110" s="172"/>
      <c r="UOK110" s="172"/>
      <c r="UOL110" s="172"/>
      <c r="UOM110" s="172"/>
      <c r="UON110" s="172"/>
      <c r="UOO110" s="172"/>
      <c r="UOP110" s="172"/>
      <c r="UOQ110" s="172"/>
      <c r="UOR110" s="172"/>
      <c r="UOS110" s="172"/>
      <c r="UOT110" s="172"/>
      <c r="UOU110" s="172"/>
      <c r="UOV110" s="172"/>
      <c r="UOW110" s="172"/>
      <c r="UOX110" s="172"/>
      <c r="UOY110" s="172"/>
      <c r="UOZ110" s="172"/>
      <c r="UPA110" s="172"/>
      <c r="UPB110" s="172"/>
      <c r="UPC110" s="172"/>
      <c r="UPD110" s="172"/>
      <c r="UPE110" s="172"/>
      <c r="UPF110" s="172"/>
      <c r="UPG110" s="172"/>
      <c r="UPH110" s="172"/>
      <c r="UPI110" s="172"/>
      <c r="UPJ110" s="172"/>
      <c r="UPK110" s="172"/>
      <c r="UPL110" s="172"/>
      <c r="UPM110" s="172"/>
      <c r="UPN110" s="172"/>
      <c r="UPO110" s="172"/>
      <c r="UPP110" s="172"/>
      <c r="UPQ110" s="172"/>
      <c r="UPR110" s="172"/>
      <c r="UPS110" s="172"/>
      <c r="UPT110" s="172"/>
      <c r="UPU110" s="172"/>
      <c r="UPV110" s="172"/>
      <c r="UPW110" s="172"/>
      <c r="UPX110" s="172"/>
      <c r="UPY110" s="172"/>
      <c r="UPZ110" s="172"/>
      <c r="UQA110" s="172"/>
      <c r="UQB110" s="172"/>
      <c r="UQC110" s="172"/>
      <c r="UQD110" s="172"/>
      <c r="UQE110" s="172"/>
      <c r="UQF110" s="172"/>
      <c r="UQG110" s="172"/>
      <c r="UQH110" s="172"/>
      <c r="UQI110" s="172"/>
      <c r="UQJ110" s="172"/>
      <c r="UQK110" s="172"/>
      <c r="UQL110" s="172"/>
      <c r="UQM110" s="172"/>
      <c r="UQN110" s="172"/>
      <c r="UQO110" s="172"/>
      <c r="UQP110" s="172"/>
      <c r="UQQ110" s="172"/>
      <c r="UQR110" s="172"/>
      <c r="UQS110" s="172"/>
      <c r="UQT110" s="172"/>
      <c r="UQU110" s="172"/>
      <c r="UQV110" s="172"/>
      <c r="UQW110" s="172"/>
      <c r="UQX110" s="172"/>
      <c r="UQY110" s="172"/>
      <c r="UQZ110" s="172"/>
      <c r="URA110" s="172"/>
      <c r="URB110" s="172"/>
      <c r="URC110" s="172"/>
      <c r="URD110" s="172"/>
      <c r="URE110" s="172"/>
      <c r="URF110" s="172"/>
      <c r="URG110" s="172"/>
      <c r="URH110" s="172"/>
      <c r="URI110" s="172"/>
      <c r="URJ110" s="172"/>
      <c r="URK110" s="172"/>
      <c r="URL110" s="172"/>
      <c r="URM110" s="172"/>
      <c r="URN110" s="172"/>
      <c r="URO110" s="172"/>
      <c r="URP110" s="172"/>
      <c r="URQ110" s="172"/>
      <c r="URR110" s="172"/>
      <c r="URS110" s="172"/>
      <c r="URT110" s="172"/>
      <c r="URU110" s="172"/>
      <c r="URV110" s="172"/>
      <c r="URW110" s="172"/>
      <c r="URX110" s="172"/>
      <c r="URY110" s="172"/>
      <c r="URZ110" s="172"/>
      <c r="USA110" s="172"/>
      <c r="USB110" s="172"/>
      <c r="USC110" s="172"/>
      <c r="USD110" s="172"/>
      <c r="USE110" s="172"/>
      <c r="USF110" s="172"/>
      <c r="USG110" s="172"/>
      <c r="USH110" s="172"/>
      <c r="USI110" s="172"/>
      <c r="USJ110" s="172"/>
      <c r="USK110" s="172"/>
      <c r="USL110" s="172"/>
      <c r="USM110" s="172"/>
      <c r="USN110" s="172"/>
      <c r="USO110" s="172"/>
      <c r="USP110" s="172"/>
      <c r="USQ110" s="172"/>
      <c r="USR110" s="172"/>
      <c r="USS110" s="172"/>
      <c r="UST110" s="172"/>
      <c r="USU110" s="172"/>
      <c r="USV110" s="172"/>
      <c r="USW110" s="172"/>
      <c r="USX110" s="172"/>
      <c r="USY110" s="172"/>
      <c r="USZ110" s="172"/>
      <c r="UTA110" s="172"/>
      <c r="UTB110" s="172"/>
      <c r="UTC110" s="172"/>
      <c r="UTD110" s="172"/>
      <c r="UTE110" s="172"/>
      <c r="UTF110" s="172"/>
      <c r="UTG110" s="172"/>
      <c r="UTH110" s="172"/>
      <c r="UTI110" s="172"/>
      <c r="UTJ110" s="172"/>
      <c r="UTK110" s="172"/>
      <c r="UTL110" s="172"/>
      <c r="UTM110" s="172"/>
      <c r="UTN110" s="172"/>
      <c r="UTO110" s="172"/>
      <c r="UTP110" s="172"/>
      <c r="UTQ110" s="172"/>
      <c r="UTR110" s="172"/>
      <c r="UTS110" s="172"/>
      <c r="UTT110" s="172"/>
      <c r="UTU110" s="172"/>
      <c r="UTV110" s="172"/>
      <c r="UTW110" s="172"/>
      <c r="UTX110" s="172"/>
      <c r="UTY110" s="172"/>
      <c r="UTZ110" s="172"/>
      <c r="UUA110" s="172"/>
      <c r="UUB110" s="172"/>
      <c r="UUC110" s="172"/>
      <c r="UUD110" s="172"/>
      <c r="UUE110" s="172"/>
      <c r="UUF110" s="172"/>
      <c r="UUG110" s="172"/>
      <c r="UUH110" s="172"/>
      <c r="UUI110" s="172"/>
      <c r="UUJ110" s="172"/>
      <c r="UUK110" s="172"/>
      <c r="UUL110" s="172"/>
      <c r="UUM110" s="172"/>
      <c r="UUN110" s="172"/>
      <c r="UUO110" s="172"/>
      <c r="UUP110" s="172"/>
      <c r="UUQ110" s="172"/>
      <c r="UUR110" s="172"/>
      <c r="UUS110" s="172"/>
      <c r="UUT110" s="172"/>
      <c r="UUU110" s="172"/>
      <c r="UUV110" s="172"/>
      <c r="UUW110" s="172"/>
      <c r="UUX110" s="172"/>
      <c r="UUY110" s="172"/>
      <c r="UUZ110" s="172"/>
      <c r="UVA110" s="172"/>
      <c r="UVB110" s="172"/>
      <c r="UVC110" s="172"/>
      <c r="UVD110" s="172"/>
      <c r="UVE110" s="172"/>
      <c r="UVF110" s="172"/>
      <c r="UVG110" s="172"/>
      <c r="UVH110" s="172"/>
      <c r="UVI110" s="172"/>
      <c r="UVJ110" s="172"/>
      <c r="UVK110" s="172"/>
      <c r="UVL110" s="172"/>
      <c r="UVM110" s="172"/>
      <c r="UVN110" s="172"/>
      <c r="UVO110" s="172"/>
      <c r="UVP110" s="172"/>
      <c r="UVQ110" s="172"/>
      <c r="UVR110" s="172"/>
      <c r="UVS110" s="172"/>
      <c r="UVT110" s="172"/>
      <c r="UVU110" s="172"/>
      <c r="UVV110" s="172"/>
      <c r="UVW110" s="172"/>
      <c r="UVX110" s="172"/>
      <c r="UVY110" s="172"/>
      <c r="UVZ110" s="172"/>
      <c r="UWA110" s="172"/>
      <c r="UWB110" s="172"/>
      <c r="UWC110" s="172"/>
      <c r="UWD110" s="172"/>
      <c r="UWE110" s="172"/>
      <c r="UWF110" s="172"/>
      <c r="UWG110" s="172"/>
      <c r="UWH110" s="172"/>
      <c r="UWI110" s="172"/>
      <c r="UWJ110" s="172"/>
      <c r="UWK110" s="172"/>
      <c r="UWL110" s="172"/>
      <c r="UWM110" s="172"/>
      <c r="UWN110" s="172"/>
      <c r="UWO110" s="172"/>
      <c r="UWP110" s="172"/>
      <c r="UWQ110" s="172"/>
      <c r="UWR110" s="172"/>
      <c r="UWS110" s="172"/>
      <c r="UWT110" s="172"/>
      <c r="UWU110" s="172"/>
      <c r="UWV110" s="172"/>
      <c r="UWW110" s="172"/>
      <c r="UWX110" s="172"/>
      <c r="UWY110" s="172"/>
      <c r="UWZ110" s="172"/>
      <c r="UXA110" s="172"/>
      <c r="UXB110" s="172"/>
      <c r="UXC110" s="172"/>
      <c r="UXD110" s="172"/>
      <c r="UXE110" s="172"/>
      <c r="UXF110" s="172"/>
      <c r="UXG110" s="172"/>
      <c r="UXH110" s="172"/>
      <c r="UXI110" s="172"/>
      <c r="UXJ110" s="172"/>
      <c r="UXK110" s="172"/>
      <c r="UXL110" s="172"/>
      <c r="UXM110" s="172"/>
      <c r="UXN110" s="172"/>
      <c r="UXO110" s="172"/>
      <c r="UXP110" s="172"/>
      <c r="UXQ110" s="172"/>
      <c r="UXR110" s="172"/>
      <c r="UXS110" s="172"/>
      <c r="UXT110" s="172"/>
      <c r="UXU110" s="172"/>
      <c r="UXV110" s="172"/>
      <c r="UXW110" s="172"/>
      <c r="UXX110" s="172"/>
      <c r="UXY110" s="172"/>
      <c r="UXZ110" s="172"/>
      <c r="UYA110" s="172"/>
      <c r="UYB110" s="172"/>
      <c r="UYC110" s="172"/>
      <c r="UYD110" s="172"/>
      <c r="UYE110" s="172"/>
      <c r="UYF110" s="172"/>
      <c r="UYG110" s="172"/>
      <c r="UYH110" s="172"/>
      <c r="UYI110" s="172"/>
      <c r="UYJ110" s="172"/>
      <c r="UYK110" s="172"/>
      <c r="UYL110" s="172"/>
      <c r="UYM110" s="172"/>
      <c r="UYN110" s="172"/>
      <c r="UYO110" s="172"/>
      <c r="UYP110" s="172"/>
      <c r="UYQ110" s="172"/>
      <c r="UYR110" s="172"/>
      <c r="UYS110" s="172"/>
      <c r="UYT110" s="172"/>
      <c r="UYU110" s="172"/>
      <c r="UYV110" s="172"/>
      <c r="UYW110" s="172"/>
      <c r="UYX110" s="172"/>
      <c r="UYY110" s="172"/>
      <c r="UYZ110" s="172"/>
      <c r="UZA110" s="172"/>
      <c r="UZB110" s="172"/>
      <c r="UZC110" s="172"/>
      <c r="UZD110" s="172"/>
      <c r="UZE110" s="172"/>
      <c r="UZF110" s="172"/>
      <c r="UZG110" s="172"/>
      <c r="UZH110" s="172"/>
      <c r="UZI110" s="172"/>
      <c r="UZJ110" s="172"/>
      <c r="UZK110" s="172"/>
      <c r="UZL110" s="172"/>
      <c r="UZM110" s="172"/>
      <c r="UZN110" s="172"/>
      <c r="UZO110" s="172"/>
      <c r="UZP110" s="172"/>
      <c r="UZQ110" s="172"/>
      <c r="UZR110" s="172"/>
      <c r="UZS110" s="172"/>
      <c r="UZT110" s="172"/>
      <c r="UZU110" s="172"/>
      <c r="UZV110" s="172"/>
      <c r="UZW110" s="172"/>
      <c r="UZX110" s="172"/>
      <c r="UZY110" s="172"/>
      <c r="UZZ110" s="172"/>
      <c r="VAA110" s="172"/>
      <c r="VAB110" s="172"/>
      <c r="VAC110" s="172"/>
      <c r="VAD110" s="172"/>
      <c r="VAE110" s="172"/>
      <c r="VAF110" s="172"/>
      <c r="VAG110" s="172"/>
      <c r="VAH110" s="172"/>
      <c r="VAI110" s="172"/>
      <c r="VAJ110" s="172"/>
      <c r="VAK110" s="172"/>
      <c r="VAL110" s="172"/>
      <c r="VAM110" s="172"/>
      <c r="VAN110" s="172"/>
      <c r="VAO110" s="172"/>
      <c r="VAP110" s="172"/>
      <c r="VAQ110" s="172"/>
      <c r="VAR110" s="172"/>
      <c r="VAS110" s="172"/>
      <c r="VAT110" s="172"/>
      <c r="VAU110" s="172"/>
      <c r="VAV110" s="172"/>
      <c r="VAW110" s="172"/>
      <c r="VAX110" s="172"/>
      <c r="VAY110" s="172"/>
      <c r="VAZ110" s="172"/>
      <c r="VBA110" s="172"/>
      <c r="VBB110" s="172"/>
      <c r="VBC110" s="172"/>
      <c r="VBD110" s="172"/>
      <c r="VBE110" s="172"/>
      <c r="VBF110" s="172"/>
      <c r="VBG110" s="172"/>
      <c r="VBH110" s="172"/>
      <c r="VBI110" s="172"/>
      <c r="VBJ110" s="172"/>
      <c r="VBK110" s="172"/>
      <c r="VBL110" s="172"/>
      <c r="VBM110" s="172"/>
      <c r="VBN110" s="172"/>
      <c r="VBO110" s="172"/>
      <c r="VBP110" s="172"/>
      <c r="VBQ110" s="172"/>
      <c r="VBR110" s="172"/>
      <c r="VBS110" s="172"/>
      <c r="VBT110" s="172"/>
      <c r="VBU110" s="172"/>
      <c r="VBV110" s="172"/>
      <c r="VBW110" s="172"/>
      <c r="VBX110" s="172"/>
      <c r="VBY110" s="172"/>
      <c r="VBZ110" s="172"/>
      <c r="VCA110" s="172"/>
      <c r="VCB110" s="172"/>
      <c r="VCC110" s="172"/>
      <c r="VCD110" s="172"/>
      <c r="VCE110" s="172"/>
      <c r="VCF110" s="172"/>
      <c r="VCG110" s="172"/>
      <c r="VCH110" s="172"/>
      <c r="VCI110" s="172"/>
      <c r="VCJ110" s="172"/>
      <c r="VCK110" s="172"/>
      <c r="VCL110" s="172"/>
      <c r="VCM110" s="172"/>
      <c r="VCN110" s="172"/>
      <c r="VCO110" s="172"/>
      <c r="VCP110" s="172"/>
      <c r="VCQ110" s="172"/>
      <c r="VCR110" s="172"/>
      <c r="VCS110" s="172"/>
      <c r="VCT110" s="172"/>
      <c r="VCU110" s="172"/>
      <c r="VCV110" s="172"/>
      <c r="VCW110" s="172"/>
      <c r="VCX110" s="172"/>
      <c r="VCY110" s="172"/>
      <c r="VCZ110" s="172"/>
      <c r="VDA110" s="172"/>
      <c r="VDB110" s="172"/>
      <c r="VDC110" s="172"/>
      <c r="VDD110" s="172"/>
      <c r="VDE110" s="172"/>
      <c r="VDF110" s="172"/>
      <c r="VDG110" s="172"/>
      <c r="VDH110" s="172"/>
      <c r="VDI110" s="172"/>
      <c r="VDJ110" s="172"/>
      <c r="VDK110" s="172"/>
      <c r="VDL110" s="172"/>
      <c r="VDM110" s="172"/>
      <c r="VDN110" s="172"/>
      <c r="VDO110" s="172"/>
      <c r="VDP110" s="172"/>
      <c r="VDQ110" s="172"/>
      <c r="VDR110" s="172"/>
      <c r="VDS110" s="172"/>
      <c r="VDT110" s="172"/>
      <c r="VDU110" s="172"/>
      <c r="VDV110" s="172"/>
      <c r="VDW110" s="172"/>
      <c r="VDX110" s="172"/>
      <c r="VDY110" s="172"/>
      <c r="VDZ110" s="172"/>
      <c r="VEA110" s="172"/>
      <c r="VEB110" s="172"/>
      <c r="VEC110" s="172"/>
      <c r="VED110" s="172"/>
      <c r="VEE110" s="172"/>
      <c r="VEF110" s="172"/>
      <c r="VEG110" s="172"/>
      <c r="VEH110" s="172"/>
      <c r="VEI110" s="172"/>
      <c r="VEJ110" s="172"/>
      <c r="VEK110" s="172"/>
      <c r="VEL110" s="172"/>
      <c r="VEM110" s="172"/>
      <c r="VEN110" s="172"/>
      <c r="VEO110" s="172"/>
      <c r="VEP110" s="172"/>
      <c r="VEQ110" s="172"/>
      <c r="VER110" s="172"/>
      <c r="VES110" s="172"/>
      <c r="VET110" s="172"/>
      <c r="VEU110" s="172"/>
      <c r="VEV110" s="172"/>
      <c r="VEW110" s="172"/>
      <c r="VEX110" s="172"/>
      <c r="VEY110" s="172"/>
      <c r="VEZ110" s="172"/>
      <c r="VFA110" s="172"/>
      <c r="VFB110" s="172"/>
      <c r="VFC110" s="172"/>
      <c r="VFD110" s="172"/>
      <c r="VFE110" s="172"/>
      <c r="VFF110" s="172"/>
      <c r="VFG110" s="172"/>
      <c r="VFH110" s="172"/>
      <c r="VFI110" s="172"/>
      <c r="VFJ110" s="172"/>
      <c r="VFK110" s="172"/>
      <c r="VFL110" s="172"/>
      <c r="VFM110" s="172"/>
      <c r="VFN110" s="172"/>
      <c r="VFO110" s="172"/>
      <c r="VFP110" s="172"/>
      <c r="VFQ110" s="172"/>
      <c r="VFR110" s="172"/>
      <c r="VFS110" s="172"/>
      <c r="VFT110" s="172"/>
      <c r="VFU110" s="172"/>
      <c r="VFV110" s="172"/>
      <c r="VFW110" s="172"/>
      <c r="VFX110" s="172"/>
      <c r="VFY110" s="172"/>
      <c r="VFZ110" s="172"/>
      <c r="VGA110" s="172"/>
      <c r="VGB110" s="172"/>
      <c r="VGC110" s="172"/>
      <c r="VGD110" s="172"/>
      <c r="VGE110" s="172"/>
      <c r="VGF110" s="172"/>
      <c r="VGG110" s="172"/>
      <c r="VGH110" s="172"/>
      <c r="VGI110" s="172"/>
      <c r="VGJ110" s="172"/>
      <c r="VGK110" s="172"/>
      <c r="VGL110" s="172"/>
      <c r="VGM110" s="172"/>
      <c r="VGN110" s="172"/>
      <c r="VGO110" s="172"/>
      <c r="VGP110" s="172"/>
      <c r="VGQ110" s="172"/>
      <c r="VGR110" s="172"/>
      <c r="VGS110" s="172"/>
      <c r="VGT110" s="172"/>
      <c r="VGU110" s="172"/>
      <c r="VGV110" s="172"/>
      <c r="VGW110" s="172"/>
      <c r="VGX110" s="172"/>
      <c r="VGY110" s="172"/>
      <c r="VGZ110" s="172"/>
      <c r="VHA110" s="172"/>
      <c r="VHB110" s="172"/>
      <c r="VHC110" s="172"/>
      <c r="VHD110" s="172"/>
      <c r="VHE110" s="172"/>
      <c r="VHF110" s="172"/>
      <c r="VHG110" s="172"/>
      <c r="VHH110" s="172"/>
      <c r="VHI110" s="172"/>
      <c r="VHJ110" s="172"/>
      <c r="VHK110" s="172"/>
      <c r="VHL110" s="172"/>
      <c r="VHM110" s="172"/>
      <c r="VHN110" s="172"/>
      <c r="VHO110" s="172"/>
      <c r="VHP110" s="172"/>
      <c r="VHQ110" s="172"/>
      <c r="VHR110" s="172"/>
      <c r="VHS110" s="172"/>
      <c r="VHT110" s="172"/>
      <c r="VHU110" s="172"/>
      <c r="VHV110" s="172"/>
      <c r="VHW110" s="172"/>
      <c r="VHX110" s="172"/>
      <c r="VHY110" s="172"/>
      <c r="VHZ110" s="172"/>
      <c r="VIA110" s="172"/>
      <c r="VIB110" s="172"/>
      <c r="VIC110" s="172"/>
      <c r="VID110" s="172"/>
      <c r="VIE110" s="172"/>
      <c r="VIF110" s="172"/>
      <c r="VIG110" s="172"/>
      <c r="VIH110" s="172"/>
      <c r="VII110" s="172"/>
      <c r="VIJ110" s="172"/>
      <c r="VIK110" s="172"/>
      <c r="VIL110" s="172"/>
      <c r="VIM110" s="172"/>
      <c r="VIN110" s="172"/>
      <c r="VIO110" s="172"/>
      <c r="VIP110" s="172"/>
      <c r="VIQ110" s="172"/>
      <c r="VIR110" s="172"/>
      <c r="VIS110" s="172"/>
      <c r="VIT110" s="172"/>
      <c r="VIU110" s="172"/>
      <c r="VIV110" s="172"/>
      <c r="VIW110" s="172"/>
      <c r="VIX110" s="172"/>
      <c r="VIY110" s="172"/>
      <c r="VIZ110" s="172"/>
      <c r="VJA110" s="172"/>
      <c r="VJB110" s="172"/>
      <c r="VJC110" s="172"/>
      <c r="VJD110" s="172"/>
      <c r="VJE110" s="172"/>
      <c r="VJF110" s="172"/>
      <c r="VJG110" s="172"/>
      <c r="VJH110" s="172"/>
      <c r="VJI110" s="172"/>
      <c r="VJJ110" s="172"/>
      <c r="VJK110" s="172"/>
      <c r="VJL110" s="172"/>
      <c r="VJM110" s="172"/>
      <c r="VJN110" s="172"/>
      <c r="VJO110" s="172"/>
      <c r="VJP110" s="172"/>
      <c r="VJQ110" s="172"/>
      <c r="VJR110" s="172"/>
      <c r="VJS110" s="172"/>
      <c r="VJT110" s="172"/>
      <c r="VJU110" s="172"/>
      <c r="VJV110" s="172"/>
      <c r="VJW110" s="172"/>
      <c r="VJX110" s="172"/>
      <c r="VJY110" s="172"/>
      <c r="VJZ110" s="172"/>
      <c r="VKA110" s="172"/>
      <c r="VKB110" s="172"/>
      <c r="VKC110" s="172"/>
      <c r="VKD110" s="172"/>
      <c r="VKE110" s="172"/>
      <c r="VKF110" s="172"/>
      <c r="VKG110" s="172"/>
      <c r="VKH110" s="172"/>
      <c r="VKI110" s="172"/>
      <c r="VKJ110" s="172"/>
      <c r="VKK110" s="172"/>
      <c r="VKL110" s="172"/>
      <c r="VKM110" s="172"/>
      <c r="VKN110" s="172"/>
      <c r="VKO110" s="172"/>
      <c r="VKP110" s="172"/>
      <c r="VKQ110" s="172"/>
      <c r="VKR110" s="172"/>
      <c r="VKS110" s="172"/>
      <c r="VKT110" s="172"/>
      <c r="VKU110" s="172"/>
      <c r="VKV110" s="172"/>
      <c r="VKW110" s="172"/>
      <c r="VKX110" s="172"/>
      <c r="VKY110" s="172"/>
      <c r="VKZ110" s="172"/>
      <c r="VLA110" s="172"/>
      <c r="VLB110" s="172"/>
      <c r="VLC110" s="172"/>
      <c r="VLD110" s="172"/>
      <c r="VLE110" s="172"/>
      <c r="VLF110" s="172"/>
      <c r="VLG110" s="172"/>
      <c r="VLH110" s="172"/>
      <c r="VLI110" s="172"/>
      <c r="VLJ110" s="172"/>
      <c r="VLK110" s="172"/>
      <c r="VLL110" s="172"/>
      <c r="VLM110" s="172"/>
      <c r="VLN110" s="172"/>
      <c r="VLO110" s="172"/>
      <c r="VLP110" s="172"/>
      <c r="VLQ110" s="172"/>
      <c r="VLR110" s="172"/>
      <c r="VLS110" s="172"/>
      <c r="VLT110" s="172"/>
      <c r="VLU110" s="172"/>
      <c r="VLV110" s="172"/>
      <c r="VLW110" s="172"/>
      <c r="VLX110" s="172"/>
      <c r="VLY110" s="172"/>
      <c r="VLZ110" s="172"/>
      <c r="VMA110" s="172"/>
      <c r="VMB110" s="172"/>
      <c r="VMC110" s="172"/>
      <c r="VMD110" s="172"/>
      <c r="VME110" s="172"/>
      <c r="VMF110" s="172"/>
      <c r="VMG110" s="172"/>
      <c r="VMH110" s="172"/>
      <c r="VMI110" s="172"/>
      <c r="VMJ110" s="172"/>
      <c r="VMK110" s="172"/>
      <c r="VML110" s="172"/>
      <c r="VMM110" s="172"/>
      <c r="VMN110" s="172"/>
      <c r="VMO110" s="172"/>
      <c r="VMP110" s="172"/>
      <c r="VMQ110" s="172"/>
      <c r="VMR110" s="172"/>
      <c r="VMS110" s="172"/>
      <c r="VMT110" s="172"/>
      <c r="VMU110" s="172"/>
      <c r="VMV110" s="172"/>
      <c r="VMW110" s="172"/>
      <c r="VMX110" s="172"/>
      <c r="VMY110" s="172"/>
      <c r="VMZ110" s="172"/>
      <c r="VNA110" s="172"/>
      <c r="VNB110" s="172"/>
      <c r="VNC110" s="172"/>
      <c r="VND110" s="172"/>
      <c r="VNE110" s="172"/>
      <c r="VNF110" s="172"/>
      <c r="VNG110" s="172"/>
      <c r="VNH110" s="172"/>
      <c r="VNI110" s="172"/>
      <c r="VNJ110" s="172"/>
      <c r="VNK110" s="172"/>
      <c r="VNL110" s="172"/>
      <c r="VNM110" s="172"/>
      <c r="VNN110" s="172"/>
      <c r="VNO110" s="172"/>
      <c r="VNP110" s="172"/>
      <c r="VNQ110" s="172"/>
      <c r="VNR110" s="172"/>
      <c r="VNS110" s="172"/>
      <c r="VNT110" s="172"/>
      <c r="VNU110" s="172"/>
      <c r="VNV110" s="172"/>
      <c r="VNW110" s="172"/>
      <c r="VNX110" s="172"/>
      <c r="VNY110" s="172"/>
      <c r="VNZ110" s="172"/>
      <c r="VOA110" s="172"/>
      <c r="VOB110" s="172"/>
      <c r="VOC110" s="172"/>
      <c r="VOD110" s="172"/>
      <c r="VOE110" s="172"/>
      <c r="VOF110" s="172"/>
      <c r="VOG110" s="172"/>
      <c r="VOH110" s="172"/>
      <c r="VOI110" s="172"/>
      <c r="VOJ110" s="172"/>
      <c r="VOK110" s="172"/>
      <c r="VOL110" s="172"/>
      <c r="VOM110" s="172"/>
      <c r="VON110" s="172"/>
      <c r="VOO110" s="172"/>
      <c r="VOP110" s="172"/>
      <c r="VOQ110" s="172"/>
      <c r="VOR110" s="172"/>
      <c r="VOS110" s="172"/>
      <c r="VOT110" s="172"/>
      <c r="VOU110" s="172"/>
      <c r="VOV110" s="172"/>
      <c r="VOW110" s="172"/>
      <c r="VOX110" s="172"/>
      <c r="VOY110" s="172"/>
      <c r="VOZ110" s="172"/>
      <c r="VPA110" s="172"/>
      <c r="VPB110" s="172"/>
      <c r="VPC110" s="172"/>
      <c r="VPD110" s="172"/>
      <c r="VPE110" s="172"/>
      <c r="VPF110" s="172"/>
      <c r="VPG110" s="172"/>
      <c r="VPH110" s="172"/>
      <c r="VPI110" s="172"/>
      <c r="VPJ110" s="172"/>
      <c r="VPK110" s="172"/>
      <c r="VPL110" s="172"/>
      <c r="VPM110" s="172"/>
      <c r="VPN110" s="172"/>
      <c r="VPO110" s="172"/>
      <c r="VPP110" s="172"/>
      <c r="VPQ110" s="172"/>
      <c r="VPR110" s="172"/>
      <c r="VPS110" s="172"/>
      <c r="VPT110" s="172"/>
      <c r="VPU110" s="172"/>
      <c r="VPV110" s="172"/>
      <c r="VPW110" s="172"/>
      <c r="VPX110" s="172"/>
      <c r="VPY110" s="172"/>
      <c r="VPZ110" s="172"/>
      <c r="VQA110" s="172"/>
      <c r="VQB110" s="172"/>
      <c r="VQC110" s="172"/>
      <c r="VQD110" s="172"/>
      <c r="VQE110" s="172"/>
      <c r="VQF110" s="172"/>
      <c r="VQG110" s="172"/>
      <c r="VQH110" s="172"/>
      <c r="VQI110" s="172"/>
      <c r="VQJ110" s="172"/>
      <c r="VQK110" s="172"/>
      <c r="VQL110" s="172"/>
      <c r="VQM110" s="172"/>
      <c r="VQN110" s="172"/>
      <c r="VQO110" s="172"/>
      <c r="VQP110" s="172"/>
      <c r="VQQ110" s="172"/>
      <c r="VQR110" s="172"/>
      <c r="VQS110" s="172"/>
      <c r="VQT110" s="172"/>
      <c r="VQU110" s="172"/>
      <c r="VQV110" s="172"/>
      <c r="VQW110" s="172"/>
      <c r="VQX110" s="172"/>
      <c r="VQY110" s="172"/>
      <c r="VQZ110" s="172"/>
      <c r="VRA110" s="172"/>
      <c r="VRB110" s="172"/>
      <c r="VRC110" s="172"/>
      <c r="VRD110" s="172"/>
      <c r="VRE110" s="172"/>
      <c r="VRF110" s="172"/>
      <c r="VRG110" s="172"/>
      <c r="VRH110" s="172"/>
      <c r="VRI110" s="172"/>
      <c r="VRJ110" s="172"/>
      <c r="VRK110" s="172"/>
      <c r="VRL110" s="172"/>
      <c r="VRM110" s="172"/>
      <c r="VRN110" s="172"/>
      <c r="VRO110" s="172"/>
      <c r="VRP110" s="172"/>
      <c r="VRQ110" s="172"/>
      <c r="VRR110" s="172"/>
      <c r="VRS110" s="172"/>
      <c r="VRT110" s="172"/>
      <c r="VRU110" s="172"/>
      <c r="VRV110" s="172"/>
      <c r="VRW110" s="172"/>
      <c r="VRX110" s="172"/>
      <c r="VRY110" s="172"/>
      <c r="VRZ110" s="172"/>
      <c r="VSA110" s="172"/>
      <c r="VSB110" s="172"/>
      <c r="VSC110" s="172"/>
      <c r="VSD110" s="172"/>
      <c r="VSE110" s="172"/>
      <c r="VSF110" s="172"/>
      <c r="VSG110" s="172"/>
      <c r="VSH110" s="172"/>
      <c r="VSI110" s="172"/>
      <c r="VSJ110" s="172"/>
      <c r="VSK110" s="172"/>
      <c r="VSL110" s="172"/>
      <c r="VSM110" s="172"/>
      <c r="VSN110" s="172"/>
      <c r="VSO110" s="172"/>
      <c r="VSP110" s="172"/>
      <c r="VSQ110" s="172"/>
      <c r="VSR110" s="172"/>
      <c r="VSS110" s="172"/>
      <c r="VST110" s="172"/>
      <c r="VSU110" s="172"/>
      <c r="VSV110" s="172"/>
      <c r="VSW110" s="172"/>
      <c r="VSX110" s="172"/>
      <c r="VSY110" s="172"/>
      <c r="VSZ110" s="172"/>
      <c r="VTA110" s="172"/>
      <c r="VTB110" s="172"/>
      <c r="VTC110" s="172"/>
      <c r="VTD110" s="172"/>
      <c r="VTE110" s="172"/>
      <c r="VTF110" s="172"/>
      <c r="VTG110" s="172"/>
      <c r="VTH110" s="172"/>
      <c r="VTI110" s="172"/>
      <c r="VTJ110" s="172"/>
      <c r="VTK110" s="172"/>
      <c r="VTL110" s="172"/>
      <c r="VTM110" s="172"/>
      <c r="VTN110" s="172"/>
      <c r="VTO110" s="172"/>
      <c r="VTP110" s="172"/>
      <c r="VTQ110" s="172"/>
      <c r="VTR110" s="172"/>
      <c r="VTS110" s="172"/>
      <c r="VTT110" s="172"/>
      <c r="VTU110" s="172"/>
      <c r="VTV110" s="172"/>
      <c r="VTW110" s="172"/>
      <c r="VTX110" s="172"/>
      <c r="VTY110" s="172"/>
      <c r="VTZ110" s="172"/>
      <c r="VUA110" s="172"/>
      <c r="VUB110" s="172"/>
      <c r="VUC110" s="172"/>
      <c r="VUD110" s="172"/>
      <c r="VUE110" s="172"/>
      <c r="VUF110" s="172"/>
      <c r="VUG110" s="172"/>
      <c r="VUH110" s="172"/>
      <c r="VUI110" s="172"/>
      <c r="VUJ110" s="172"/>
      <c r="VUK110" s="172"/>
      <c r="VUL110" s="172"/>
      <c r="VUM110" s="172"/>
      <c r="VUN110" s="172"/>
      <c r="VUO110" s="172"/>
      <c r="VUP110" s="172"/>
      <c r="VUQ110" s="172"/>
      <c r="VUR110" s="172"/>
      <c r="VUS110" s="172"/>
      <c r="VUT110" s="172"/>
      <c r="VUU110" s="172"/>
      <c r="VUV110" s="172"/>
      <c r="VUW110" s="172"/>
      <c r="VUX110" s="172"/>
      <c r="VUY110" s="172"/>
      <c r="VUZ110" s="172"/>
      <c r="VVA110" s="172"/>
      <c r="VVB110" s="172"/>
      <c r="VVC110" s="172"/>
      <c r="VVD110" s="172"/>
      <c r="VVE110" s="172"/>
      <c r="VVF110" s="172"/>
      <c r="VVG110" s="172"/>
      <c r="VVH110" s="172"/>
      <c r="VVI110" s="172"/>
      <c r="VVJ110" s="172"/>
      <c r="VVK110" s="172"/>
      <c r="VVL110" s="172"/>
      <c r="VVM110" s="172"/>
      <c r="VVN110" s="172"/>
      <c r="VVO110" s="172"/>
      <c r="VVP110" s="172"/>
      <c r="VVQ110" s="172"/>
      <c r="VVR110" s="172"/>
      <c r="VVS110" s="172"/>
      <c r="VVT110" s="172"/>
      <c r="VVU110" s="172"/>
      <c r="VVV110" s="172"/>
      <c r="VVW110" s="172"/>
      <c r="VVX110" s="172"/>
      <c r="VVY110" s="172"/>
      <c r="VVZ110" s="172"/>
      <c r="VWA110" s="172"/>
      <c r="VWB110" s="172"/>
      <c r="VWC110" s="172"/>
      <c r="VWD110" s="172"/>
      <c r="VWE110" s="172"/>
      <c r="VWF110" s="172"/>
      <c r="VWG110" s="172"/>
      <c r="VWH110" s="172"/>
      <c r="VWI110" s="172"/>
      <c r="VWJ110" s="172"/>
      <c r="VWK110" s="172"/>
      <c r="VWL110" s="172"/>
      <c r="VWM110" s="172"/>
      <c r="VWN110" s="172"/>
      <c r="VWO110" s="172"/>
      <c r="VWP110" s="172"/>
      <c r="VWQ110" s="172"/>
      <c r="VWR110" s="172"/>
      <c r="VWS110" s="172"/>
      <c r="VWT110" s="172"/>
      <c r="VWU110" s="172"/>
      <c r="VWV110" s="172"/>
      <c r="VWW110" s="172"/>
      <c r="VWX110" s="172"/>
      <c r="VWY110" s="172"/>
      <c r="VWZ110" s="172"/>
      <c r="VXA110" s="172"/>
      <c r="VXB110" s="172"/>
      <c r="VXC110" s="172"/>
      <c r="VXD110" s="172"/>
      <c r="VXE110" s="172"/>
      <c r="VXF110" s="172"/>
      <c r="VXG110" s="172"/>
      <c r="VXH110" s="172"/>
      <c r="VXI110" s="172"/>
      <c r="VXJ110" s="172"/>
      <c r="VXK110" s="172"/>
      <c r="VXL110" s="172"/>
      <c r="VXM110" s="172"/>
      <c r="VXN110" s="172"/>
      <c r="VXO110" s="172"/>
      <c r="VXP110" s="172"/>
      <c r="VXQ110" s="172"/>
      <c r="VXR110" s="172"/>
      <c r="VXS110" s="172"/>
      <c r="VXT110" s="172"/>
      <c r="VXU110" s="172"/>
      <c r="VXV110" s="172"/>
      <c r="VXW110" s="172"/>
      <c r="VXX110" s="172"/>
      <c r="VXY110" s="172"/>
      <c r="VXZ110" s="172"/>
      <c r="VYA110" s="172"/>
      <c r="VYB110" s="172"/>
      <c r="VYC110" s="172"/>
      <c r="VYD110" s="172"/>
      <c r="VYE110" s="172"/>
      <c r="VYF110" s="172"/>
      <c r="VYG110" s="172"/>
      <c r="VYH110" s="172"/>
      <c r="VYI110" s="172"/>
      <c r="VYJ110" s="172"/>
      <c r="VYK110" s="172"/>
      <c r="VYL110" s="172"/>
      <c r="VYM110" s="172"/>
      <c r="VYN110" s="172"/>
      <c r="VYO110" s="172"/>
      <c r="VYP110" s="172"/>
      <c r="VYQ110" s="172"/>
      <c r="VYR110" s="172"/>
      <c r="VYS110" s="172"/>
      <c r="VYT110" s="172"/>
      <c r="VYU110" s="172"/>
      <c r="VYV110" s="172"/>
      <c r="VYW110" s="172"/>
      <c r="VYX110" s="172"/>
      <c r="VYY110" s="172"/>
      <c r="VYZ110" s="172"/>
      <c r="VZA110" s="172"/>
      <c r="VZB110" s="172"/>
      <c r="VZC110" s="172"/>
      <c r="VZD110" s="172"/>
      <c r="VZE110" s="172"/>
      <c r="VZF110" s="172"/>
      <c r="VZG110" s="172"/>
      <c r="VZH110" s="172"/>
      <c r="VZI110" s="172"/>
      <c r="VZJ110" s="172"/>
      <c r="VZK110" s="172"/>
      <c r="VZL110" s="172"/>
      <c r="VZM110" s="172"/>
      <c r="VZN110" s="172"/>
      <c r="VZO110" s="172"/>
      <c r="VZP110" s="172"/>
      <c r="VZQ110" s="172"/>
      <c r="VZR110" s="172"/>
      <c r="VZS110" s="172"/>
      <c r="VZT110" s="172"/>
      <c r="VZU110" s="172"/>
      <c r="VZV110" s="172"/>
      <c r="VZW110" s="172"/>
      <c r="VZX110" s="172"/>
      <c r="VZY110" s="172"/>
      <c r="VZZ110" s="172"/>
      <c r="WAA110" s="172"/>
      <c r="WAB110" s="172"/>
      <c r="WAC110" s="172"/>
      <c r="WAD110" s="172"/>
      <c r="WAE110" s="172"/>
      <c r="WAF110" s="172"/>
      <c r="WAG110" s="172"/>
      <c r="WAH110" s="172"/>
      <c r="WAI110" s="172"/>
      <c r="WAJ110" s="172"/>
      <c r="WAK110" s="172"/>
      <c r="WAL110" s="172"/>
      <c r="WAM110" s="172"/>
      <c r="WAN110" s="172"/>
      <c r="WAO110" s="172"/>
      <c r="WAP110" s="172"/>
      <c r="WAQ110" s="172"/>
      <c r="WAR110" s="172"/>
      <c r="WAS110" s="172"/>
      <c r="WAT110" s="172"/>
      <c r="WAU110" s="172"/>
      <c r="WAV110" s="172"/>
      <c r="WAW110" s="172"/>
      <c r="WAX110" s="172"/>
      <c r="WAY110" s="172"/>
      <c r="WAZ110" s="172"/>
      <c r="WBA110" s="172"/>
      <c r="WBB110" s="172"/>
      <c r="WBC110" s="172"/>
      <c r="WBD110" s="172"/>
      <c r="WBE110" s="172"/>
      <c r="WBF110" s="172"/>
      <c r="WBG110" s="172"/>
      <c r="WBH110" s="172"/>
      <c r="WBI110" s="172"/>
      <c r="WBJ110" s="172"/>
      <c r="WBK110" s="172"/>
      <c r="WBL110" s="172"/>
      <c r="WBM110" s="172"/>
      <c r="WBN110" s="172"/>
      <c r="WBO110" s="172"/>
      <c r="WBP110" s="172"/>
      <c r="WBQ110" s="172"/>
      <c r="WBR110" s="172"/>
      <c r="WBS110" s="172"/>
      <c r="WBT110" s="172"/>
      <c r="WBU110" s="172"/>
      <c r="WBV110" s="172"/>
      <c r="WBW110" s="172"/>
      <c r="WBX110" s="172"/>
      <c r="WBY110" s="172"/>
      <c r="WBZ110" s="172"/>
      <c r="WCA110" s="172"/>
      <c r="WCB110" s="172"/>
      <c r="WCC110" s="172"/>
      <c r="WCD110" s="172"/>
      <c r="WCE110" s="172"/>
      <c r="WCF110" s="172"/>
      <c r="WCG110" s="172"/>
      <c r="WCH110" s="172"/>
      <c r="WCI110" s="172"/>
      <c r="WCJ110" s="172"/>
      <c r="WCK110" s="172"/>
      <c r="WCL110" s="172"/>
      <c r="WCM110" s="172"/>
      <c r="WCN110" s="172"/>
      <c r="WCO110" s="172"/>
      <c r="WCP110" s="172"/>
      <c r="WCQ110" s="172"/>
      <c r="WCR110" s="172"/>
      <c r="WCS110" s="172"/>
      <c r="WCT110" s="172"/>
      <c r="WCU110" s="172"/>
      <c r="WCV110" s="172"/>
      <c r="WCW110" s="172"/>
      <c r="WCX110" s="172"/>
      <c r="WCY110" s="172"/>
      <c r="WCZ110" s="172"/>
      <c r="WDA110" s="172"/>
      <c r="WDB110" s="172"/>
      <c r="WDC110" s="172"/>
      <c r="WDD110" s="172"/>
      <c r="WDE110" s="172"/>
      <c r="WDF110" s="172"/>
      <c r="WDG110" s="172"/>
      <c r="WDH110" s="172"/>
      <c r="WDI110" s="172"/>
      <c r="WDJ110" s="172"/>
      <c r="WDK110" s="172"/>
      <c r="WDL110" s="172"/>
      <c r="WDM110" s="172"/>
      <c r="WDN110" s="172"/>
      <c r="WDO110" s="172"/>
      <c r="WDP110" s="172"/>
      <c r="WDQ110" s="172"/>
      <c r="WDR110" s="172"/>
      <c r="WDS110" s="172"/>
      <c r="WDT110" s="172"/>
      <c r="WDU110" s="172"/>
      <c r="WDV110" s="172"/>
      <c r="WDW110" s="172"/>
      <c r="WDX110" s="172"/>
      <c r="WDY110" s="172"/>
      <c r="WDZ110" s="172"/>
      <c r="WEA110" s="172"/>
      <c r="WEB110" s="172"/>
      <c r="WEC110" s="172"/>
      <c r="WED110" s="172"/>
      <c r="WEE110" s="172"/>
      <c r="WEF110" s="172"/>
      <c r="WEG110" s="172"/>
      <c r="WEH110" s="172"/>
      <c r="WEI110" s="172"/>
      <c r="WEJ110" s="172"/>
      <c r="WEK110" s="172"/>
      <c r="WEL110" s="172"/>
      <c r="WEM110" s="172"/>
      <c r="WEN110" s="172"/>
      <c r="WEO110" s="172"/>
      <c r="WEP110" s="172"/>
      <c r="WEQ110" s="172"/>
      <c r="WER110" s="172"/>
      <c r="WES110" s="172"/>
      <c r="WET110" s="172"/>
      <c r="WEU110" s="172"/>
      <c r="WEV110" s="172"/>
      <c r="WEW110" s="172"/>
      <c r="WEX110" s="172"/>
      <c r="WEY110" s="172"/>
      <c r="WEZ110" s="172"/>
      <c r="WFA110" s="172"/>
      <c r="WFB110" s="172"/>
      <c r="WFC110" s="172"/>
      <c r="WFD110" s="172"/>
      <c r="WFE110" s="172"/>
      <c r="WFF110" s="172"/>
      <c r="WFG110" s="172"/>
      <c r="WFH110" s="172"/>
      <c r="WFI110" s="172"/>
      <c r="WFJ110" s="172"/>
      <c r="WFK110" s="172"/>
      <c r="WFL110" s="172"/>
      <c r="WFM110" s="172"/>
      <c r="WFN110" s="172"/>
      <c r="WFO110" s="172"/>
      <c r="WFP110" s="172"/>
      <c r="WFQ110" s="172"/>
      <c r="WFR110" s="172"/>
      <c r="WFS110" s="172"/>
      <c r="WFT110" s="172"/>
      <c r="WFU110" s="172"/>
      <c r="WFV110" s="172"/>
      <c r="WFW110" s="172"/>
      <c r="WFX110" s="172"/>
      <c r="WFY110" s="172"/>
      <c r="WFZ110" s="172"/>
      <c r="WGA110" s="172"/>
      <c r="WGB110" s="172"/>
      <c r="WGC110" s="172"/>
      <c r="WGD110" s="172"/>
      <c r="WGE110" s="172"/>
      <c r="WGF110" s="172"/>
      <c r="WGG110" s="172"/>
      <c r="WGH110" s="172"/>
      <c r="WGI110" s="172"/>
      <c r="WGJ110" s="172"/>
      <c r="WGK110" s="172"/>
      <c r="WGL110" s="172"/>
      <c r="WGM110" s="172"/>
      <c r="WGN110" s="172"/>
      <c r="WGO110" s="172"/>
      <c r="WGP110" s="172"/>
      <c r="WGQ110" s="172"/>
      <c r="WGR110" s="172"/>
      <c r="WGS110" s="172"/>
      <c r="WGT110" s="172"/>
      <c r="WGU110" s="172"/>
      <c r="WGV110" s="172"/>
      <c r="WGW110" s="172"/>
      <c r="WGX110" s="172"/>
      <c r="WGY110" s="172"/>
      <c r="WGZ110" s="172"/>
      <c r="WHA110" s="172"/>
      <c r="WHB110" s="172"/>
      <c r="WHC110" s="172"/>
      <c r="WHD110" s="172"/>
      <c r="WHE110" s="172"/>
      <c r="WHF110" s="172"/>
      <c r="WHG110" s="172"/>
      <c r="WHH110" s="172"/>
      <c r="WHI110" s="172"/>
      <c r="WHJ110" s="172"/>
      <c r="WHK110" s="172"/>
      <c r="WHL110" s="172"/>
      <c r="WHM110" s="172"/>
      <c r="WHN110" s="172"/>
      <c r="WHO110" s="172"/>
      <c r="WHP110" s="172"/>
      <c r="WHQ110" s="172"/>
      <c r="WHR110" s="172"/>
      <c r="WHS110" s="172"/>
      <c r="WHT110" s="172"/>
      <c r="WHU110" s="172"/>
      <c r="WHV110" s="172"/>
      <c r="WHW110" s="172"/>
      <c r="WHX110" s="172"/>
      <c r="WHY110" s="172"/>
      <c r="WHZ110" s="172"/>
      <c r="WIA110" s="172"/>
      <c r="WIB110" s="172"/>
      <c r="WIC110" s="172"/>
      <c r="WID110" s="172"/>
      <c r="WIE110" s="172"/>
      <c r="WIF110" s="172"/>
      <c r="WIG110" s="172"/>
      <c r="WIH110" s="172"/>
      <c r="WII110" s="172"/>
      <c r="WIJ110" s="172"/>
      <c r="WIK110" s="172"/>
      <c r="WIL110" s="172"/>
      <c r="WIM110" s="172"/>
      <c r="WIN110" s="172"/>
      <c r="WIO110" s="172"/>
      <c r="WIP110" s="172"/>
      <c r="WIQ110" s="172"/>
      <c r="WIR110" s="172"/>
      <c r="WIS110" s="172"/>
      <c r="WIT110" s="172"/>
      <c r="WIU110" s="172"/>
      <c r="WIV110" s="172"/>
      <c r="WIW110" s="172"/>
      <c r="WIX110" s="172"/>
      <c r="WIY110" s="172"/>
      <c r="WIZ110" s="172"/>
      <c r="WJA110" s="172"/>
      <c r="WJB110" s="172"/>
      <c r="WJC110" s="172"/>
      <c r="WJD110" s="172"/>
      <c r="WJE110" s="172"/>
      <c r="WJF110" s="172"/>
      <c r="WJG110" s="172"/>
      <c r="WJH110" s="172"/>
      <c r="WJI110" s="172"/>
      <c r="WJJ110" s="172"/>
      <c r="WJK110" s="172"/>
      <c r="WJL110" s="172"/>
      <c r="WJM110" s="172"/>
      <c r="WJN110" s="172"/>
      <c r="WJO110" s="172"/>
      <c r="WJP110" s="172"/>
      <c r="WJQ110" s="172"/>
      <c r="WJR110" s="172"/>
      <c r="WJS110" s="172"/>
      <c r="WJT110" s="172"/>
      <c r="WJU110" s="172"/>
      <c r="WJV110" s="172"/>
      <c r="WJW110" s="172"/>
      <c r="WJX110" s="172"/>
      <c r="WJY110" s="172"/>
      <c r="WJZ110" s="172"/>
      <c r="WKA110" s="172"/>
      <c r="WKB110" s="172"/>
      <c r="WKC110" s="172"/>
      <c r="WKD110" s="172"/>
      <c r="WKE110" s="172"/>
      <c r="WKF110" s="172"/>
      <c r="WKG110" s="172"/>
      <c r="WKH110" s="172"/>
      <c r="WKI110" s="172"/>
      <c r="WKJ110" s="172"/>
      <c r="WKK110" s="172"/>
      <c r="WKL110" s="172"/>
      <c r="WKM110" s="172"/>
      <c r="WKN110" s="172"/>
      <c r="WKO110" s="172"/>
      <c r="WKP110" s="172"/>
      <c r="WKQ110" s="172"/>
      <c r="WKR110" s="172"/>
      <c r="WKS110" s="172"/>
      <c r="WKT110" s="172"/>
      <c r="WKU110" s="172"/>
      <c r="WKV110" s="172"/>
      <c r="WKW110" s="172"/>
      <c r="WKX110" s="172"/>
      <c r="WKY110" s="172"/>
      <c r="WKZ110" s="172"/>
      <c r="WLA110" s="172"/>
      <c r="WLB110" s="172"/>
      <c r="WLC110" s="172"/>
      <c r="WLD110" s="172"/>
      <c r="WLE110" s="172"/>
      <c r="WLF110" s="172"/>
      <c r="WLG110" s="172"/>
      <c r="WLH110" s="172"/>
      <c r="WLI110" s="172"/>
      <c r="WLJ110" s="172"/>
      <c r="WLK110" s="172"/>
      <c r="WLL110" s="172"/>
      <c r="WLM110" s="172"/>
      <c r="WLN110" s="172"/>
      <c r="WLO110" s="172"/>
      <c r="WLP110" s="172"/>
      <c r="WLQ110" s="172"/>
      <c r="WLR110" s="172"/>
      <c r="WLS110" s="172"/>
      <c r="WLT110" s="172"/>
      <c r="WLU110" s="172"/>
      <c r="WLV110" s="172"/>
      <c r="WLW110" s="172"/>
      <c r="WLX110" s="172"/>
      <c r="WLY110" s="172"/>
      <c r="WLZ110" s="172"/>
      <c r="WMA110" s="172"/>
      <c r="WMB110" s="172"/>
      <c r="WMC110" s="172"/>
      <c r="WMD110" s="172"/>
      <c r="WME110" s="172"/>
      <c r="WMF110" s="172"/>
      <c r="WMG110" s="172"/>
      <c r="WMH110" s="172"/>
      <c r="WMI110" s="172"/>
      <c r="WMJ110" s="172"/>
      <c r="WMK110" s="172"/>
      <c r="WML110" s="172"/>
      <c r="WMM110" s="172"/>
      <c r="WMN110" s="172"/>
      <c r="WMO110" s="172"/>
      <c r="WMP110" s="172"/>
      <c r="WMQ110" s="172"/>
      <c r="WMR110" s="172"/>
      <c r="WMS110" s="172"/>
      <c r="WMT110" s="172"/>
      <c r="WMU110" s="172"/>
      <c r="WMV110" s="172"/>
      <c r="WMW110" s="172"/>
      <c r="WMX110" s="172"/>
      <c r="WMY110" s="172"/>
      <c r="WMZ110" s="172"/>
      <c r="WNA110" s="172"/>
      <c r="WNB110" s="172"/>
      <c r="WNC110" s="172"/>
      <c r="WND110" s="172"/>
      <c r="WNE110" s="172"/>
      <c r="WNF110" s="172"/>
      <c r="WNG110" s="172"/>
      <c r="WNH110" s="172"/>
      <c r="WNI110" s="172"/>
      <c r="WNJ110" s="172"/>
      <c r="WNK110" s="172"/>
      <c r="WNL110" s="172"/>
      <c r="WNM110" s="172"/>
      <c r="WNN110" s="172"/>
      <c r="WNO110" s="172"/>
      <c r="WNP110" s="172"/>
      <c r="WNQ110" s="172"/>
      <c r="WNR110" s="172"/>
      <c r="WNS110" s="172"/>
      <c r="WNT110" s="172"/>
      <c r="WNU110" s="172"/>
      <c r="WNV110" s="172"/>
      <c r="WNW110" s="172"/>
      <c r="WNX110" s="172"/>
      <c r="WNY110" s="172"/>
      <c r="WNZ110" s="172"/>
      <c r="WOA110" s="172"/>
      <c r="WOB110" s="172"/>
      <c r="WOC110" s="172"/>
      <c r="WOD110" s="172"/>
      <c r="WOE110" s="172"/>
      <c r="WOF110" s="172"/>
      <c r="WOG110" s="172"/>
      <c r="WOH110" s="172"/>
      <c r="WOI110" s="172"/>
      <c r="WOJ110" s="172"/>
      <c r="WOK110" s="172"/>
      <c r="WOL110" s="172"/>
      <c r="WOM110" s="172"/>
      <c r="WON110" s="172"/>
      <c r="WOO110" s="172"/>
      <c r="WOP110" s="172"/>
      <c r="WOQ110" s="172"/>
      <c r="WOR110" s="172"/>
      <c r="WOS110" s="172"/>
      <c r="WOT110" s="172"/>
      <c r="WOU110" s="172"/>
      <c r="WOV110" s="172"/>
      <c r="WOW110" s="172"/>
      <c r="WOX110" s="172"/>
      <c r="WOY110" s="172"/>
      <c r="WOZ110" s="172"/>
      <c r="WPA110" s="172"/>
      <c r="WPB110" s="172"/>
      <c r="WPC110" s="172"/>
      <c r="WPD110" s="172"/>
      <c r="WPE110" s="172"/>
      <c r="WPF110" s="172"/>
      <c r="WPG110" s="172"/>
      <c r="WPH110" s="172"/>
      <c r="WPI110" s="172"/>
      <c r="WPJ110" s="172"/>
      <c r="WPK110" s="172"/>
      <c r="WPL110" s="172"/>
      <c r="WPM110" s="172"/>
      <c r="WPN110" s="172"/>
      <c r="WPO110" s="172"/>
      <c r="WPP110" s="172"/>
      <c r="WPQ110" s="172"/>
      <c r="WPR110" s="172"/>
      <c r="WPS110" s="172"/>
      <c r="WPT110" s="172"/>
      <c r="WPU110" s="172"/>
      <c r="WPV110" s="172"/>
      <c r="WPW110" s="172"/>
      <c r="WPX110" s="172"/>
      <c r="WPY110" s="172"/>
      <c r="WPZ110" s="172"/>
      <c r="WQA110" s="172"/>
      <c r="WQB110" s="172"/>
      <c r="WQC110" s="172"/>
      <c r="WQD110" s="172"/>
      <c r="WQE110" s="172"/>
      <c r="WQF110" s="172"/>
      <c r="WQG110" s="172"/>
      <c r="WQH110" s="172"/>
      <c r="WQI110" s="172"/>
      <c r="WQJ110" s="172"/>
      <c r="WQK110" s="172"/>
      <c r="WQL110" s="172"/>
      <c r="WQM110" s="172"/>
      <c r="WQN110" s="172"/>
      <c r="WQO110" s="172"/>
      <c r="WQP110" s="172"/>
      <c r="WQQ110" s="172"/>
      <c r="WQR110" s="172"/>
      <c r="WQS110" s="172"/>
      <c r="WQT110" s="172"/>
      <c r="WQU110" s="172"/>
      <c r="WQV110" s="172"/>
      <c r="WQW110" s="172"/>
      <c r="WQX110" s="172"/>
      <c r="WQY110" s="172"/>
      <c r="WQZ110" s="172"/>
      <c r="WRA110" s="172"/>
      <c r="WRB110" s="172"/>
      <c r="WRC110" s="172"/>
      <c r="WRD110" s="172"/>
      <c r="WRE110" s="172"/>
      <c r="WRF110" s="172"/>
      <c r="WRG110" s="172"/>
      <c r="WRH110" s="172"/>
      <c r="WRI110" s="172"/>
      <c r="WRJ110" s="172"/>
      <c r="WRK110" s="172"/>
      <c r="WRL110" s="172"/>
      <c r="WRM110" s="172"/>
      <c r="WRN110" s="172"/>
      <c r="WRO110" s="172"/>
      <c r="WRP110" s="172"/>
      <c r="WRQ110" s="172"/>
      <c r="WRR110" s="172"/>
      <c r="WRS110" s="172"/>
      <c r="WRT110" s="172"/>
      <c r="WRU110" s="172"/>
      <c r="WRV110" s="172"/>
      <c r="WRW110" s="172"/>
      <c r="WRX110" s="172"/>
      <c r="WRY110" s="172"/>
      <c r="WRZ110" s="172"/>
      <c r="WSA110" s="172"/>
      <c r="WSB110" s="172"/>
      <c r="WSC110" s="172"/>
      <c r="WSD110" s="172"/>
      <c r="WSE110" s="172"/>
      <c r="WSF110" s="172"/>
      <c r="WSG110" s="172"/>
      <c r="WSH110" s="172"/>
      <c r="WSI110" s="172"/>
      <c r="WSJ110" s="172"/>
      <c r="WSK110" s="172"/>
      <c r="WSL110" s="172"/>
      <c r="WSM110" s="172"/>
      <c r="WSN110" s="172"/>
      <c r="WSO110" s="172"/>
      <c r="WSP110" s="172"/>
      <c r="WSQ110" s="172"/>
      <c r="WSR110" s="172"/>
      <c r="WSS110" s="172"/>
      <c r="WST110" s="172"/>
      <c r="WSU110" s="172"/>
      <c r="WSV110" s="172"/>
      <c r="WSW110" s="172"/>
      <c r="WSX110" s="172"/>
      <c r="WSY110" s="172"/>
      <c r="WSZ110" s="172"/>
      <c r="WTA110" s="172"/>
      <c r="WTB110" s="172"/>
      <c r="WTC110" s="172"/>
      <c r="WTD110" s="172"/>
      <c r="WTE110" s="172"/>
      <c r="WTF110" s="172"/>
      <c r="WTG110" s="172"/>
      <c r="WTH110" s="172"/>
      <c r="WTI110" s="172"/>
      <c r="WTJ110" s="172"/>
      <c r="WTK110" s="172"/>
      <c r="WTL110" s="172"/>
      <c r="WTM110" s="172"/>
      <c r="WTN110" s="172"/>
      <c r="WTO110" s="172"/>
      <c r="WTP110" s="172"/>
      <c r="WTQ110" s="172"/>
      <c r="WTR110" s="172"/>
      <c r="WTS110" s="172"/>
      <c r="WTT110" s="172"/>
      <c r="WTU110" s="172"/>
      <c r="WTV110" s="172"/>
      <c r="WTW110" s="172"/>
      <c r="WTX110" s="172"/>
      <c r="WTY110" s="172"/>
      <c r="WTZ110" s="172"/>
      <c r="WUA110" s="172"/>
      <c r="WUB110" s="172"/>
      <c r="WUC110" s="172"/>
      <c r="WUD110" s="172"/>
      <c r="WUE110" s="172"/>
      <c r="WUF110" s="172"/>
      <c r="WUG110" s="172"/>
      <c r="WUH110" s="172"/>
      <c r="WUI110" s="172"/>
      <c r="WUJ110" s="172"/>
      <c r="WUK110" s="172"/>
      <c r="WUL110" s="172"/>
      <c r="WUM110" s="172"/>
      <c r="WUN110" s="172"/>
      <c r="WUO110" s="172"/>
      <c r="WUP110" s="172"/>
      <c r="WUQ110" s="172"/>
      <c r="WUR110" s="172"/>
      <c r="WUS110" s="172"/>
      <c r="WUT110" s="172"/>
      <c r="WUU110" s="172"/>
      <c r="WUV110" s="172"/>
      <c r="WUW110" s="172"/>
      <c r="WUX110" s="172"/>
      <c r="WUY110" s="172"/>
      <c r="WUZ110" s="172"/>
      <c r="WVA110" s="172"/>
      <c r="WVB110" s="172"/>
      <c r="WVC110" s="172"/>
      <c r="WVD110" s="172"/>
      <c r="WVE110" s="172"/>
      <c r="WVF110" s="172"/>
      <c r="WVG110" s="172"/>
      <c r="WVH110" s="172"/>
      <c r="WVI110" s="172"/>
      <c r="WVJ110" s="172"/>
      <c r="WVK110" s="172"/>
      <c r="WVL110" s="172"/>
      <c r="WVM110" s="172"/>
      <c r="WVN110" s="172"/>
      <c r="WVO110" s="172"/>
      <c r="WVP110" s="172"/>
      <c r="WVQ110" s="172"/>
      <c r="WVR110" s="172"/>
      <c r="WVS110" s="172"/>
      <c r="WVT110" s="172"/>
      <c r="WVU110" s="172"/>
      <c r="WVV110" s="172"/>
      <c r="WVW110" s="172"/>
      <c r="WVX110" s="172"/>
      <c r="WVY110" s="172"/>
      <c r="WVZ110" s="172"/>
      <c r="WWA110" s="172"/>
      <c r="WWB110" s="172"/>
      <c r="WWC110" s="172"/>
      <c r="WWD110" s="172"/>
      <c r="WWE110" s="172"/>
      <c r="WWF110" s="172"/>
      <c r="WWG110" s="172"/>
      <c r="WWH110" s="172"/>
      <c r="WWI110" s="172"/>
      <c r="WWJ110" s="172"/>
      <c r="WWK110" s="172"/>
      <c r="WWL110" s="172"/>
      <c r="WWM110" s="172"/>
      <c r="WWN110" s="172"/>
      <c r="WWO110" s="172"/>
      <c r="WWP110" s="172"/>
      <c r="WWQ110" s="172"/>
      <c r="WWR110" s="172"/>
      <c r="WWS110" s="172"/>
      <c r="WWT110" s="172"/>
      <c r="WWU110" s="172"/>
      <c r="WWV110" s="172"/>
      <c r="WWW110" s="172"/>
      <c r="WWX110" s="172"/>
      <c r="WWY110" s="172"/>
      <c r="WWZ110" s="172"/>
      <c r="WXA110" s="172"/>
      <c r="WXB110" s="172"/>
      <c r="WXC110" s="172"/>
      <c r="WXD110" s="172"/>
      <c r="WXE110" s="172"/>
      <c r="WXF110" s="172"/>
      <c r="WXG110" s="172"/>
      <c r="WXH110" s="172"/>
      <c r="WXI110" s="172"/>
      <c r="WXJ110" s="172"/>
      <c r="WXK110" s="172"/>
      <c r="WXL110" s="172"/>
      <c r="WXM110" s="172"/>
      <c r="WXN110" s="172"/>
      <c r="WXO110" s="172"/>
      <c r="WXP110" s="172"/>
      <c r="WXQ110" s="172"/>
      <c r="WXR110" s="172"/>
      <c r="WXS110" s="172"/>
      <c r="WXT110" s="172"/>
      <c r="WXU110" s="172"/>
      <c r="WXV110" s="172"/>
      <c r="WXW110" s="172"/>
      <c r="WXX110" s="172"/>
      <c r="WXY110" s="172"/>
      <c r="WXZ110" s="172"/>
      <c r="WYA110" s="172"/>
      <c r="WYB110" s="172"/>
      <c r="WYC110" s="172"/>
      <c r="WYD110" s="172"/>
      <c r="WYE110" s="172"/>
      <c r="WYF110" s="172"/>
      <c r="WYG110" s="172"/>
      <c r="WYH110" s="172"/>
      <c r="WYI110" s="172"/>
      <c r="WYJ110" s="172"/>
      <c r="WYK110" s="172"/>
      <c r="WYL110" s="172"/>
      <c r="WYM110" s="172"/>
      <c r="WYN110" s="172"/>
      <c r="WYO110" s="172"/>
      <c r="WYP110" s="172"/>
      <c r="WYQ110" s="172"/>
      <c r="WYR110" s="172"/>
      <c r="WYS110" s="172"/>
      <c r="WYT110" s="172"/>
      <c r="WYU110" s="172"/>
      <c r="WYV110" s="172"/>
      <c r="WYW110" s="172"/>
      <c r="WYX110" s="172"/>
      <c r="WYY110" s="172"/>
      <c r="WYZ110" s="172"/>
      <c r="WZA110" s="172"/>
      <c r="WZB110" s="172"/>
      <c r="WZC110" s="172"/>
      <c r="WZD110" s="172"/>
      <c r="WZE110" s="172"/>
      <c r="WZF110" s="172"/>
      <c r="WZG110" s="172"/>
      <c r="WZH110" s="172"/>
      <c r="WZI110" s="172"/>
      <c r="WZJ110" s="172"/>
      <c r="WZK110" s="172"/>
      <c r="WZL110" s="172"/>
      <c r="WZM110" s="172"/>
      <c r="WZN110" s="172"/>
      <c r="WZO110" s="172"/>
      <c r="WZP110" s="172"/>
      <c r="WZQ110" s="172"/>
      <c r="WZR110" s="172"/>
      <c r="WZS110" s="172"/>
      <c r="WZT110" s="172"/>
      <c r="WZU110" s="172"/>
      <c r="WZV110" s="172"/>
      <c r="WZW110" s="172"/>
      <c r="WZX110" s="172"/>
      <c r="WZY110" s="172"/>
      <c r="WZZ110" s="172"/>
      <c r="XAA110" s="172"/>
      <c r="XAB110" s="172"/>
      <c r="XAC110" s="172"/>
      <c r="XAD110" s="172"/>
      <c r="XAE110" s="172"/>
      <c r="XAF110" s="172"/>
      <c r="XAG110" s="172"/>
      <c r="XAH110" s="172"/>
      <c r="XAI110" s="172"/>
      <c r="XAJ110" s="172"/>
      <c r="XAK110" s="172"/>
      <c r="XAL110" s="172"/>
      <c r="XAM110" s="172"/>
      <c r="XAN110" s="172"/>
      <c r="XAO110" s="172"/>
      <c r="XAP110" s="172"/>
      <c r="XAQ110" s="172"/>
      <c r="XAR110" s="172"/>
      <c r="XAS110" s="172"/>
      <c r="XAT110" s="172"/>
      <c r="XAU110" s="172"/>
      <c r="XAV110" s="172"/>
      <c r="XAW110" s="172"/>
      <c r="XAX110" s="172"/>
      <c r="XAY110" s="172"/>
      <c r="XAZ110" s="172"/>
      <c r="XBA110" s="172"/>
      <c r="XBB110" s="172"/>
      <c r="XBC110" s="172"/>
      <c r="XBD110" s="172"/>
      <c r="XBE110" s="172"/>
      <c r="XBF110" s="172"/>
      <c r="XBG110" s="172"/>
      <c r="XBH110" s="172"/>
      <c r="XBI110" s="172"/>
      <c r="XBJ110" s="172"/>
      <c r="XBK110" s="172"/>
      <c r="XBL110" s="172"/>
      <c r="XBM110" s="172"/>
      <c r="XBN110" s="172"/>
      <c r="XBO110" s="172"/>
      <c r="XBP110" s="172"/>
      <c r="XBQ110" s="172"/>
      <c r="XBR110" s="172"/>
      <c r="XBS110" s="172"/>
      <c r="XBT110" s="172"/>
      <c r="XBU110" s="172"/>
      <c r="XBV110" s="172"/>
      <c r="XBW110" s="172"/>
      <c r="XBX110" s="172"/>
      <c r="XBY110" s="172"/>
      <c r="XBZ110" s="172"/>
      <c r="XCA110" s="172"/>
      <c r="XCB110" s="172"/>
      <c r="XCC110" s="172"/>
      <c r="XCD110" s="172"/>
      <c r="XCE110" s="172"/>
      <c r="XCF110" s="172"/>
      <c r="XCG110" s="172"/>
      <c r="XCH110" s="172"/>
      <c r="XCI110" s="172"/>
      <c r="XCJ110" s="172"/>
      <c r="XCK110" s="172"/>
      <c r="XCL110" s="172"/>
      <c r="XCM110" s="172"/>
      <c r="XCN110" s="172"/>
      <c r="XCO110" s="172"/>
      <c r="XCP110" s="172"/>
      <c r="XCQ110" s="172"/>
      <c r="XCR110" s="172"/>
      <c r="XCS110" s="172"/>
      <c r="XCT110" s="172"/>
      <c r="XCU110" s="172"/>
      <c r="XCV110" s="172"/>
      <c r="XCW110" s="172"/>
      <c r="XCX110" s="172"/>
      <c r="XCY110" s="172"/>
      <c r="XCZ110" s="172"/>
      <c r="XDA110" s="172"/>
      <c r="XDB110" s="172"/>
      <c r="XDC110" s="172"/>
      <c r="XDD110" s="172"/>
      <c r="XDE110" s="172"/>
      <c r="XDF110" s="172"/>
      <c r="XDG110" s="172"/>
      <c r="XDH110" s="172"/>
      <c r="XDI110" s="172"/>
      <c r="XDJ110" s="172"/>
      <c r="XDK110" s="172"/>
      <c r="XDL110" s="172"/>
      <c r="XDM110" s="172"/>
      <c r="XDN110" s="172"/>
      <c r="XDO110" s="172"/>
      <c r="XDP110" s="172"/>
      <c r="XDQ110" s="172"/>
      <c r="XDR110" s="172"/>
      <c r="XDS110" s="172"/>
      <c r="XDT110" s="172"/>
      <c r="XDU110" s="172"/>
      <c r="XDV110" s="172"/>
      <c r="XDW110" s="172"/>
      <c r="XDX110" s="172"/>
      <c r="XDY110" s="172"/>
      <c r="XDZ110" s="172"/>
      <c r="XEA110" s="172"/>
      <c r="XEB110" s="172"/>
      <c r="XEC110" s="172"/>
    </row>
    <row r="111" spans="1:16357" s="42" customFormat="1" hidden="1" x14ac:dyDescent="0.25">
      <c r="A111" s="84">
        <v>618</v>
      </c>
      <c r="B111" s="137">
        <v>36027728</v>
      </c>
      <c r="C111" s="36" t="s">
        <v>583</v>
      </c>
      <c r="D111" s="36" t="s">
        <v>584</v>
      </c>
      <c r="E111" s="133"/>
      <c r="F111" s="167">
        <v>11.5</v>
      </c>
      <c r="G111" s="149">
        <v>5</v>
      </c>
      <c r="H111" s="149">
        <v>5</v>
      </c>
      <c r="J111" s="77">
        <v>8.25</v>
      </c>
      <c r="K111" s="149">
        <v>8</v>
      </c>
      <c r="L111" s="149">
        <v>4.75</v>
      </c>
      <c r="M111" s="149">
        <v>1</v>
      </c>
      <c r="O111" s="77">
        <v>7.13</v>
      </c>
      <c r="P111" s="167">
        <v>13</v>
      </c>
      <c r="Q111" s="149">
        <v>0.75</v>
      </c>
      <c r="S111" s="77">
        <v>8.3800000000000008</v>
      </c>
      <c r="T111" s="83">
        <v>2.7933333333333334</v>
      </c>
      <c r="U111" s="38">
        <v>0</v>
      </c>
      <c r="V111" s="38">
        <v>0</v>
      </c>
      <c r="W111" s="38">
        <v>0</v>
      </c>
      <c r="X111" s="38">
        <v>0</v>
      </c>
      <c r="Y111" s="77">
        <v>9.75</v>
      </c>
      <c r="Z111" s="77">
        <v>12.2</v>
      </c>
      <c r="AA111" s="77">
        <v>10</v>
      </c>
      <c r="AB111" s="77">
        <v>4.75</v>
      </c>
      <c r="AC111" s="77"/>
      <c r="AD111" s="77">
        <v>7.38</v>
      </c>
      <c r="AE111" s="77">
        <v>20</v>
      </c>
      <c r="AF111" s="149"/>
      <c r="AG111" s="149">
        <v>11.34</v>
      </c>
      <c r="AH111" s="38">
        <v>0</v>
      </c>
      <c r="AI111" s="38">
        <v>2</v>
      </c>
      <c r="AJ111" s="38">
        <v>0</v>
      </c>
      <c r="AK111" s="75">
        <v>1</v>
      </c>
      <c r="AL111" s="75">
        <v>9</v>
      </c>
      <c r="AM111" s="77">
        <v>17</v>
      </c>
      <c r="AN111" s="149"/>
      <c r="AO111" s="75">
        <v>1</v>
      </c>
      <c r="AP111" s="149"/>
      <c r="AQ111" s="149"/>
      <c r="AR111" s="75">
        <v>0</v>
      </c>
      <c r="AS111" s="77">
        <v>14</v>
      </c>
      <c r="AT111" s="149"/>
      <c r="AU111" s="75">
        <v>2</v>
      </c>
      <c r="AV111" s="73">
        <v>10.175294117647057</v>
      </c>
      <c r="AW111" s="70">
        <v>30</v>
      </c>
      <c r="AX111" s="130" t="e">
        <v>#N/A</v>
      </c>
      <c r="BA111" s="137" t="s">
        <v>541</v>
      </c>
      <c r="BB111" s="36" t="e">
        <v>#N/A</v>
      </c>
      <c r="BD111" s="43" t="s">
        <v>583</v>
      </c>
      <c r="BK111" s="130">
        <v>10.175294117647057</v>
      </c>
    </row>
    <row r="112" spans="1:16357" s="42" customFormat="1" hidden="1" x14ac:dyDescent="0.25">
      <c r="A112" s="133"/>
      <c r="B112" s="30" t="s">
        <v>585</v>
      </c>
      <c r="C112" s="30" t="s">
        <v>586</v>
      </c>
      <c r="D112" s="30" t="s">
        <v>337</v>
      </c>
      <c r="E112" s="133"/>
      <c r="F112" s="145">
        <v>11</v>
      </c>
      <c r="G112" s="131"/>
      <c r="H112" s="131"/>
      <c r="I112" s="131">
        <v>5.5</v>
      </c>
      <c r="J112" s="131"/>
      <c r="K112" s="131"/>
      <c r="L112" s="131"/>
      <c r="M112" s="131"/>
      <c r="N112" s="145">
        <v>10.5</v>
      </c>
      <c r="O112" s="145"/>
      <c r="P112" s="131"/>
      <c r="Q112" s="131">
        <v>13</v>
      </c>
      <c r="R112" s="131"/>
      <c r="S112" s="131">
        <v>13</v>
      </c>
      <c r="T112" s="83">
        <v>9.6666666666666661</v>
      </c>
      <c r="U112" s="38">
        <v>0</v>
      </c>
      <c r="V112" s="38">
        <v>6</v>
      </c>
      <c r="W112" s="38">
        <v>6</v>
      </c>
      <c r="X112" s="38">
        <v>12</v>
      </c>
      <c r="Y112" s="145">
        <v>15</v>
      </c>
      <c r="Z112" s="145">
        <v>13</v>
      </c>
      <c r="AA112" s="145"/>
      <c r="AB112" s="145"/>
      <c r="AC112" s="145"/>
      <c r="AD112" s="145">
        <v>7.75</v>
      </c>
      <c r="AE112" s="145">
        <v>12</v>
      </c>
      <c r="AF112" s="145"/>
      <c r="AG112" s="74">
        <v>11.1</v>
      </c>
      <c r="AH112" s="38">
        <v>2</v>
      </c>
      <c r="AI112" s="38">
        <v>2</v>
      </c>
      <c r="AJ112" s="38">
        <v>0</v>
      </c>
      <c r="AK112" s="75">
        <v>1</v>
      </c>
      <c r="AL112" s="75">
        <v>9</v>
      </c>
      <c r="AM112" s="145">
        <v>15</v>
      </c>
      <c r="AN112" s="131"/>
      <c r="AO112" s="75">
        <v>1</v>
      </c>
      <c r="AP112" s="131"/>
      <c r="AQ112" s="131"/>
      <c r="AR112" s="75">
        <v>0</v>
      </c>
      <c r="AS112" s="145">
        <v>10.5</v>
      </c>
      <c r="AT112" s="131"/>
      <c r="AU112" s="75">
        <v>2</v>
      </c>
      <c r="AV112" s="74">
        <v>10.5</v>
      </c>
      <c r="AW112" s="70">
        <v>30</v>
      </c>
      <c r="BA112" s="137" t="s">
        <v>539</v>
      </c>
      <c r="BB112" s="36">
        <v>9.51</v>
      </c>
      <c r="BD112" s="43" t="s">
        <v>586</v>
      </c>
      <c r="BK112" s="130">
        <v>10.5</v>
      </c>
    </row>
    <row r="113" spans="1:66" s="42" customFormat="1" hidden="1" x14ac:dyDescent="0.25">
      <c r="A113" s="133"/>
      <c r="B113" s="144" t="s">
        <v>543</v>
      </c>
      <c r="C113" s="184" t="s">
        <v>587</v>
      </c>
      <c r="D113" s="42" t="s">
        <v>544</v>
      </c>
      <c r="E113" s="133"/>
      <c r="F113" s="131"/>
      <c r="G113" s="131"/>
      <c r="H113" s="131"/>
      <c r="I113" s="145">
        <v>10</v>
      </c>
      <c r="J113" s="131"/>
      <c r="K113" s="131"/>
      <c r="L113" s="131"/>
      <c r="M113" s="131"/>
      <c r="N113" s="131"/>
      <c r="O113" s="131"/>
      <c r="P113" s="131"/>
      <c r="Q113" s="131"/>
      <c r="R113" s="131"/>
      <c r="S113" s="131">
        <v>12</v>
      </c>
      <c r="T113" s="83">
        <v>7.333333333333333</v>
      </c>
      <c r="U113" s="38">
        <v>6</v>
      </c>
      <c r="V113" s="38">
        <v>0</v>
      </c>
      <c r="W113" s="38">
        <v>6</v>
      </c>
      <c r="X113" s="38">
        <v>12</v>
      </c>
      <c r="Y113" s="131">
        <v>17</v>
      </c>
      <c r="Z113" s="131"/>
      <c r="AA113" s="131"/>
      <c r="AB113" s="131"/>
      <c r="AC113" s="131"/>
      <c r="AD113" s="131">
        <v>10</v>
      </c>
      <c r="AE113" s="131">
        <v>20</v>
      </c>
      <c r="AF113" s="131">
        <v>20</v>
      </c>
      <c r="AG113" s="74">
        <v>11.4</v>
      </c>
      <c r="AH113" s="38">
        <v>2</v>
      </c>
      <c r="AI113" s="38">
        <v>0</v>
      </c>
      <c r="AJ113" s="38">
        <v>4</v>
      </c>
      <c r="AK113" s="75">
        <v>1</v>
      </c>
      <c r="AL113" s="75">
        <v>9</v>
      </c>
      <c r="AM113" s="145">
        <v>17</v>
      </c>
      <c r="AN113" s="131"/>
      <c r="AO113" s="75">
        <v>1</v>
      </c>
      <c r="AP113" s="145">
        <v>12</v>
      </c>
      <c r="AQ113" s="131"/>
      <c r="AR113" s="75">
        <v>2</v>
      </c>
      <c r="AS113" s="145"/>
      <c r="AT113" s="131"/>
      <c r="AU113" s="75">
        <v>0</v>
      </c>
      <c r="AV113" s="74">
        <v>9.6470588235294112</v>
      </c>
      <c r="AW113" s="70">
        <v>24</v>
      </c>
      <c r="AX113" s="133"/>
      <c r="AY113" s="133"/>
      <c r="AZ113" s="133"/>
      <c r="BA113" s="137" t="s">
        <v>539</v>
      </c>
      <c r="BB113" s="36">
        <v>5.38</v>
      </c>
      <c r="BD113" s="43" t="s">
        <v>587</v>
      </c>
      <c r="BH113" s="133"/>
      <c r="BK113" s="130">
        <v>9.6470588235294112</v>
      </c>
      <c r="BN113" s="133"/>
    </row>
    <row r="114" spans="1:66" s="42" customFormat="1" hidden="1" x14ac:dyDescent="0.25">
      <c r="A114" s="133"/>
      <c r="B114" s="144" t="s">
        <v>588</v>
      </c>
      <c r="C114" s="184" t="s">
        <v>589</v>
      </c>
      <c r="D114" s="42" t="s">
        <v>590</v>
      </c>
      <c r="E114" s="133"/>
      <c r="F114" s="131"/>
      <c r="G114" s="131"/>
      <c r="H114" s="131"/>
      <c r="I114" s="145"/>
      <c r="J114" s="131"/>
      <c r="K114" s="131"/>
      <c r="L114" s="131"/>
      <c r="M114" s="131"/>
      <c r="N114" s="145">
        <v>10.25</v>
      </c>
      <c r="O114" s="131"/>
      <c r="P114" s="131"/>
      <c r="Q114" s="131">
        <v>12</v>
      </c>
      <c r="R114" s="131"/>
      <c r="S114" s="131">
        <v>12</v>
      </c>
      <c r="T114" s="83">
        <v>7.416666666666667</v>
      </c>
      <c r="U114" s="38">
        <v>0</v>
      </c>
      <c r="V114" s="38">
        <v>6</v>
      </c>
      <c r="W114" s="38">
        <v>6</v>
      </c>
      <c r="X114" s="38">
        <v>12</v>
      </c>
      <c r="Y114" s="145">
        <v>16</v>
      </c>
      <c r="Z114" s="145">
        <v>11.13</v>
      </c>
      <c r="AA114" s="131"/>
      <c r="AB114" s="131"/>
      <c r="AC114" s="131"/>
      <c r="AD114" s="145">
        <v>5.75</v>
      </c>
      <c r="AE114" s="145">
        <v>19</v>
      </c>
      <c r="AF114" s="131"/>
      <c r="AG114" s="74">
        <v>11.526</v>
      </c>
      <c r="AH114" s="38">
        <v>2</v>
      </c>
      <c r="AI114" s="38">
        <v>2</v>
      </c>
      <c r="AJ114" s="38">
        <v>0</v>
      </c>
      <c r="AK114" s="75">
        <v>1</v>
      </c>
      <c r="AL114" s="75">
        <v>9</v>
      </c>
      <c r="AM114" s="145">
        <v>12</v>
      </c>
      <c r="AN114" s="131"/>
      <c r="AO114" s="75">
        <v>1</v>
      </c>
      <c r="AP114" s="131"/>
      <c r="AQ114" s="131"/>
      <c r="AR114" s="75">
        <v>0</v>
      </c>
      <c r="AS114" s="145">
        <v>10</v>
      </c>
      <c r="AT114" s="131"/>
      <c r="AU114" s="75">
        <v>2</v>
      </c>
      <c r="AV114" s="74">
        <v>9.1988235294117651</v>
      </c>
      <c r="AW114" s="70">
        <v>24</v>
      </c>
      <c r="AX114" s="133"/>
      <c r="AY114" s="133"/>
      <c r="AZ114" s="133"/>
      <c r="BA114" s="137" t="s">
        <v>539</v>
      </c>
      <c r="BB114" s="36">
        <v>9.44</v>
      </c>
      <c r="BD114" s="43" t="s">
        <v>589</v>
      </c>
      <c r="BH114" s="133"/>
      <c r="BK114" s="130">
        <v>9.1988235294117651</v>
      </c>
      <c r="BN114" s="133"/>
    </row>
    <row r="115" spans="1:66" s="30" customFormat="1" hidden="1" x14ac:dyDescent="0.25">
      <c r="A115" s="30">
        <v>82</v>
      </c>
      <c r="B115" s="30" t="s">
        <v>591</v>
      </c>
      <c r="C115" s="30" t="s">
        <v>592</v>
      </c>
      <c r="D115" s="30" t="s">
        <v>336</v>
      </c>
      <c r="E115" s="133"/>
      <c r="F115" s="139">
        <v>14.5</v>
      </c>
      <c r="G115" s="139">
        <v>5.5</v>
      </c>
      <c r="H115" s="139"/>
      <c r="I115" s="139">
        <v>10</v>
      </c>
      <c r="J115" s="131"/>
      <c r="K115" s="185">
        <v>13.5</v>
      </c>
      <c r="L115" s="185">
        <v>4.5</v>
      </c>
      <c r="M115" s="185"/>
      <c r="N115" s="185">
        <v>11.5</v>
      </c>
      <c r="O115" s="131"/>
      <c r="P115" s="139">
        <v>16</v>
      </c>
      <c r="Q115" s="139">
        <v>3.75</v>
      </c>
      <c r="R115" s="139"/>
      <c r="S115" s="139">
        <v>11.38</v>
      </c>
      <c r="T115" s="83">
        <v>10.96</v>
      </c>
      <c r="U115" s="38">
        <v>6</v>
      </c>
      <c r="V115" s="38">
        <v>6</v>
      </c>
      <c r="W115" s="38">
        <v>6</v>
      </c>
      <c r="X115" s="38">
        <v>18</v>
      </c>
      <c r="Y115" s="139">
        <v>12.3</v>
      </c>
      <c r="Z115" s="139">
        <v>12</v>
      </c>
      <c r="AA115" s="131"/>
      <c r="AB115" s="139"/>
      <c r="AC115" s="131"/>
      <c r="AD115" s="139">
        <v>5</v>
      </c>
      <c r="AE115" s="139">
        <v>19</v>
      </c>
      <c r="AF115" s="30">
        <v>2</v>
      </c>
      <c r="AG115" s="74">
        <v>10.66</v>
      </c>
      <c r="AH115" s="38">
        <v>2</v>
      </c>
      <c r="AI115" s="38">
        <v>2</v>
      </c>
      <c r="AJ115" s="38">
        <v>0</v>
      </c>
      <c r="AK115" s="75">
        <v>1</v>
      </c>
      <c r="AL115" s="75">
        <v>9</v>
      </c>
      <c r="AM115" s="139">
        <v>16</v>
      </c>
      <c r="AO115" s="75">
        <v>1</v>
      </c>
      <c r="AP115" s="131"/>
      <c r="AR115" s="75">
        <v>0</v>
      </c>
      <c r="AS115" s="139">
        <v>10</v>
      </c>
      <c r="AT115" s="131"/>
      <c r="AU115" s="75">
        <v>2</v>
      </c>
      <c r="AV115" s="74">
        <v>11.055294117647058</v>
      </c>
      <c r="AW115" s="70">
        <v>30</v>
      </c>
      <c r="AX115" s="30" t="s">
        <v>593</v>
      </c>
      <c r="AY115" s="30">
        <v>36</v>
      </c>
      <c r="BA115" s="137" t="s">
        <v>539</v>
      </c>
      <c r="BB115" s="36">
        <v>11.05</v>
      </c>
      <c r="BD115" s="43" t="s">
        <v>592</v>
      </c>
    </row>
    <row r="116" spans="1:66" s="42" customFormat="1" hidden="1" x14ac:dyDescent="0.25">
      <c r="A116" s="133"/>
      <c r="B116" s="30" t="s">
        <v>594</v>
      </c>
      <c r="C116" s="30" t="s">
        <v>440</v>
      </c>
      <c r="D116" s="30" t="s">
        <v>74</v>
      </c>
      <c r="E116" s="133"/>
      <c r="F116" s="131"/>
      <c r="G116" s="131"/>
      <c r="H116" s="131"/>
      <c r="I116" s="131"/>
      <c r="J116" s="185">
        <v>17</v>
      </c>
      <c r="K116" s="185">
        <v>7.5</v>
      </c>
      <c r="L116" s="185"/>
      <c r="M116" s="131"/>
      <c r="N116" s="185">
        <v>12.25</v>
      </c>
      <c r="O116" s="145">
        <v>11</v>
      </c>
      <c r="P116" s="131"/>
      <c r="Q116" s="131"/>
      <c r="R116" s="131"/>
      <c r="S116" s="131">
        <v>5.5</v>
      </c>
      <c r="T116" s="83">
        <v>5.916666666666667</v>
      </c>
      <c r="U116" s="38">
        <v>0</v>
      </c>
      <c r="V116" s="38">
        <v>6</v>
      </c>
      <c r="W116" s="38">
        <v>0</v>
      </c>
      <c r="X116" s="38">
        <v>6</v>
      </c>
      <c r="Y116" s="145">
        <v>11.87</v>
      </c>
      <c r="Z116" s="145">
        <v>11.45</v>
      </c>
      <c r="AA116" s="145">
        <v>13</v>
      </c>
      <c r="AB116" s="145">
        <v>0</v>
      </c>
      <c r="AC116" s="145"/>
      <c r="AD116" s="145">
        <v>10</v>
      </c>
      <c r="AE116" s="145">
        <v>11</v>
      </c>
      <c r="AF116" s="145">
        <v>11</v>
      </c>
      <c r="AG116" s="74">
        <v>10.864000000000001</v>
      </c>
      <c r="AH116" s="38">
        <v>2</v>
      </c>
      <c r="AI116" s="38">
        <v>2</v>
      </c>
      <c r="AJ116" s="38">
        <v>4</v>
      </c>
      <c r="AK116" s="75">
        <v>1</v>
      </c>
      <c r="AL116" s="75">
        <v>9</v>
      </c>
      <c r="AM116" s="145">
        <v>11</v>
      </c>
      <c r="AN116" s="131"/>
      <c r="AO116" s="75">
        <v>1</v>
      </c>
      <c r="AP116" s="131"/>
      <c r="AQ116" s="131"/>
      <c r="AR116" s="75">
        <v>0</v>
      </c>
      <c r="AS116" s="145">
        <v>13.5</v>
      </c>
      <c r="AT116" s="131"/>
      <c r="AU116" s="75">
        <v>2</v>
      </c>
      <c r="AV116" s="74">
        <v>8.5629411764705878</v>
      </c>
      <c r="AW116" s="70">
        <v>18</v>
      </c>
      <c r="AX116" s="133"/>
      <c r="AY116" s="133"/>
      <c r="AZ116" s="133"/>
      <c r="BA116" s="137" t="s">
        <v>539</v>
      </c>
      <c r="BB116" s="36">
        <v>9.9499999999999993</v>
      </c>
      <c r="BD116" s="43" t="s">
        <v>440</v>
      </c>
      <c r="BH116" s="133"/>
      <c r="BN116" s="133"/>
    </row>
    <row r="117" spans="1:66" s="42" customFormat="1" hidden="1" x14ac:dyDescent="0.25">
      <c r="A117" s="133"/>
      <c r="B117" s="30" t="s">
        <v>595</v>
      </c>
      <c r="C117" s="30" t="s">
        <v>369</v>
      </c>
      <c r="D117" s="30" t="s">
        <v>353</v>
      </c>
      <c r="E117" s="133"/>
      <c r="F117" s="139">
        <v>9</v>
      </c>
      <c r="G117" s="139">
        <v>5.75</v>
      </c>
      <c r="H117" s="139"/>
      <c r="I117" s="139">
        <v>7.38</v>
      </c>
      <c r="J117" s="139">
        <v>16.75</v>
      </c>
      <c r="K117" s="139">
        <v>5.75</v>
      </c>
      <c r="L117" s="139"/>
      <c r="M117" s="145"/>
      <c r="N117" s="139">
        <v>13.75</v>
      </c>
      <c r="O117" s="139">
        <v>14</v>
      </c>
      <c r="P117" s="139">
        <v>5.25</v>
      </c>
      <c r="Q117" s="139"/>
      <c r="R117" s="145"/>
      <c r="S117" s="139">
        <v>9.6300000000000008</v>
      </c>
      <c r="T117" s="83">
        <v>10.253333333333332</v>
      </c>
      <c r="U117" s="38">
        <v>0</v>
      </c>
      <c r="V117" s="38">
        <v>6</v>
      </c>
      <c r="W117" s="38">
        <v>0</v>
      </c>
      <c r="X117" s="38">
        <v>18</v>
      </c>
      <c r="Y117" s="139">
        <v>13.1</v>
      </c>
      <c r="Z117" s="139">
        <v>14</v>
      </c>
      <c r="AA117" s="139">
        <v>11.5</v>
      </c>
      <c r="AB117" s="139">
        <v>0</v>
      </c>
      <c r="AC117" s="139"/>
      <c r="AD117" s="139">
        <v>7.88</v>
      </c>
      <c r="AE117" s="145">
        <v>11</v>
      </c>
      <c r="AF117" s="131"/>
      <c r="AG117" s="145">
        <v>10.772</v>
      </c>
      <c r="AH117" s="38">
        <v>2</v>
      </c>
      <c r="AI117" s="38">
        <v>2</v>
      </c>
      <c r="AJ117" s="38">
        <v>0</v>
      </c>
      <c r="AK117" s="75">
        <v>1</v>
      </c>
      <c r="AL117" s="75">
        <v>9</v>
      </c>
      <c r="AM117" s="145">
        <v>11</v>
      </c>
      <c r="AN117" s="131"/>
      <c r="AO117" s="75">
        <v>1</v>
      </c>
      <c r="AP117" s="131"/>
      <c r="AQ117" s="131"/>
      <c r="AR117" s="75">
        <v>0</v>
      </c>
      <c r="AS117" s="145">
        <v>10</v>
      </c>
      <c r="AT117" s="131"/>
      <c r="AU117" s="75">
        <v>2</v>
      </c>
      <c r="AV117" s="74">
        <v>10.42</v>
      </c>
      <c r="AW117" s="70">
        <v>30</v>
      </c>
      <c r="AX117" s="133"/>
      <c r="AY117" s="133"/>
      <c r="AZ117" s="133"/>
      <c r="BA117" s="137" t="s">
        <v>539</v>
      </c>
      <c r="BB117" s="36">
        <v>10.42</v>
      </c>
      <c r="BD117" s="43" t="s">
        <v>369</v>
      </c>
      <c r="BH117" s="133"/>
      <c r="BN117" s="133"/>
    </row>
    <row r="118" spans="1:66" s="42" customFormat="1" hidden="1" x14ac:dyDescent="0.25">
      <c r="A118" s="133"/>
      <c r="B118" s="30" t="s">
        <v>596</v>
      </c>
      <c r="C118" s="30" t="s">
        <v>597</v>
      </c>
      <c r="D118" s="30" t="s">
        <v>454</v>
      </c>
      <c r="E118" s="133"/>
      <c r="F118" s="139">
        <v>10</v>
      </c>
      <c r="G118" s="139">
        <v>0.5</v>
      </c>
      <c r="H118" s="139"/>
      <c r="I118" s="139">
        <v>5.25</v>
      </c>
      <c r="J118" s="139">
        <v>14</v>
      </c>
      <c r="K118" s="139">
        <v>7.5</v>
      </c>
      <c r="L118" s="139"/>
      <c r="M118" s="131"/>
      <c r="N118" s="139">
        <v>10.75</v>
      </c>
      <c r="O118" s="139">
        <v>6.75</v>
      </c>
      <c r="P118" s="139">
        <v>6</v>
      </c>
      <c r="Q118" s="139"/>
      <c r="R118" s="131"/>
      <c r="S118" s="139">
        <v>6.38</v>
      </c>
      <c r="T118" s="83">
        <v>7.46</v>
      </c>
      <c r="U118" s="38">
        <v>0</v>
      </c>
      <c r="V118" s="38">
        <v>6</v>
      </c>
      <c r="W118" s="38">
        <v>0</v>
      </c>
      <c r="X118" s="38">
        <v>6</v>
      </c>
      <c r="Y118" s="139">
        <v>12.8</v>
      </c>
      <c r="Z118" s="139">
        <v>12</v>
      </c>
      <c r="AA118" s="139">
        <v>13</v>
      </c>
      <c r="AB118" s="139">
        <v>7</v>
      </c>
      <c r="AC118" s="139"/>
      <c r="AD118" s="139">
        <v>10</v>
      </c>
      <c r="AE118" s="139">
        <v>17</v>
      </c>
      <c r="AF118" s="139">
        <v>17</v>
      </c>
      <c r="AG118" s="145">
        <v>12.36</v>
      </c>
      <c r="AH118" s="38">
        <v>2</v>
      </c>
      <c r="AI118" s="38">
        <v>2</v>
      </c>
      <c r="AJ118" s="38">
        <v>4</v>
      </c>
      <c r="AK118" s="75">
        <v>1</v>
      </c>
      <c r="AL118" s="75">
        <v>9</v>
      </c>
      <c r="AM118" s="145">
        <v>19</v>
      </c>
      <c r="AN118" s="131"/>
      <c r="AO118" s="131">
        <v>1</v>
      </c>
      <c r="AP118" s="131"/>
      <c r="AQ118" s="131"/>
      <c r="AR118" s="75">
        <v>0</v>
      </c>
      <c r="AS118" s="145">
        <v>13.5</v>
      </c>
      <c r="AT118" s="131"/>
      <c r="AU118" s="75">
        <v>2</v>
      </c>
      <c r="AV118" s="74">
        <v>10.290588235294118</v>
      </c>
      <c r="AW118" s="70">
        <v>30</v>
      </c>
      <c r="AX118" s="133"/>
      <c r="AY118" s="133"/>
      <c r="AZ118" s="133"/>
      <c r="BA118" s="137" t="s">
        <v>539</v>
      </c>
      <c r="BB118" s="36">
        <v>10.29</v>
      </c>
      <c r="BD118" s="43" t="s">
        <v>597</v>
      </c>
      <c r="BH118" s="133"/>
      <c r="BN118" s="133"/>
    </row>
    <row r="119" spans="1:66" s="30" customFormat="1" hidden="1" x14ac:dyDescent="0.25">
      <c r="A119" s="30">
        <v>702</v>
      </c>
      <c r="B119" s="30" t="s">
        <v>598</v>
      </c>
      <c r="C119" s="30" t="s">
        <v>421</v>
      </c>
      <c r="D119" s="30" t="s">
        <v>392</v>
      </c>
      <c r="E119" s="133"/>
      <c r="F119" s="139">
        <v>10</v>
      </c>
      <c r="G119" s="139">
        <v>0</v>
      </c>
      <c r="H119" s="139">
        <v>3</v>
      </c>
      <c r="I119" s="139">
        <v>6.5</v>
      </c>
      <c r="J119" s="185">
        <v>12.5</v>
      </c>
      <c r="K119" s="185">
        <v>2.25</v>
      </c>
      <c r="L119" s="131"/>
      <c r="M119" s="185">
        <v>5.5</v>
      </c>
      <c r="N119" s="185">
        <v>11.5</v>
      </c>
      <c r="O119" s="139">
        <v>8.5</v>
      </c>
      <c r="P119" s="139">
        <v>2.5</v>
      </c>
      <c r="Q119" s="139">
        <v>5.75</v>
      </c>
      <c r="R119" s="131"/>
      <c r="S119" s="139">
        <v>7.13</v>
      </c>
      <c r="T119" s="83">
        <v>8.3766666666666669</v>
      </c>
      <c r="U119" s="38">
        <v>0</v>
      </c>
      <c r="V119" s="38">
        <v>6</v>
      </c>
      <c r="W119" s="38">
        <v>0</v>
      </c>
      <c r="X119" s="38">
        <v>6</v>
      </c>
      <c r="Y119" s="139">
        <v>13.4</v>
      </c>
      <c r="Z119" s="139">
        <v>12</v>
      </c>
      <c r="AA119" s="139">
        <v>13</v>
      </c>
      <c r="AB119" s="139">
        <v>1.5</v>
      </c>
      <c r="AC119" s="139">
        <v>8</v>
      </c>
      <c r="AD119" s="139">
        <v>7.25</v>
      </c>
      <c r="AE119" s="139">
        <v>18</v>
      </c>
      <c r="AF119" s="139">
        <v>18</v>
      </c>
      <c r="AG119" s="145">
        <v>11.58</v>
      </c>
      <c r="AH119" s="38">
        <v>2</v>
      </c>
      <c r="AI119" s="38">
        <v>2</v>
      </c>
      <c r="AJ119" s="38">
        <v>0</v>
      </c>
      <c r="AK119" s="75">
        <v>1</v>
      </c>
      <c r="AL119" s="75">
        <v>9</v>
      </c>
      <c r="AM119" s="139">
        <v>19</v>
      </c>
      <c r="AO119" s="131">
        <v>1</v>
      </c>
      <c r="AP119" s="131"/>
      <c r="AR119" s="75">
        <v>0</v>
      </c>
      <c r="AS119" s="139">
        <v>10.5</v>
      </c>
      <c r="AU119" s="75">
        <v>2</v>
      </c>
      <c r="AV119" s="74">
        <v>10.193529411764708</v>
      </c>
      <c r="AW119" s="70">
        <v>30</v>
      </c>
      <c r="AX119" s="30" t="s">
        <v>545</v>
      </c>
      <c r="AY119" s="30">
        <v>42</v>
      </c>
      <c r="BA119" s="137" t="s">
        <v>539</v>
      </c>
      <c r="BB119" s="36">
        <v>10.19</v>
      </c>
      <c r="BD119" s="43" t="s">
        <v>421</v>
      </c>
    </row>
    <row r="120" spans="1:66" s="30" customFormat="1" hidden="1" x14ac:dyDescent="0.25">
      <c r="A120" s="30">
        <v>1280</v>
      </c>
      <c r="B120" s="30" t="s">
        <v>599</v>
      </c>
      <c r="C120" s="30" t="s">
        <v>600</v>
      </c>
      <c r="D120" s="30" t="s">
        <v>601</v>
      </c>
      <c r="E120" s="30" t="s">
        <v>381</v>
      </c>
      <c r="F120" s="139">
        <v>10.5</v>
      </c>
      <c r="G120" s="139">
        <v>3</v>
      </c>
      <c r="H120" s="139"/>
      <c r="I120" s="139">
        <v>6.75</v>
      </c>
      <c r="J120" s="185">
        <v>9</v>
      </c>
      <c r="K120" s="185">
        <v>4.75</v>
      </c>
      <c r="L120" s="185"/>
      <c r="M120" s="131"/>
      <c r="N120" s="185">
        <v>9.3800000000000008</v>
      </c>
      <c r="O120" s="139">
        <v>12</v>
      </c>
      <c r="P120" s="139">
        <v>2.5</v>
      </c>
      <c r="Q120" s="139"/>
      <c r="R120" s="131"/>
      <c r="S120" s="139">
        <v>7.25</v>
      </c>
      <c r="T120" s="83">
        <v>7.7933333333333339</v>
      </c>
      <c r="U120" s="38">
        <v>0</v>
      </c>
      <c r="V120" s="38">
        <v>0</v>
      </c>
      <c r="W120" s="38">
        <v>0</v>
      </c>
      <c r="X120" s="38">
        <v>0</v>
      </c>
      <c r="Y120" s="139">
        <v>13.5</v>
      </c>
      <c r="Z120" s="139">
        <v>15.75</v>
      </c>
      <c r="AB120" s="131"/>
      <c r="AC120" s="131"/>
      <c r="AD120" s="30">
        <v>5</v>
      </c>
      <c r="AE120" s="30">
        <v>20</v>
      </c>
      <c r="AF120" s="30">
        <v>20</v>
      </c>
      <c r="AG120" s="145">
        <v>11.85</v>
      </c>
      <c r="AH120" s="38">
        <v>2</v>
      </c>
      <c r="AI120" s="38">
        <v>2</v>
      </c>
      <c r="AJ120" s="38">
        <v>0</v>
      </c>
      <c r="AK120" s="75">
        <v>1</v>
      </c>
      <c r="AL120" s="75">
        <v>9</v>
      </c>
      <c r="AM120" s="139">
        <v>18</v>
      </c>
      <c r="AN120" s="30">
        <v>0</v>
      </c>
      <c r="AO120" s="131">
        <v>1</v>
      </c>
      <c r="AP120" s="30">
        <v>0</v>
      </c>
      <c r="AQ120" s="131"/>
      <c r="AR120" s="75">
        <v>0</v>
      </c>
      <c r="AS120" s="139">
        <v>12.5</v>
      </c>
      <c r="AU120" s="75">
        <v>2</v>
      </c>
      <c r="AV120" s="74">
        <v>10.140588235294118</v>
      </c>
      <c r="AW120" s="70">
        <v>30</v>
      </c>
      <c r="AY120" s="30" t="s">
        <v>593</v>
      </c>
      <c r="AZ120" s="30">
        <v>38</v>
      </c>
      <c r="BA120" s="137" t="s">
        <v>539</v>
      </c>
      <c r="BB120" s="36">
        <v>10.14</v>
      </c>
      <c r="BD120" s="43" t="s">
        <v>600</v>
      </c>
    </row>
    <row r="121" spans="1:66" s="42" customFormat="1" hidden="1" x14ac:dyDescent="0.25">
      <c r="A121" s="133"/>
      <c r="B121" s="144" t="s">
        <v>602</v>
      </c>
      <c r="C121" s="42" t="s">
        <v>404</v>
      </c>
      <c r="D121" s="42" t="s">
        <v>440</v>
      </c>
      <c r="E121" s="133" t="s">
        <v>159</v>
      </c>
      <c r="F121" s="131"/>
      <c r="G121" s="131"/>
      <c r="H121" s="131"/>
      <c r="I121" s="145">
        <v>11</v>
      </c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83">
        <v>3.6666666666666665</v>
      </c>
      <c r="U121" s="38">
        <v>6</v>
      </c>
      <c r="V121" s="38">
        <v>0</v>
      </c>
      <c r="W121" s="38">
        <v>0</v>
      </c>
      <c r="X121" s="38">
        <v>6</v>
      </c>
      <c r="Y121" s="145">
        <v>10</v>
      </c>
      <c r="Z121" s="145">
        <v>11.08</v>
      </c>
      <c r="AA121" s="131"/>
      <c r="AB121" s="131"/>
      <c r="AC121" s="131"/>
      <c r="AD121" s="145">
        <v>11</v>
      </c>
      <c r="AE121" s="131"/>
      <c r="AF121" s="131"/>
      <c r="AG121" s="145">
        <v>8.6159999999999997</v>
      </c>
      <c r="AH121" s="75">
        <v>2</v>
      </c>
      <c r="AI121" s="75">
        <v>2</v>
      </c>
      <c r="AJ121" s="75">
        <v>4</v>
      </c>
      <c r="AK121" s="75">
        <v>0</v>
      </c>
      <c r="AL121" s="75">
        <v>8</v>
      </c>
      <c r="AM121" s="145">
        <v>14</v>
      </c>
      <c r="AN121" s="131"/>
      <c r="AO121" s="131">
        <v>1</v>
      </c>
      <c r="AP121" s="131"/>
      <c r="AQ121" s="131"/>
      <c r="AR121" s="75">
        <v>0</v>
      </c>
      <c r="AS121" s="145">
        <v>11</v>
      </c>
      <c r="AT121" s="131"/>
      <c r="AU121" s="75">
        <v>2</v>
      </c>
      <c r="AV121" s="74">
        <v>6.5929411764705881</v>
      </c>
      <c r="AW121" s="70">
        <v>17</v>
      </c>
      <c r="AX121" s="84"/>
      <c r="AY121" s="84"/>
      <c r="AZ121" s="84"/>
      <c r="BA121" s="137" t="s">
        <v>539</v>
      </c>
      <c r="BB121" s="36">
        <v>8.0047058823529404</v>
      </c>
      <c r="BD121" s="43" t="s">
        <v>404</v>
      </c>
      <c r="BH121" s="133"/>
      <c r="BN121" s="133"/>
    </row>
    <row r="122" spans="1:66" s="42" customFormat="1" hidden="1" x14ac:dyDescent="0.25">
      <c r="A122" s="186">
        <v>26</v>
      </c>
      <c r="B122" s="186" t="s">
        <v>603</v>
      </c>
      <c r="C122" s="186" t="s">
        <v>604</v>
      </c>
      <c r="D122" s="186" t="s">
        <v>605</v>
      </c>
      <c r="E122" s="186" t="s">
        <v>335</v>
      </c>
      <c r="F122" s="187"/>
      <c r="G122" s="187"/>
      <c r="H122" s="187"/>
      <c r="I122" s="187">
        <v>10</v>
      </c>
      <c r="J122" s="187"/>
      <c r="K122" s="187"/>
      <c r="L122" s="187"/>
      <c r="M122" s="187"/>
      <c r="N122" s="187">
        <v>6.75</v>
      </c>
      <c r="O122" s="187"/>
      <c r="P122" s="187"/>
      <c r="Q122" s="187"/>
      <c r="R122" s="187"/>
      <c r="S122" s="187">
        <v>7.13</v>
      </c>
      <c r="T122" s="83">
        <v>7.96</v>
      </c>
      <c r="U122" s="38">
        <v>6</v>
      </c>
      <c r="V122" s="38">
        <v>0</v>
      </c>
      <c r="W122" s="38">
        <v>0</v>
      </c>
      <c r="X122" s="38">
        <v>6</v>
      </c>
      <c r="Y122" s="187">
        <v>17.5</v>
      </c>
      <c r="Z122" s="187">
        <v>12</v>
      </c>
      <c r="AA122" s="187"/>
      <c r="AB122" s="187"/>
      <c r="AC122" s="187"/>
      <c r="AD122" s="187">
        <v>10</v>
      </c>
      <c r="AE122" s="187">
        <v>17</v>
      </c>
      <c r="AF122" s="187"/>
      <c r="AG122" s="145">
        <v>13.3</v>
      </c>
      <c r="AH122" s="75">
        <v>2</v>
      </c>
      <c r="AI122" s="75">
        <v>2</v>
      </c>
      <c r="AJ122" s="75">
        <v>4</v>
      </c>
      <c r="AK122" s="75">
        <v>1</v>
      </c>
      <c r="AL122" s="75">
        <v>9</v>
      </c>
      <c r="AM122" s="187">
        <v>18</v>
      </c>
      <c r="AN122" s="187"/>
      <c r="AO122" s="131">
        <v>1</v>
      </c>
      <c r="AP122" s="187">
        <v>0</v>
      </c>
      <c r="AQ122" s="187"/>
      <c r="AR122" s="75">
        <v>0</v>
      </c>
      <c r="AS122" s="187">
        <v>14.75</v>
      </c>
      <c r="AT122" s="187"/>
      <c r="AU122" s="75">
        <v>2</v>
      </c>
      <c r="AV122" s="74">
        <v>10.92</v>
      </c>
      <c r="AW122" s="70">
        <v>30</v>
      </c>
      <c r="AX122" s="133"/>
      <c r="AY122" s="133"/>
      <c r="AZ122" s="133"/>
      <c r="BA122" s="137" t="s">
        <v>539</v>
      </c>
      <c r="BB122" s="36">
        <v>10.92</v>
      </c>
      <c r="BD122" s="43" t="s">
        <v>604</v>
      </c>
      <c r="BH122" s="133"/>
      <c r="BN122" s="133"/>
    </row>
    <row r="123" spans="1:66" s="42" customFormat="1" hidden="1" x14ac:dyDescent="0.25">
      <c r="A123" s="186">
        <v>29</v>
      </c>
      <c r="B123" s="186" t="s">
        <v>606</v>
      </c>
      <c r="C123" s="186" t="s">
        <v>607</v>
      </c>
      <c r="D123" s="186" t="s">
        <v>484</v>
      </c>
      <c r="E123" s="186" t="s">
        <v>335</v>
      </c>
      <c r="F123" s="187"/>
      <c r="G123" s="187"/>
      <c r="H123" s="187"/>
      <c r="I123" s="187">
        <v>10.25</v>
      </c>
      <c r="J123" s="187"/>
      <c r="K123" s="187"/>
      <c r="L123" s="187"/>
      <c r="M123" s="187"/>
      <c r="N123" s="187">
        <v>8.8800000000000008</v>
      </c>
      <c r="O123" s="187"/>
      <c r="P123" s="187"/>
      <c r="Q123" s="187"/>
      <c r="R123" s="187"/>
      <c r="S123" s="187">
        <v>6.75</v>
      </c>
      <c r="T123" s="83">
        <v>8.6266666666666669</v>
      </c>
      <c r="U123" s="38">
        <v>6</v>
      </c>
      <c r="V123" s="38">
        <v>0</v>
      </c>
      <c r="W123" s="38">
        <v>0</v>
      </c>
      <c r="X123" s="38">
        <v>6</v>
      </c>
      <c r="Y123" s="187">
        <v>17</v>
      </c>
      <c r="Z123" s="187">
        <v>0</v>
      </c>
      <c r="AA123" s="187"/>
      <c r="AB123" s="187"/>
      <c r="AC123" s="187"/>
      <c r="AD123" s="187">
        <v>8.1300000000000008</v>
      </c>
      <c r="AE123" s="187">
        <v>18</v>
      </c>
      <c r="AF123" s="187"/>
      <c r="AG123" s="145">
        <v>10.252000000000001</v>
      </c>
      <c r="AH123" s="75">
        <v>2</v>
      </c>
      <c r="AI123" s="75">
        <v>0</v>
      </c>
      <c r="AJ123" s="75">
        <v>0</v>
      </c>
      <c r="AK123" s="75">
        <v>1</v>
      </c>
      <c r="AL123" s="75">
        <v>9</v>
      </c>
      <c r="AM123" s="187">
        <v>14</v>
      </c>
      <c r="AN123" s="187"/>
      <c r="AO123" s="131">
        <v>1</v>
      </c>
      <c r="AP123" s="187">
        <v>0</v>
      </c>
      <c r="AQ123" s="187"/>
      <c r="AR123" s="75">
        <v>0</v>
      </c>
      <c r="AS123" s="187">
        <v>14</v>
      </c>
      <c r="AT123" s="187"/>
      <c r="AU123" s="75">
        <v>2</v>
      </c>
      <c r="AV123" s="74">
        <v>10.052941176470588</v>
      </c>
      <c r="AW123" s="70">
        <v>30</v>
      </c>
      <c r="AX123" s="133"/>
      <c r="AY123" s="133"/>
      <c r="AZ123" s="133"/>
      <c r="BA123" s="137" t="s">
        <v>539</v>
      </c>
      <c r="BB123" s="36">
        <v>10.050000000000001</v>
      </c>
      <c r="BD123" s="43" t="s">
        <v>607</v>
      </c>
      <c r="BH123" s="133"/>
      <c r="BN123" s="133"/>
    </row>
    <row r="124" spans="1:66" s="42" customFormat="1" hidden="1" x14ac:dyDescent="0.25">
      <c r="A124" s="186">
        <v>43</v>
      </c>
      <c r="B124" s="186" t="s">
        <v>608</v>
      </c>
      <c r="C124" s="186" t="s">
        <v>609</v>
      </c>
      <c r="D124" s="186" t="s">
        <v>424</v>
      </c>
      <c r="E124" s="186" t="s">
        <v>335</v>
      </c>
      <c r="F124" s="187"/>
      <c r="G124" s="187"/>
      <c r="H124" s="187"/>
      <c r="I124" s="187">
        <v>12.63</v>
      </c>
      <c r="J124" s="187"/>
      <c r="K124" s="187"/>
      <c r="L124" s="187"/>
      <c r="M124" s="187"/>
      <c r="N124" s="187">
        <v>9.3800000000000008</v>
      </c>
      <c r="O124" s="187"/>
      <c r="P124" s="187"/>
      <c r="Q124" s="187"/>
      <c r="R124" s="187"/>
      <c r="S124" s="187">
        <v>5.75</v>
      </c>
      <c r="T124" s="83">
        <v>9.2533333333333339</v>
      </c>
      <c r="U124" s="38">
        <v>6</v>
      </c>
      <c r="V124" s="38">
        <v>0</v>
      </c>
      <c r="W124" s="38">
        <v>0</v>
      </c>
      <c r="X124" s="38">
        <v>6</v>
      </c>
      <c r="Y124" s="187">
        <v>17.5</v>
      </c>
      <c r="Z124" s="187">
        <v>13</v>
      </c>
      <c r="AA124" s="187"/>
      <c r="AB124" s="187"/>
      <c r="AC124" s="187"/>
      <c r="AD124" s="187">
        <v>11.13</v>
      </c>
      <c r="AE124" s="187">
        <v>19</v>
      </c>
      <c r="AF124" s="187"/>
      <c r="AG124" s="145">
        <v>14.352</v>
      </c>
      <c r="AH124" s="75">
        <v>2</v>
      </c>
      <c r="AI124" s="75">
        <v>2</v>
      </c>
      <c r="AJ124" s="75">
        <v>4</v>
      </c>
      <c r="AK124" s="75">
        <v>1</v>
      </c>
      <c r="AL124" s="75">
        <v>9</v>
      </c>
      <c r="AM124" s="187">
        <v>15</v>
      </c>
      <c r="AN124" s="187"/>
      <c r="AO124" s="131">
        <v>1</v>
      </c>
      <c r="AP124" s="187">
        <v>0</v>
      </c>
      <c r="AQ124" s="187"/>
      <c r="AR124" s="75">
        <v>0</v>
      </c>
      <c r="AS124" s="187">
        <v>11.75</v>
      </c>
      <c r="AT124" s="187"/>
      <c r="AU124" s="75">
        <v>2</v>
      </c>
      <c r="AV124" s="74">
        <v>11.384705882352943</v>
      </c>
      <c r="AW124" s="70">
        <v>30</v>
      </c>
      <c r="AX124" s="133"/>
      <c r="AY124" s="133"/>
      <c r="AZ124" s="133"/>
      <c r="BA124" s="137" t="s">
        <v>539</v>
      </c>
      <c r="BB124" s="36">
        <v>11.38</v>
      </c>
      <c r="BD124" s="43" t="s">
        <v>609</v>
      </c>
      <c r="BH124" s="133"/>
      <c r="BN124" s="133"/>
    </row>
    <row r="125" spans="1:66" s="42" customFormat="1" hidden="1" x14ac:dyDescent="0.25">
      <c r="A125" s="186">
        <v>58</v>
      </c>
      <c r="B125" s="186" t="s">
        <v>610</v>
      </c>
      <c r="C125" s="186" t="s">
        <v>611</v>
      </c>
      <c r="D125" s="186" t="s">
        <v>396</v>
      </c>
      <c r="E125" s="186" t="s">
        <v>342</v>
      </c>
      <c r="F125" s="187"/>
      <c r="G125" s="187"/>
      <c r="H125" s="187"/>
      <c r="I125" s="187">
        <v>10</v>
      </c>
      <c r="J125" s="187"/>
      <c r="K125" s="187"/>
      <c r="L125" s="187"/>
      <c r="M125" s="187"/>
      <c r="N125" s="187">
        <v>10.88</v>
      </c>
      <c r="O125" s="187"/>
      <c r="P125" s="187"/>
      <c r="Q125" s="187"/>
      <c r="R125" s="187"/>
      <c r="S125" s="187">
        <v>7.88</v>
      </c>
      <c r="T125" s="83">
        <v>9.5866666666666678</v>
      </c>
      <c r="U125" s="38">
        <v>6</v>
      </c>
      <c r="V125" s="38">
        <v>6</v>
      </c>
      <c r="W125" s="38">
        <v>0</v>
      </c>
      <c r="X125" s="38">
        <v>12</v>
      </c>
      <c r="Y125" s="187">
        <v>9.44</v>
      </c>
      <c r="Z125" s="187">
        <v>13</v>
      </c>
      <c r="AA125" s="187"/>
      <c r="AB125" s="187"/>
      <c r="AC125" s="187"/>
      <c r="AD125" s="187">
        <v>8</v>
      </c>
      <c r="AE125" s="187">
        <v>19</v>
      </c>
      <c r="AF125" s="187"/>
      <c r="AG125" s="145">
        <v>11.488</v>
      </c>
      <c r="AH125" s="75">
        <v>0</v>
      </c>
      <c r="AI125" s="75">
        <v>2</v>
      </c>
      <c r="AJ125" s="75">
        <v>0</v>
      </c>
      <c r="AK125" s="75">
        <v>1</v>
      </c>
      <c r="AL125" s="75">
        <v>9</v>
      </c>
      <c r="AM125" s="187">
        <v>17</v>
      </c>
      <c r="AN125" s="187"/>
      <c r="AO125" s="131">
        <v>1</v>
      </c>
      <c r="AP125" s="187">
        <v>0</v>
      </c>
      <c r="AQ125" s="187"/>
      <c r="AR125" s="75">
        <v>0</v>
      </c>
      <c r="AS125" s="187">
        <v>10</v>
      </c>
      <c r="AT125" s="187"/>
      <c r="AU125" s="75">
        <v>2</v>
      </c>
      <c r="AV125" s="74">
        <v>10.63058823529412</v>
      </c>
      <c r="AW125" s="70">
        <v>30</v>
      </c>
      <c r="AX125" s="133"/>
      <c r="AY125" s="133"/>
      <c r="AZ125" s="133"/>
      <c r="BA125" s="137" t="s">
        <v>539</v>
      </c>
      <c r="BB125" s="36">
        <v>10.63</v>
      </c>
      <c r="BD125" s="43" t="s">
        <v>611</v>
      </c>
      <c r="BH125" s="133"/>
      <c r="BN125" s="133"/>
    </row>
    <row r="126" spans="1:66" s="42" customFormat="1" hidden="1" x14ac:dyDescent="0.25">
      <c r="A126" s="186">
        <v>62</v>
      </c>
      <c r="B126" s="186" t="s">
        <v>612</v>
      </c>
      <c r="C126" s="186" t="s">
        <v>613</v>
      </c>
      <c r="D126" s="186" t="s">
        <v>436</v>
      </c>
      <c r="E126" s="186" t="s">
        <v>342</v>
      </c>
      <c r="F126" s="187"/>
      <c r="G126" s="187"/>
      <c r="H126" s="187"/>
      <c r="I126" s="187">
        <v>10</v>
      </c>
      <c r="J126" s="187"/>
      <c r="K126" s="187">
        <v>10.25</v>
      </c>
      <c r="L126" s="187"/>
      <c r="M126" s="187"/>
      <c r="N126" s="187">
        <v>10.25</v>
      </c>
      <c r="O126" s="187"/>
      <c r="P126" s="187"/>
      <c r="Q126" s="187"/>
      <c r="R126" s="187"/>
      <c r="S126" s="187">
        <v>7</v>
      </c>
      <c r="T126" s="83">
        <v>9.0833333333333339</v>
      </c>
      <c r="U126" s="38">
        <v>6</v>
      </c>
      <c r="V126" s="38">
        <v>6</v>
      </c>
      <c r="W126" s="38">
        <v>0</v>
      </c>
      <c r="X126" s="38">
        <v>12</v>
      </c>
      <c r="Y126" s="188">
        <v>13.5</v>
      </c>
      <c r="Z126" s="188">
        <v>14</v>
      </c>
      <c r="AA126" s="188"/>
      <c r="AB126" s="188"/>
      <c r="AC126" s="188"/>
      <c r="AD126" s="188">
        <v>5.75</v>
      </c>
      <c r="AE126" s="188">
        <v>11</v>
      </c>
      <c r="AF126" s="188"/>
      <c r="AG126" s="189">
        <v>10</v>
      </c>
      <c r="AH126" s="75">
        <v>2</v>
      </c>
      <c r="AI126" s="75">
        <v>2</v>
      </c>
      <c r="AJ126" s="75">
        <v>0</v>
      </c>
      <c r="AK126" s="75">
        <v>1</v>
      </c>
      <c r="AL126" s="75">
        <v>9</v>
      </c>
      <c r="AM126" s="187">
        <v>11</v>
      </c>
      <c r="AN126" s="187"/>
      <c r="AO126" s="131">
        <v>1</v>
      </c>
      <c r="AP126" s="187">
        <v>10</v>
      </c>
      <c r="AQ126" s="187"/>
      <c r="AR126" s="75">
        <v>2</v>
      </c>
      <c r="AS126" s="187">
        <v>0</v>
      </c>
      <c r="AT126" s="187"/>
      <c r="AU126" s="75">
        <v>0</v>
      </c>
      <c r="AV126" s="74">
        <v>9.5735294117647065</v>
      </c>
      <c r="AW126" s="70">
        <v>24</v>
      </c>
      <c r="AX126" s="84"/>
      <c r="AY126" s="84"/>
      <c r="AZ126" s="84"/>
      <c r="BA126" s="137" t="s">
        <v>539</v>
      </c>
      <c r="BB126" s="36">
        <v>9.57</v>
      </c>
      <c r="BD126" s="43" t="s">
        <v>613</v>
      </c>
      <c r="BH126" s="133"/>
      <c r="BN126" s="133"/>
    </row>
    <row r="127" spans="1:66" s="42" customFormat="1" hidden="1" x14ac:dyDescent="0.25">
      <c r="A127" s="186">
        <v>94</v>
      </c>
      <c r="B127" s="186" t="s">
        <v>614</v>
      </c>
      <c r="C127" s="186" t="s">
        <v>589</v>
      </c>
      <c r="D127" s="186" t="s">
        <v>615</v>
      </c>
      <c r="E127" s="186" t="s">
        <v>349</v>
      </c>
      <c r="F127" s="187"/>
      <c r="G127" s="187"/>
      <c r="H127" s="187"/>
      <c r="I127" s="187">
        <v>10</v>
      </c>
      <c r="J127" s="187"/>
      <c r="K127" s="187"/>
      <c r="L127" s="187"/>
      <c r="M127" s="187"/>
      <c r="N127" s="187">
        <v>8.61</v>
      </c>
      <c r="O127" s="187"/>
      <c r="P127" s="187"/>
      <c r="Q127" s="187"/>
      <c r="R127" s="187"/>
      <c r="S127" s="187">
        <v>5.63</v>
      </c>
      <c r="T127" s="83">
        <v>8.08</v>
      </c>
      <c r="U127" s="38">
        <v>6</v>
      </c>
      <c r="V127" s="38">
        <v>0</v>
      </c>
      <c r="W127" s="38">
        <v>0</v>
      </c>
      <c r="X127" s="38">
        <v>6</v>
      </c>
      <c r="Y127" s="187">
        <v>10</v>
      </c>
      <c r="Z127" s="187">
        <v>6</v>
      </c>
      <c r="AA127" s="187"/>
      <c r="AB127" s="187"/>
      <c r="AC127" s="187"/>
      <c r="AD127" s="187">
        <v>10.63</v>
      </c>
      <c r="AE127" s="187">
        <v>20</v>
      </c>
      <c r="AF127" s="187"/>
      <c r="AG127" s="145">
        <v>11.452000000000002</v>
      </c>
      <c r="AH127" s="75">
        <v>2</v>
      </c>
      <c r="AI127" s="75">
        <v>0</v>
      </c>
      <c r="AJ127" s="75">
        <v>4</v>
      </c>
      <c r="AK127" s="75">
        <v>1</v>
      </c>
      <c r="AL127" s="75">
        <v>9</v>
      </c>
      <c r="AM127" s="187">
        <v>15</v>
      </c>
      <c r="AN127" s="187"/>
      <c r="AO127" s="131">
        <v>1</v>
      </c>
      <c r="AP127" s="187">
        <v>14.5</v>
      </c>
      <c r="AQ127" s="187"/>
      <c r="AR127" s="75">
        <v>2</v>
      </c>
      <c r="AS127" s="187">
        <v>0</v>
      </c>
      <c r="AT127" s="187"/>
      <c r="AU127" s="75">
        <v>0</v>
      </c>
      <c r="AV127" s="74">
        <v>10.234117647058824</v>
      </c>
      <c r="AW127" s="70">
        <v>30</v>
      </c>
      <c r="AX127" s="133"/>
      <c r="AY127" s="133"/>
      <c r="AZ127" s="133"/>
      <c r="BA127" s="137" t="s">
        <v>539</v>
      </c>
      <c r="BB127" s="36">
        <v>10.23</v>
      </c>
      <c r="BD127" s="43" t="s">
        <v>589</v>
      </c>
      <c r="BH127" s="133"/>
      <c r="BN127" s="133"/>
    </row>
    <row r="128" spans="1:66" s="42" customFormat="1" hidden="1" x14ac:dyDescent="0.25">
      <c r="A128" s="186">
        <v>106</v>
      </c>
      <c r="B128" s="186" t="s">
        <v>616</v>
      </c>
      <c r="C128" s="186" t="s">
        <v>357</v>
      </c>
      <c r="D128" s="186" t="s">
        <v>617</v>
      </c>
      <c r="E128" s="186" t="s">
        <v>358</v>
      </c>
      <c r="F128" s="187"/>
      <c r="G128" s="187"/>
      <c r="H128" s="187"/>
      <c r="I128" s="187">
        <v>5.63</v>
      </c>
      <c r="J128" s="187"/>
      <c r="K128" s="187"/>
      <c r="L128" s="187"/>
      <c r="M128" s="187"/>
      <c r="N128" s="187">
        <v>9.5</v>
      </c>
      <c r="O128" s="187"/>
      <c r="P128" s="187"/>
      <c r="Q128" s="187"/>
      <c r="R128" s="187"/>
      <c r="S128" s="187">
        <v>8.75</v>
      </c>
      <c r="T128" s="83">
        <v>7.96</v>
      </c>
      <c r="U128" s="38">
        <v>0</v>
      </c>
      <c r="V128" s="38">
        <v>0</v>
      </c>
      <c r="W128" s="38">
        <v>0</v>
      </c>
      <c r="X128" s="38">
        <v>0</v>
      </c>
      <c r="Y128" s="187">
        <v>11.5</v>
      </c>
      <c r="Z128" s="187">
        <v>10.5</v>
      </c>
      <c r="AA128" s="187"/>
      <c r="AB128" s="187"/>
      <c r="AC128" s="187"/>
      <c r="AD128" s="187">
        <v>8.75</v>
      </c>
      <c r="AE128" s="187">
        <v>15</v>
      </c>
      <c r="AF128" s="187"/>
      <c r="AG128" s="145">
        <v>10.9</v>
      </c>
      <c r="AH128" s="75">
        <v>2</v>
      </c>
      <c r="AI128" s="75">
        <v>2</v>
      </c>
      <c r="AJ128" s="75">
        <v>0</v>
      </c>
      <c r="AK128" s="75">
        <v>1</v>
      </c>
      <c r="AL128" s="75">
        <v>9</v>
      </c>
      <c r="AM128" s="187">
        <v>15</v>
      </c>
      <c r="AN128" s="187"/>
      <c r="AO128" s="131">
        <v>1</v>
      </c>
      <c r="AP128" s="187">
        <v>14.5</v>
      </c>
      <c r="AQ128" s="187"/>
      <c r="AR128" s="75">
        <v>2</v>
      </c>
      <c r="AS128" s="187">
        <v>0</v>
      </c>
      <c r="AT128" s="187"/>
      <c r="AU128" s="75">
        <v>0</v>
      </c>
      <c r="AV128" s="74">
        <v>10.008235294117647</v>
      </c>
      <c r="AW128" s="70">
        <v>30</v>
      </c>
      <c r="AX128" s="133"/>
      <c r="AY128" s="133"/>
      <c r="AZ128" s="133"/>
      <c r="BA128" s="137" t="s">
        <v>539</v>
      </c>
      <c r="BB128" s="36">
        <v>10.01</v>
      </c>
      <c r="BD128" s="43" t="s">
        <v>357</v>
      </c>
      <c r="BH128" s="133"/>
      <c r="BN128" s="133"/>
    </row>
    <row r="129" spans="1:66" s="42" customFormat="1" hidden="1" x14ac:dyDescent="0.25">
      <c r="A129" s="186">
        <v>135</v>
      </c>
      <c r="B129" s="186" t="s">
        <v>618</v>
      </c>
      <c r="C129" s="186" t="s">
        <v>619</v>
      </c>
      <c r="D129" s="186" t="s">
        <v>620</v>
      </c>
      <c r="E129" s="186" t="s">
        <v>366</v>
      </c>
      <c r="F129" s="187"/>
      <c r="G129" s="187"/>
      <c r="H129" s="187"/>
      <c r="I129" s="187">
        <v>12</v>
      </c>
      <c r="J129" s="187"/>
      <c r="K129" s="187"/>
      <c r="L129" s="187"/>
      <c r="M129" s="187"/>
      <c r="N129" s="187">
        <v>8.75</v>
      </c>
      <c r="O129" s="187"/>
      <c r="P129" s="187"/>
      <c r="Q129" s="187"/>
      <c r="R129" s="187"/>
      <c r="S129" s="187">
        <v>9.75</v>
      </c>
      <c r="T129" s="83">
        <v>10.166666666666666</v>
      </c>
      <c r="U129" s="38">
        <v>6</v>
      </c>
      <c r="V129" s="38">
        <v>0</v>
      </c>
      <c r="W129" s="38">
        <v>0</v>
      </c>
      <c r="X129" s="38">
        <v>18</v>
      </c>
      <c r="Y129" s="187">
        <v>10.5</v>
      </c>
      <c r="Z129" s="187">
        <v>11.25</v>
      </c>
      <c r="AA129" s="187"/>
      <c r="AB129" s="187"/>
      <c r="AC129" s="187"/>
      <c r="AD129" s="187">
        <v>2.5</v>
      </c>
      <c r="AE129" s="187">
        <v>16</v>
      </c>
      <c r="AF129" s="187"/>
      <c r="AG129" s="145">
        <v>8.5500000000000007</v>
      </c>
      <c r="AH129" s="75">
        <v>2</v>
      </c>
      <c r="AI129" s="75">
        <v>2</v>
      </c>
      <c r="AJ129" s="75">
        <v>0</v>
      </c>
      <c r="AK129" s="75">
        <v>1</v>
      </c>
      <c r="AL129" s="75">
        <v>5</v>
      </c>
      <c r="AM129" s="187">
        <v>13</v>
      </c>
      <c r="AN129" s="187"/>
      <c r="AO129" s="131">
        <v>1</v>
      </c>
      <c r="AP129" s="187">
        <v>0</v>
      </c>
      <c r="AQ129" s="187"/>
      <c r="AR129" s="75">
        <v>0</v>
      </c>
      <c r="AS129" s="187">
        <v>13</v>
      </c>
      <c r="AT129" s="187"/>
      <c r="AU129" s="75">
        <v>2</v>
      </c>
      <c r="AV129" s="74">
        <v>10.191176470588236</v>
      </c>
      <c r="AW129" s="70">
        <v>30</v>
      </c>
      <c r="AX129" s="133"/>
      <c r="AY129" s="133"/>
      <c r="AZ129" s="133"/>
      <c r="BA129" s="137" t="s">
        <v>539</v>
      </c>
      <c r="BB129" s="36">
        <v>10.19</v>
      </c>
      <c r="BD129" s="43" t="s">
        <v>619</v>
      </c>
      <c r="BH129" s="133"/>
      <c r="BN129" s="133"/>
    </row>
    <row r="130" spans="1:66" s="42" customFormat="1" hidden="1" x14ac:dyDescent="0.25">
      <c r="A130" s="186">
        <v>148</v>
      </c>
      <c r="B130" s="186" t="s">
        <v>621</v>
      </c>
      <c r="C130" s="186" t="s">
        <v>622</v>
      </c>
      <c r="D130" s="186" t="s">
        <v>476</v>
      </c>
      <c r="E130" s="186" t="s">
        <v>366</v>
      </c>
      <c r="F130" s="187"/>
      <c r="G130" s="187"/>
      <c r="H130" s="187"/>
      <c r="I130" s="187">
        <v>7.75</v>
      </c>
      <c r="J130" s="187"/>
      <c r="K130" s="187"/>
      <c r="L130" s="187"/>
      <c r="M130" s="187"/>
      <c r="N130" s="187">
        <v>8.8800000000000008</v>
      </c>
      <c r="O130" s="187"/>
      <c r="P130" s="187"/>
      <c r="Q130" s="187"/>
      <c r="R130" s="187"/>
      <c r="S130" s="187">
        <v>8</v>
      </c>
      <c r="T130" s="83">
        <v>8.2100000000000009</v>
      </c>
      <c r="U130" s="38">
        <v>0</v>
      </c>
      <c r="V130" s="38">
        <v>0</v>
      </c>
      <c r="W130" s="38">
        <v>0</v>
      </c>
      <c r="X130" s="38">
        <v>0</v>
      </c>
      <c r="Y130" s="187">
        <v>13</v>
      </c>
      <c r="Z130" s="187">
        <v>12.5</v>
      </c>
      <c r="AA130" s="187"/>
      <c r="AB130" s="187"/>
      <c r="AC130" s="187"/>
      <c r="AD130" s="187">
        <v>15.5</v>
      </c>
      <c r="AE130" s="187">
        <v>15</v>
      </c>
      <c r="AF130" s="187"/>
      <c r="AG130" s="145">
        <v>14.3</v>
      </c>
      <c r="AH130" s="75">
        <v>2</v>
      </c>
      <c r="AI130" s="75">
        <v>2</v>
      </c>
      <c r="AJ130" s="75">
        <v>4</v>
      </c>
      <c r="AK130" s="75">
        <v>1</v>
      </c>
      <c r="AL130" s="75">
        <v>9</v>
      </c>
      <c r="AM130" s="187">
        <v>16</v>
      </c>
      <c r="AN130" s="187"/>
      <c r="AO130" s="131">
        <v>1</v>
      </c>
      <c r="AP130" s="187">
        <v>8.5</v>
      </c>
      <c r="AQ130" s="187"/>
      <c r="AR130" s="75">
        <v>0</v>
      </c>
      <c r="AS130" s="187">
        <v>0</v>
      </c>
      <c r="AT130" s="187"/>
      <c r="AU130" s="75">
        <v>0</v>
      </c>
      <c r="AV130" s="74">
        <v>10.493529411764706</v>
      </c>
      <c r="AW130" s="70">
        <v>30</v>
      </c>
      <c r="AX130" s="133"/>
      <c r="AY130" s="133"/>
      <c r="AZ130" s="133"/>
      <c r="BA130" s="137" t="s">
        <v>539</v>
      </c>
      <c r="BB130" s="36">
        <v>10.49</v>
      </c>
      <c r="BD130" s="43" t="s">
        <v>622</v>
      </c>
      <c r="BH130" s="133"/>
      <c r="BN130" s="133"/>
    </row>
    <row r="131" spans="1:66" s="42" customFormat="1" hidden="1" x14ac:dyDescent="0.25">
      <c r="A131" s="186">
        <v>149</v>
      </c>
      <c r="B131" s="186" t="s">
        <v>623</v>
      </c>
      <c r="C131" s="186" t="s">
        <v>624</v>
      </c>
      <c r="D131" s="186" t="s">
        <v>625</v>
      </c>
      <c r="E131" s="186" t="s">
        <v>366</v>
      </c>
      <c r="F131" s="187"/>
      <c r="G131" s="187"/>
      <c r="H131" s="187"/>
      <c r="I131" s="187">
        <v>6.25</v>
      </c>
      <c r="J131" s="187"/>
      <c r="K131" s="187"/>
      <c r="L131" s="187"/>
      <c r="M131" s="187"/>
      <c r="N131" s="187">
        <v>12.5</v>
      </c>
      <c r="O131" s="187"/>
      <c r="P131" s="187"/>
      <c r="Q131" s="187"/>
      <c r="R131" s="187"/>
      <c r="S131" s="187">
        <v>10</v>
      </c>
      <c r="T131" s="83">
        <v>9.5833333333333339</v>
      </c>
      <c r="U131" s="38">
        <v>0</v>
      </c>
      <c r="V131" s="38">
        <v>6</v>
      </c>
      <c r="W131" s="38">
        <v>6</v>
      </c>
      <c r="X131" s="38">
        <v>12</v>
      </c>
      <c r="Y131" s="187">
        <v>13.1</v>
      </c>
      <c r="Z131" s="187">
        <v>11.5</v>
      </c>
      <c r="AA131" s="187"/>
      <c r="AB131" s="187"/>
      <c r="AC131" s="187"/>
      <c r="AD131" s="187">
        <v>3.25</v>
      </c>
      <c r="AE131" s="187">
        <v>11</v>
      </c>
      <c r="AF131" s="187"/>
      <c r="AG131" s="145">
        <v>8.42</v>
      </c>
      <c r="AH131" s="75">
        <v>2</v>
      </c>
      <c r="AI131" s="75">
        <v>2</v>
      </c>
      <c r="AJ131" s="75">
        <v>0</v>
      </c>
      <c r="AK131" s="75">
        <v>1</v>
      </c>
      <c r="AL131" s="75">
        <v>5</v>
      </c>
      <c r="AM131" s="187">
        <v>11</v>
      </c>
      <c r="AN131" s="187"/>
      <c r="AO131" s="131">
        <v>1</v>
      </c>
      <c r="AP131" s="187">
        <v>0</v>
      </c>
      <c r="AQ131" s="187"/>
      <c r="AR131" s="75">
        <v>0</v>
      </c>
      <c r="AS131" s="187">
        <v>15.5</v>
      </c>
      <c r="AT131" s="187"/>
      <c r="AU131" s="75">
        <v>2</v>
      </c>
      <c r="AV131" s="74">
        <v>10.020588235294117</v>
      </c>
      <c r="AW131" s="70">
        <v>30</v>
      </c>
      <c r="AX131" s="133"/>
      <c r="AY131" s="133"/>
      <c r="AZ131" s="133"/>
      <c r="BA131" s="137" t="s">
        <v>539</v>
      </c>
      <c r="BB131" s="36">
        <v>10.02</v>
      </c>
      <c r="BD131" s="43" t="s">
        <v>624</v>
      </c>
      <c r="BH131" s="133"/>
      <c r="BN131" s="133"/>
    </row>
    <row r="132" spans="1:66" s="42" customFormat="1" hidden="1" x14ac:dyDescent="0.25">
      <c r="A132" s="186">
        <v>155</v>
      </c>
      <c r="B132" s="186" t="s">
        <v>626</v>
      </c>
      <c r="C132" s="186" t="s">
        <v>627</v>
      </c>
      <c r="D132" s="186" t="s">
        <v>628</v>
      </c>
      <c r="E132" s="186" t="s">
        <v>373</v>
      </c>
      <c r="F132" s="187"/>
      <c r="G132" s="187"/>
      <c r="H132" s="187"/>
      <c r="I132" s="187">
        <v>10.75</v>
      </c>
      <c r="J132" s="187"/>
      <c r="K132" s="187"/>
      <c r="L132" s="187"/>
      <c r="M132" s="187"/>
      <c r="N132" s="187">
        <v>7.5</v>
      </c>
      <c r="O132" s="187"/>
      <c r="P132" s="187"/>
      <c r="Q132" s="187"/>
      <c r="R132" s="187"/>
      <c r="S132" s="187">
        <v>7.5</v>
      </c>
      <c r="T132" s="83">
        <v>8.5833333333333339</v>
      </c>
      <c r="U132" s="38">
        <v>6</v>
      </c>
      <c r="V132" s="38">
        <v>0</v>
      </c>
      <c r="W132" s="38">
        <v>0</v>
      </c>
      <c r="X132" s="38">
        <v>6</v>
      </c>
      <c r="Y132" s="187">
        <v>12.93</v>
      </c>
      <c r="Z132" s="187">
        <v>10.5</v>
      </c>
      <c r="AA132" s="187"/>
      <c r="AB132" s="187"/>
      <c r="AC132" s="187"/>
      <c r="AD132" s="187">
        <v>10</v>
      </c>
      <c r="AE132" s="187">
        <v>19</v>
      </c>
      <c r="AF132" s="187"/>
      <c r="AG132" s="145">
        <v>12.486000000000001</v>
      </c>
      <c r="AH132" s="75">
        <v>2</v>
      </c>
      <c r="AI132" s="75">
        <v>2</v>
      </c>
      <c r="AJ132" s="75">
        <v>4</v>
      </c>
      <c r="AK132" s="75">
        <v>1</v>
      </c>
      <c r="AL132" s="75">
        <v>9</v>
      </c>
      <c r="AM132" s="187">
        <v>19</v>
      </c>
      <c r="AN132" s="187"/>
      <c r="AO132" s="131">
        <v>1</v>
      </c>
      <c r="AP132" s="187">
        <v>0</v>
      </c>
      <c r="AQ132" s="187"/>
      <c r="AR132" s="75">
        <v>0</v>
      </c>
      <c r="AS132" s="187">
        <v>11.75</v>
      </c>
      <c r="AT132" s="187"/>
      <c r="AU132" s="75">
        <v>2</v>
      </c>
      <c r="AV132" s="74">
        <v>10.716470588235294</v>
      </c>
      <c r="AW132" s="70">
        <v>30</v>
      </c>
      <c r="AX132" s="133"/>
      <c r="AY132" s="133"/>
      <c r="AZ132" s="133"/>
      <c r="BA132" s="137" t="s">
        <v>539</v>
      </c>
      <c r="BB132" s="36">
        <v>10.72</v>
      </c>
      <c r="BD132" s="43" t="s">
        <v>627</v>
      </c>
      <c r="BH132" s="133"/>
      <c r="BN132" s="133"/>
    </row>
    <row r="133" spans="1:66" s="42" customFormat="1" hidden="1" x14ac:dyDescent="0.25">
      <c r="A133" s="186">
        <v>159</v>
      </c>
      <c r="B133" s="186" t="s">
        <v>629</v>
      </c>
      <c r="C133" s="186" t="s">
        <v>410</v>
      </c>
      <c r="D133" s="186" t="s">
        <v>435</v>
      </c>
      <c r="E133" s="186" t="s">
        <v>373</v>
      </c>
      <c r="F133" s="187"/>
      <c r="G133" s="187"/>
      <c r="H133" s="187"/>
      <c r="I133" s="187">
        <v>10</v>
      </c>
      <c r="J133" s="187"/>
      <c r="K133" s="187">
        <v>8.3800000000000008</v>
      </c>
      <c r="L133" s="187"/>
      <c r="M133" s="187"/>
      <c r="N133" s="187">
        <v>8.3800000000000008</v>
      </c>
      <c r="O133" s="187"/>
      <c r="P133" s="187"/>
      <c r="Q133" s="187"/>
      <c r="R133" s="187"/>
      <c r="S133" s="187">
        <v>4.88</v>
      </c>
      <c r="T133" s="83">
        <v>7.7533333333333339</v>
      </c>
      <c r="U133" s="38">
        <v>6</v>
      </c>
      <c r="V133" s="38">
        <v>0</v>
      </c>
      <c r="W133" s="38">
        <v>0</v>
      </c>
      <c r="X133" s="38">
        <v>6</v>
      </c>
      <c r="Y133" s="187">
        <v>12.4</v>
      </c>
      <c r="Z133" s="187">
        <v>9</v>
      </c>
      <c r="AA133" s="187"/>
      <c r="AB133" s="187"/>
      <c r="AC133" s="187"/>
      <c r="AD133" s="187">
        <v>7</v>
      </c>
      <c r="AE133" s="187">
        <v>18</v>
      </c>
      <c r="AF133" s="187"/>
      <c r="AG133" s="145">
        <v>10.68</v>
      </c>
      <c r="AH133" s="75">
        <v>2</v>
      </c>
      <c r="AI133" s="75">
        <v>0</v>
      </c>
      <c r="AJ133" s="75">
        <v>0</v>
      </c>
      <c r="AK133" s="75">
        <v>1</v>
      </c>
      <c r="AL133" s="75">
        <v>9</v>
      </c>
      <c r="AM133" s="187">
        <v>12</v>
      </c>
      <c r="AN133" s="187"/>
      <c r="AO133" s="131">
        <v>1</v>
      </c>
      <c r="AP133" s="187">
        <v>17.5</v>
      </c>
      <c r="AQ133" s="187"/>
      <c r="AR133" s="75">
        <v>2</v>
      </c>
      <c r="AS133" s="187">
        <v>0</v>
      </c>
      <c r="AT133" s="187"/>
      <c r="AU133" s="75">
        <v>0</v>
      </c>
      <c r="AV133" s="74">
        <v>10.010588235294119</v>
      </c>
      <c r="AW133" s="70">
        <v>30</v>
      </c>
      <c r="AX133" s="84"/>
      <c r="AY133" s="84"/>
      <c r="AZ133" s="84"/>
      <c r="BA133" s="137" t="s">
        <v>539</v>
      </c>
      <c r="BB133" s="36">
        <v>9.9499999999999993</v>
      </c>
      <c r="BD133" s="43" t="s">
        <v>410</v>
      </c>
      <c r="BH133" s="133"/>
      <c r="BN133" s="133"/>
    </row>
    <row r="134" spans="1:66" s="42" customFormat="1" hidden="1" x14ac:dyDescent="0.25">
      <c r="A134" s="186">
        <v>163</v>
      </c>
      <c r="B134" s="186" t="s">
        <v>630</v>
      </c>
      <c r="C134" s="186" t="s">
        <v>631</v>
      </c>
      <c r="D134" s="186" t="s">
        <v>632</v>
      </c>
      <c r="E134" s="186" t="s">
        <v>373</v>
      </c>
      <c r="F134" s="187"/>
      <c r="G134" s="187"/>
      <c r="H134" s="187"/>
      <c r="I134" s="187">
        <v>10.5</v>
      </c>
      <c r="J134" s="187"/>
      <c r="K134" s="187"/>
      <c r="L134" s="187"/>
      <c r="M134" s="187"/>
      <c r="N134" s="187">
        <v>9.1300000000000008</v>
      </c>
      <c r="O134" s="187"/>
      <c r="P134" s="187"/>
      <c r="Q134" s="187"/>
      <c r="R134" s="187"/>
      <c r="S134" s="187">
        <v>10.5</v>
      </c>
      <c r="T134" s="83">
        <v>10.043333333333335</v>
      </c>
      <c r="U134" s="38">
        <v>6</v>
      </c>
      <c r="V134" s="38">
        <v>0</v>
      </c>
      <c r="W134" s="38">
        <v>6</v>
      </c>
      <c r="X134" s="38">
        <v>18</v>
      </c>
      <c r="Y134" s="187">
        <v>12.93</v>
      </c>
      <c r="Z134" s="187">
        <v>12</v>
      </c>
      <c r="AA134" s="187"/>
      <c r="AB134" s="187"/>
      <c r="AC134" s="187"/>
      <c r="AD134" s="187">
        <v>10.25</v>
      </c>
      <c r="AE134" s="187">
        <v>17</v>
      </c>
      <c r="AF134" s="187"/>
      <c r="AG134" s="145">
        <v>12.486000000000001</v>
      </c>
      <c r="AH134" s="75">
        <v>2</v>
      </c>
      <c r="AI134" s="75">
        <v>2</v>
      </c>
      <c r="AJ134" s="75">
        <v>4</v>
      </c>
      <c r="AK134" s="75">
        <v>1</v>
      </c>
      <c r="AL134" s="75">
        <v>9</v>
      </c>
      <c r="AM134" s="187">
        <v>19</v>
      </c>
      <c r="AN134" s="187"/>
      <c r="AO134" s="131">
        <v>1</v>
      </c>
      <c r="AP134" s="187">
        <v>0</v>
      </c>
      <c r="AQ134" s="187"/>
      <c r="AR134" s="75">
        <v>0</v>
      </c>
      <c r="AS134" s="187">
        <v>10</v>
      </c>
      <c r="AT134" s="187"/>
      <c r="AU134" s="75">
        <v>2</v>
      </c>
      <c r="AV134" s="74">
        <v>11.283529411764707</v>
      </c>
      <c r="AW134" s="70">
        <v>30</v>
      </c>
      <c r="AX134" s="133"/>
      <c r="AY134" s="133"/>
      <c r="AZ134" s="133"/>
      <c r="BA134" s="137" t="s">
        <v>539</v>
      </c>
      <c r="BB134" s="36">
        <v>11.28</v>
      </c>
      <c r="BD134" s="43" t="s">
        <v>631</v>
      </c>
      <c r="BH134" s="133"/>
      <c r="BN134" s="133"/>
    </row>
    <row r="135" spans="1:66" s="42" customFormat="1" hidden="1" x14ac:dyDescent="0.25">
      <c r="A135" s="186">
        <v>164</v>
      </c>
      <c r="B135" s="186" t="s">
        <v>633</v>
      </c>
      <c r="C135" s="186" t="s">
        <v>499</v>
      </c>
      <c r="D135" s="186" t="s">
        <v>634</v>
      </c>
      <c r="E135" s="186" t="s">
        <v>373</v>
      </c>
      <c r="F135" s="187"/>
      <c r="G135" s="187"/>
      <c r="H135" s="187"/>
      <c r="I135" s="187">
        <v>2.5</v>
      </c>
      <c r="J135" s="187"/>
      <c r="K135" s="187">
        <v>2.88</v>
      </c>
      <c r="L135" s="187"/>
      <c r="M135" s="187"/>
      <c r="N135" s="187">
        <v>2.88</v>
      </c>
      <c r="O135" s="187"/>
      <c r="P135" s="187"/>
      <c r="Q135" s="187"/>
      <c r="R135" s="187"/>
      <c r="S135" s="187">
        <v>7.13</v>
      </c>
      <c r="T135" s="83">
        <v>4.17</v>
      </c>
      <c r="U135" s="38">
        <v>0</v>
      </c>
      <c r="V135" s="38">
        <v>0</v>
      </c>
      <c r="W135" s="38">
        <v>0</v>
      </c>
      <c r="X135" s="38">
        <v>0</v>
      </c>
      <c r="Y135" s="188">
        <v>12.4</v>
      </c>
      <c r="Z135" s="188">
        <v>15.33</v>
      </c>
      <c r="AA135" s="188"/>
      <c r="AB135" s="188"/>
      <c r="AC135" s="188"/>
      <c r="AD135" s="188">
        <v>6.25</v>
      </c>
      <c r="AE135" s="188">
        <v>11</v>
      </c>
      <c r="AF135" s="188"/>
      <c r="AG135" s="189">
        <v>10.246</v>
      </c>
      <c r="AH135" s="75">
        <v>2</v>
      </c>
      <c r="AI135" s="75">
        <v>2</v>
      </c>
      <c r="AJ135" s="75">
        <v>0</v>
      </c>
      <c r="AK135" s="75">
        <v>1</v>
      </c>
      <c r="AL135" s="75">
        <v>9</v>
      </c>
      <c r="AM135" s="187">
        <v>14</v>
      </c>
      <c r="AN135" s="187"/>
      <c r="AO135" s="131">
        <v>1</v>
      </c>
      <c r="AP135" s="187">
        <v>0</v>
      </c>
      <c r="AQ135" s="187"/>
      <c r="AR135" s="75">
        <v>0</v>
      </c>
      <c r="AS135" s="187">
        <v>13</v>
      </c>
      <c r="AT135" s="187"/>
      <c r="AU135" s="75">
        <v>2</v>
      </c>
      <c r="AV135" s="74">
        <v>7.5741176470588227</v>
      </c>
      <c r="AW135" s="70">
        <v>12</v>
      </c>
      <c r="AX135" s="84"/>
      <c r="AY135" s="84"/>
      <c r="AZ135" s="84"/>
      <c r="BA135" s="137" t="s">
        <v>539</v>
      </c>
      <c r="BB135" s="36">
        <v>7.57</v>
      </c>
      <c r="BD135" s="43" t="s">
        <v>499</v>
      </c>
      <c r="BH135" s="133"/>
      <c r="BN135" s="133"/>
    </row>
    <row r="136" spans="1:66" s="42" customFormat="1" hidden="1" x14ac:dyDescent="0.25">
      <c r="A136" s="186">
        <v>178</v>
      </c>
      <c r="B136" s="186" t="s">
        <v>635</v>
      </c>
      <c r="C136" s="186" t="s">
        <v>636</v>
      </c>
      <c r="D136" s="186" t="s">
        <v>637</v>
      </c>
      <c r="E136" s="186" t="s">
        <v>381</v>
      </c>
      <c r="F136" s="187"/>
      <c r="G136" s="187"/>
      <c r="H136" s="187"/>
      <c r="I136" s="187">
        <v>8.5</v>
      </c>
      <c r="J136" s="187"/>
      <c r="K136" s="187"/>
      <c r="L136" s="187"/>
      <c r="M136" s="187"/>
      <c r="N136" s="187">
        <v>11.13</v>
      </c>
      <c r="O136" s="187"/>
      <c r="P136" s="187"/>
      <c r="Q136" s="187"/>
      <c r="R136" s="187"/>
      <c r="S136" s="187">
        <v>10.75</v>
      </c>
      <c r="T136" s="83">
        <v>10.126666666666667</v>
      </c>
      <c r="U136" s="38">
        <v>0</v>
      </c>
      <c r="V136" s="38">
        <v>6</v>
      </c>
      <c r="W136" s="38">
        <v>6</v>
      </c>
      <c r="X136" s="38">
        <v>18</v>
      </c>
      <c r="Y136" s="187">
        <v>11</v>
      </c>
      <c r="Z136" s="187">
        <v>13</v>
      </c>
      <c r="AA136" s="187"/>
      <c r="AB136" s="187"/>
      <c r="AC136" s="187"/>
      <c r="AD136" s="187">
        <v>4.25</v>
      </c>
      <c r="AE136" s="187">
        <v>18</v>
      </c>
      <c r="AF136" s="187"/>
      <c r="AG136" s="145">
        <v>10.1</v>
      </c>
      <c r="AH136" s="75">
        <v>2</v>
      </c>
      <c r="AI136" s="75">
        <v>2</v>
      </c>
      <c r="AJ136" s="75">
        <v>0</v>
      </c>
      <c r="AK136" s="75">
        <v>1</v>
      </c>
      <c r="AL136" s="75">
        <v>9</v>
      </c>
      <c r="AM136" s="187">
        <v>17</v>
      </c>
      <c r="AN136" s="187"/>
      <c r="AO136" s="131">
        <v>1</v>
      </c>
      <c r="AP136" s="187">
        <v>0</v>
      </c>
      <c r="AQ136" s="187"/>
      <c r="AR136" s="75">
        <v>0</v>
      </c>
      <c r="AS136" s="187">
        <v>11.5</v>
      </c>
      <c r="AT136" s="187"/>
      <c r="AU136" s="75">
        <v>2</v>
      </c>
      <c r="AV136" s="74">
        <v>10.68470588235294</v>
      </c>
      <c r="AW136" s="70">
        <v>30</v>
      </c>
      <c r="AX136" s="133"/>
      <c r="AY136" s="133"/>
      <c r="AZ136" s="133"/>
      <c r="BA136" s="137" t="s">
        <v>539</v>
      </c>
      <c r="BB136" s="36">
        <v>10.68</v>
      </c>
      <c r="BD136" s="43" t="s">
        <v>636</v>
      </c>
      <c r="BH136" s="133"/>
      <c r="BN136" s="133"/>
    </row>
    <row r="137" spans="1:66" s="42" customFormat="1" hidden="1" x14ac:dyDescent="0.25">
      <c r="A137" s="186">
        <v>188</v>
      </c>
      <c r="B137" s="186" t="s">
        <v>638</v>
      </c>
      <c r="C137" s="186" t="s">
        <v>411</v>
      </c>
      <c r="D137" s="186" t="s">
        <v>639</v>
      </c>
      <c r="E137" s="186" t="s">
        <v>381</v>
      </c>
      <c r="F137" s="187"/>
      <c r="G137" s="187"/>
      <c r="H137" s="187"/>
      <c r="I137" s="187">
        <v>7.25</v>
      </c>
      <c r="J137" s="187"/>
      <c r="K137" s="187"/>
      <c r="L137" s="187"/>
      <c r="M137" s="187"/>
      <c r="N137" s="187">
        <v>12</v>
      </c>
      <c r="O137" s="187"/>
      <c r="P137" s="187"/>
      <c r="Q137" s="187"/>
      <c r="R137" s="187"/>
      <c r="S137" s="187">
        <v>9.75</v>
      </c>
      <c r="T137" s="83">
        <v>9.6666666666666661</v>
      </c>
      <c r="U137" s="38">
        <v>0</v>
      </c>
      <c r="V137" s="38">
        <v>6</v>
      </c>
      <c r="W137" s="38">
        <v>0</v>
      </c>
      <c r="X137" s="38">
        <v>6</v>
      </c>
      <c r="Y137" s="187">
        <v>11.8</v>
      </c>
      <c r="Z137" s="187">
        <v>13</v>
      </c>
      <c r="AA137" s="187"/>
      <c r="AB137" s="187"/>
      <c r="AC137" s="187"/>
      <c r="AD137" s="187">
        <v>6</v>
      </c>
      <c r="AE137" s="187">
        <v>18</v>
      </c>
      <c r="AF137" s="187"/>
      <c r="AG137" s="145">
        <v>10.959999999999999</v>
      </c>
      <c r="AH137" s="75">
        <v>2</v>
      </c>
      <c r="AI137" s="75">
        <v>2</v>
      </c>
      <c r="AJ137" s="75">
        <v>0</v>
      </c>
      <c r="AK137" s="75">
        <v>1</v>
      </c>
      <c r="AL137" s="75">
        <v>9</v>
      </c>
      <c r="AM137" s="187">
        <v>17</v>
      </c>
      <c r="AN137" s="187"/>
      <c r="AO137" s="131">
        <v>1</v>
      </c>
      <c r="AP137" s="187">
        <v>0</v>
      </c>
      <c r="AQ137" s="187"/>
      <c r="AR137" s="75">
        <v>0</v>
      </c>
      <c r="AS137" s="187">
        <v>13.5</v>
      </c>
      <c r="AT137" s="187"/>
      <c r="AU137" s="75">
        <v>2</v>
      </c>
      <c r="AV137" s="74">
        <v>10.929411764705883</v>
      </c>
      <c r="AW137" s="70">
        <v>30</v>
      </c>
      <c r="AX137" s="133"/>
      <c r="AY137" s="133"/>
      <c r="AZ137" s="133"/>
      <c r="BA137" s="137" t="s">
        <v>539</v>
      </c>
      <c r="BB137" s="36">
        <v>10.93</v>
      </c>
      <c r="BD137" s="43" t="s">
        <v>411</v>
      </c>
      <c r="BH137" s="133"/>
      <c r="BN137" s="133"/>
    </row>
    <row r="138" spans="1:66" s="42" customFormat="1" hidden="1" x14ac:dyDescent="0.25">
      <c r="A138" s="186">
        <v>193</v>
      </c>
      <c r="B138" s="186" t="s">
        <v>640</v>
      </c>
      <c r="C138" s="186" t="s">
        <v>641</v>
      </c>
      <c r="D138" s="186" t="s">
        <v>642</v>
      </c>
      <c r="E138" s="186" t="s">
        <v>381</v>
      </c>
      <c r="F138" s="187"/>
      <c r="G138" s="187"/>
      <c r="H138" s="187"/>
      <c r="I138" s="187">
        <v>7.75</v>
      </c>
      <c r="J138" s="187"/>
      <c r="K138" s="187"/>
      <c r="L138" s="187"/>
      <c r="M138" s="187"/>
      <c r="N138" s="187">
        <v>12.75</v>
      </c>
      <c r="O138" s="187"/>
      <c r="P138" s="187"/>
      <c r="Q138" s="187"/>
      <c r="R138" s="187"/>
      <c r="S138" s="187">
        <v>6.5</v>
      </c>
      <c r="T138" s="83">
        <v>9</v>
      </c>
      <c r="U138" s="38">
        <v>0</v>
      </c>
      <c r="V138" s="38">
        <v>6</v>
      </c>
      <c r="W138" s="38">
        <v>0</v>
      </c>
      <c r="X138" s="38">
        <v>6</v>
      </c>
      <c r="Y138" s="187">
        <v>11.7</v>
      </c>
      <c r="Z138" s="187">
        <v>10</v>
      </c>
      <c r="AA138" s="187"/>
      <c r="AB138" s="187"/>
      <c r="AC138" s="187"/>
      <c r="AD138" s="187">
        <v>10.38</v>
      </c>
      <c r="AE138" s="187">
        <v>12</v>
      </c>
      <c r="AF138" s="187"/>
      <c r="AG138" s="145">
        <v>10.891999999999999</v>
      </c>
      <c r="AH138" s="75">
        <v>2</v>
      </c>
      <c r="AI138" s="75">
        <v>2</v>
      </c>
      <c r="AJ138" s="75">
        <v>4</v>
      </c>
      <c r="AK138" s="75">
        <v>1</v>
      </c>
      <c r="AL138" s="75">
        <v>9</v>
      </c>
      <c r="AM138" s="187">
        <v>15</v>
      </c>
      <c r="AN138" s="187"/>
      <c r="AO138" s="131">
        <v>1</v>
      </c>
      <c r="AP138" s="187">
        <v>0</v>
      </c>
      <c r="AQ138" s="187"/>
      <c r="AR138" s="75">
        <v>0</v>
      </c>
      <c r="AS138" s="187">
        <v>12</v>
      </c>
      <c r="AT138" s="187"/>
      <c r="AU138" s="75">
        <v>2</v>
      </c>
      <c r="AV138" s="74">
        <v>10.26235294117647</v>
      </c>
      <c r="AW138" s="70">
        <v>30</v>
      </c>
      <c r="AX138" s="133"/>
      <c r="AY138" s="133"/>
      <c r="AZ138" s="133"/>
      <c r="BA138" s="137" t="s">
        <v>539</v>
      </c>
      <c r="BB138" s="36">
        <v>10.26</v>
      </c>
      <c r="BD138" s="43" t="s">
        <v>641</v>
      </c>
      <c r="BH138" s="133"/>
      <c r="BN138" s="133"/>
    </row>
    <row r="139" spans="1:66" s="42" customFormat="1" hidden="1" x14ac:dyDescent="0.25">
      <c r="A139" s="186">
        <v>197</v>
      </c>
      <c r="B139" s="186" t="s">
        <v>643</v>
      </c>
      <c r="C139" s="186" t="s">
        <v>644</v>
      </c>
      <c r="D139" s="186" t="s">
        <v>645</v>
      </c>
      <c r="E139" s="186" t="s">
        <v>381</v>
      </c>
      <c r="F139" s="187"/>
      <c r="G139" s="187"/>
      <c r="H139" s="187"/>
      <c r="I139" s="187">
        <v>8.25</v>
      </c>
      <c r="J139" s="187"/>
      <c r="K139" s="187"/>
      <c r="L139" s="187"/>
      <c r="M139" s="187"/>
      <c r="N139" s="187">
        <v>11</v>
      </c>
      <c r="O139" s="187"/>
      <c r="P139" s="187"/>
      <c r="Q139" s="187"/>
      <c r="R139" s="187"/>
      <c r="S139" s="187">
        <v>9.25</v>
      </c>
      <c r="T139" s="83">
        <v>9.5</v>
      </c>
      <c r="U139" s="38">
        <v>0</v>
      </c>
      <c r="V139" s="38">
        <v>6</v>
      </c>
      <c r="W139" s="38">
        <v>0</v>
      </c>
      <c r="X139" s="38">
        <v>6</v>
      </c>
      <c r="Y139" s="187">
        <v>11</v>
      </c>
      <c r="Z139" s="187">
        <v>12</v>
      </c>
      <c r="AA139" s="187"/>
      <c r="AB139" s="187"/>
      <c r="AC139" s="187"/>
      <c r="AD139" s="187">
        <v>5.75</v>
      </c>
      <c r="AE139" s="187">
        <v>20</v>
      </c>
      <c r="AF139" s="187"/>
      <c r="AG139" s="145">
        <v>10.9</v>
      </c>
      <c r="AH139" s="75">
        <v>2</v>
      </c>
      <c r="AI139" s="75">
        <v>2</v>
      </c>
      <c r="AJ139" s="75">
        <v>0</v>
      </c>
      <c r="AK139" s="75">
        <v>1</v>
      </c>
      <c r="AL139" s="75">
        <v>9</v>
      </c>
      <c r="AM139" s="187">
        <v>14</v>
      </c>
      <c r="AN139" s="187"/>
      <c r="AO139" s="131">
        <v>1</v>
      </c>
      <c r="AP139" s="187">
        <v>0</v>
      </c>
      <c r="AQ139" s="187"/>
      <c r="AR139" s="75">
        <v>0</v>
      </c>
      <c r="AS139" s="187">
        <v>10.5</v>
      </c>
      <c r="AT139" s="187"/>
      <c r="AU139" s="75">
        <v>2</v>
      </c>
      <c r="AV139" s="74">
        <v>10.294117647058824</v>
      </c>
      <c r="AW139" s="70">
        <v>30</v>
      </c>
      <c r="AX139" s="133"/>
      <c r="AY139" s="133"/>
      <c r="AZ139" s="133"/>
      <c r="BA139" s="137" t="s">
        <v>539</v>
      </c>
      <c r="BB139" s="36">
        <v>10.029999999999999</v>
      </c>
      <c r="BD139" s="43" t="s">
        <v>644</v>
      </c>
      <c r="BH139" s="133"/>
      <c r="BN139" s="133"/>
    </row>
    <row r="140" spans="1:66" s="42" customFormat="1" hidden="1" x14ac:dyDescent="0.25">
      <c r="A140" s="186">
        <v>201</v>
      </c>
      <c r="B140" s="186" t="s">
        <v>646</v>
      </c>
      <c r="C140" s="186" t="s">
        <v>478</v>
      </c>
      <c r="D140" s="186" t="s">
        <v>78</v>
      </c>
      <c r="E140" s="186" t="s">
        <v>381</v>
      </c>
      <c r="F140" s="187"/>
      <c r="G140" s="187"/>
      <c r="H140" s="187"/>
      <c r="I140" s="187">
        <v>7.25</v>
      </c>
      <c r="J140" s="187"/>
      <c r="K140" s="187"/>
      <c r="L140" s="187"/>
      <c r="M140" s="187"/>
      <c r="N140" s="187">
        <v>11.88</v>
      </c>
      <c r="O140" s="187"/>
      <c r="P140" s="187"/>
      <c r="Q140" s="187"/>
      <c r="R140" s="187"/>
      <c r="S140" s="187">
        <v>9.25</v>
      </c>
      <c r="T140" s="83">
        <v>9.4600000000000009</v>
      </c>
      <c r="U140" s="38">
        <v>0</v>
      </c>
      <c r="V140" s="38">
        <v>6</v>
      </c>
      <c r="W140" s="38">
        <v>0</v>
      </c>
      <c r="X140" s="38">
        <v>6</v>
      </c>
      <c r="Y140" s="187">
        <v>12.5</v>
      </c>
      <c r="Z140" s="187">
        <v>11</v>
      </c>
      <c r="AA140" s="187"/>
      <c r="AB140" s="187"/>
      <c r="AC140" s="187"/>
      <c r="AD140" s="187">
        <v>8</v>
      </c>
      <c r="AE140" s="187">
        <v>11</v>
      </c>
      <c r="AF140" s="187"/>
      <c r="AG140" s="145">
        <v>10.1</v>
      </c>
      <c r="AH140" s="75">
        <v>2</v>
      </c>
      <c r="AI140" s="75">
        <v>2</v>
      </c>
      <c r="AJ140" s="75">
        <v>0</v>
      </c>
      <c r="AK140" s="75">
        <v>1</v>
      </c>
      <c r="AL140" s="75">
        <v>9</v>
      </c>
      <c r="AM140" s="187">
        <v>14</v>
      </c>
      <c r="AN140" s="187"/>
      <c r="AO140" s="131">
        <v>1</v>
      </c>
      <c r="AP140" s="187">
        <v>0</v>
      </c>
      <c r="AQ140" s="187"/>
      <c r="AR140" s="75">
        <v>0</v>
      </c>
      <c r="AS140" s="187">
        <v>14.5</v>
      </c>
      <c r="AT140" s="187"/>
      <c r="AU140" s="75">
        <v>2</v>
      </c>
      <c r="AV140" s="74">
        <v>10.508235294117648</v>
      </c>
      <c r="AW140" s="70">
        <v>30</v>
      </c>
      <c r="AX140" s="133"/>
      <c r="AY140" s="133"/>
      <c r="AZ140" s="133"/>
      <c r="BA140" s="137" t="s">
        <v>539</v>
      </c>
      <c r="BB140" s="36">
        <v>10.51</v>
      </c>
      <c r="BD140" s="43" t="s">
        <v>478</v>
      </c>
      <c r="BH140" s="133"/>
      <c r="BN140" s="133"/>
    </row>
    <row r="141" spans="1:66" s="42" customFormat="1" hidden="1" x14ac:dyDescent="0.25">
      <c r="A141" s="186">
        <v>204</v>
      </c>
      <c r="B141" s="186" t="s">
        <v>647</v>
      </c>
      <c r="C141" s="186" t="s">
        <v>648</v>
      </c>
      <c r="D141" s="186" t="s">
        <v>348</v>
      </c>
      <c r="E141" s="186" t="s">
        <v>385</v>
      </c>
      <c r="F141" s="187"/>
      <c r="G141" s="187"/>
      <c r="H141" s="187"/>
      <c r="I141" s="187">
        <v>6.5</v>
      </c>
      <c r="J141" s="187"/>
      <c r="K141" s="187"/>
      <c r="L141" s="187"/>
      <c r="M141" s="187"/>
      <c r="N141" s="187">
        <v>10.88</v>
      </c>
      <c r="O141" s="187"/>
      <c r="P141" s="187"/>
      <c r="Q141" s="187"/>
      <c r="R141" s="187"/>
      <c r="S141" s="187">
        <v>9.5</v>
      </c>
      <c r="T141" s="83">
        <v>8.9600000000000009</v>
      </c>
      <c r="U141" s="38">
        <v>0</v>
      </c>
      <c r="V141" s="38">
        <v>6</v>
      </c>
      <c r="W141" s="38">
        <v>0</v>
      </c>
      <c r="X141" s="38">
        <v>6</v>
      </c>
      <c r="Y141" s="187">
        <v>12.75</v>
      </c>
      <c r="Z141" s="187">
        <v>10</v>
      </c>
      <c r="AA141" s="187"/>
      <c r="AB141" s="187"/>
      <c r="AC141" s="187"/>
      <c r="AD141" s="187">
        <v>8</v>
      </c>
      <c r="AE141" s="187">
        <v>11</v>
      </c>
      <c r="AF141" s="187"/>
      <c r="AG141" s="145">
        <v>9.9499999999999993</v>
      </c>
      <c r="AH141" s="75">
        <v>2</v>
      </c>
      <c r="AI141" s="75">
        <v>2</v>
      </c>
      <c r="AJ141" s="75">
        <v>0</v>
      </c>
      <c r="AK141" s="75">
        <v>1</v>
      </c>
      <c r="AL141" s="75">
        <v>5</v>
      </c>
      <c r="AM141" s="187">
        <v>14</v>
      </c>
      <c r="AN141" s="187"/>
      <c r="AO141" s="131">
        <v>1</v>
      </c>
      <c r="AP141" s="187">
        <v>0</v>
      </c>
      <c r="AQ141" s="187"/>
      <c r="AR141" s="75">
        <v>0</v>
      </c>
      <c r="AS141" s="187">
        <v>13.5</v>
      </c>
      <c r="AT141" s="187"/>
      <c r="AU141" s="75">
        <v>2</v>
      </c>
      <c r="AV141" s="74">
        <v>10.081764705882353</v>
      </c>
      <c r="AW141" s="70">
        <v>30</v>
      </c>
      <c r="AX141" s="133"/>
      <c r="AY141" s="133"/>
      <c r="AZ141" s="133"/>
      <c r="BA141" s="137" t="s">
        <v>539</v>
      </c>
      <c r="BB141" s="36">
        <v>10.08</v>
      </c>
      <c r="BD141" s="43" t="s">
        <v>648</v>
      </c>
      <c r="BH141" s="133"/>
      <c r="BN141" s="133"/>
    </row>
    <row r="142" spans="1:66" s="42" customFormat="1" hidden="1" x14ac:dyDescent="0.25">
      <c r="A142" s="186">
        <v>205</v>
      </c>
      <c r="B142" s="186" t="s">
        <v>649</v>
      </c>
      <c r="C142" s="186" t="s">
        <v>650</v>
      </c>
      <c r="D142" s="186" t="s">
        <v>492</v>
      </c>
      <c r="E142" s="186" t="s">
        <v>385</v>
      </c>
      <c r="F142" s="187"/>
      <c r="G142" s="187"/>
      <c r="H142" s="187"/>
      <c r="I142" s="187">
        <v>10</v>
      </c>
      <c r="J142" s="187"/>
      <c r="K142" s="187"/>
      <c r="L142" s="187"/>
      <c r="M142" s="187"/>
      <c r="N142" s="187">
        <v>11.13</v>
      </c>
      <c r="O142" s="187"/>
      <c r="P142" s="187"/>
      <c r="Q142" s="187"/>
      <c r="R142" s="187"/>
      <c r="S142" s="187">
        <v>9.8800000000000008</v>
      </c>
      <c r="T142" s="83">
        <v>10.336666666666668</v>
      </c>
      <c r="U142" s="38">
        <v>6</v>
      </c>
      <c r="V142" s="38">
        <v>6</v>
      </c>
      <c r="W142" s="38">
        <v>0</v>
      </c>
      <c r="X142" s="38">
        <v>18</v>
      </c>
      <c r="Y142" s="187">
        <v>12.75</v>
      </c>
      <c r="Z142" s="187">
        <v>15</v>
      </c>
      <c r="AA142" s="187"/>
      <c r="AB142" s="187"/>
      <c r="AC142" s="187"/>
      <c r="AD142" s="187">
        <v>6.5</v>
      </c>
      <c r="AE142" s="187">
        <v>11</v>
      </c>
      <c r="AF142" s="187"/>
      <c r="AG142" s="145">
        <v>10.35</v>
      </c>
      <c r="AH142" s="75">
        <v>2</v>
      </c>
      <c r="AI142" s="75">
        <v>2</v>
      </c>
      <c r="AJ142" s="75">
        <v>0</v>
      </c>
      <c r="AK142" s="75">
        <v>1</v>
      </c>
      <c r="AL142" s="75">
        <v>9</v>
      </c>
      <c r="AM142" s="187">
        <v>14</v>
      </c>
      <c r="AN142" s="187"/>
      <c r="AO142" s="131">
        <v>1</v>
      </c>
      <c r="AP142" s="187">
        <v>0</v>
      </c>
      <c r="AQ142" s="187"/>
      <c r="AR142" s="75">
        <v>0</v>
      </c>
      <c r="AS142" s="187">
        <v>11</v>
      </c>
      <c r="AT142" s="187"/>
      <c r="AU142" s="75">
        <v>2</v>
      </c>
      <c r="AV142" s="74">
        <v>10.634117647058826</v>
      </c>
      <c r="AW142" s="70">
        <v>30</v>
      </c>
      <c r="AX142" s="133"/>
      <c r="AY142" s="133"/>
      <c r="AZ142" s="133"/>
      <c r="BA142" s="137" t="s">
        <v>539</v>
      </c>
      <c r="BB142" s="36">
        <v>10.63</v>
      </c>
      <c r="BD142" s="43" t="s">
        <v>650</v>
      </c>
      <c r="BH142" s="133"/>
      <c r="BN142" s="133"/>
    </row>
    <row r="143" spans="1:66" s="42" customFormat="1" hidden="1" x14ac:dyDescent="0.25">
      <c r="A143" s="186">
        <v>223</v>
      </c>
      <c r="B143" s="186" t="s">
        <v>651</v>
      </c>
      <c r="C143" s="186" t="s">
        <v>652</v>
      </c>
      <c r="D143" s="186" t="s">
        <v>653</v>
      </c>
      <c r="E143" s="186" t="s">
        <v>385</v>
      </c>
      <c r="F143" s="187"/>
      <c r="G143" s="187"/>
      <c r="H143" s="187"/>
      <c r="I143" s="187">
        <v>10</v>
      </c>
      <c r="J143" s="187"/>
      <c r="K143" s="187">
        <v>11.38</v>
      </c>
      <c r="L143" s="187"/>
      <c r="M143" s="187"/>
      <c r="N143" s="187">
        <v>11.38</v>
      </c>
      <c r="O143" s="187"/>
      <c r="P143" s="187"/>
      <c r="Q143" s="187"/>
      <c r="R143" s="187"/>
      <c r="S143" s="187">
        <v>4.5</v>
      </c>
      <c r="T143" s="83">
        <v>8.6266666666666669</v>
      </c>
      <c r="U143" s="38">
        <v>6</v>
      </c>
      <c r="V143" s="38">
        <v>6</v>
      </c>
      <c r="W143" s="38">
        <v>0</v>
      </c>
      <c r="X143" s="38">
        <v>12</v>
      </c>
      <c r="Y143" s="187">
        <v>10</v>
      </c>
      <c r="Z143" s="187">
        <v>10</v>
      </c>
      <c r="AA143" s="187"/>
      <c r="AB143" s="187"/>
      <c r="AC143" s="187"/>
      <c r="AD143" s="187"/>
      <c r="AE143" s="187">
        <v>11</v>
      </c>
      <c r="AF143" s="187"/>
      <c r="AG143" s="145">
        <v>6.2</v>
      </c>
      <c r="AH143" s="75">
        <v>2</v>
      </c>
      <c r="AI143" s="75">
        <v>2</v>
      </c>
      <c r="AJ143" s="75">
        <v>0</v>
      </c>
      <c r="AK143" s="75">
        <v>1</v>
      </c>
      <c r="AL143" s="75">
        <v>5</v>
      </c>
      <c r="AM143" s="187">
        <v>15</v>
      </c>
      <c r="AN143" s="187"/>
      <c r="AO143" s="131">
        <v>1</v>
      </c>
      <c r="AP143" s="187">
        <v>0</v>
      </c>
      <c r="AQ143" s="187"/>
      <c r="AR143" s="75">
        <v>0</v>
      </c>
      <c r="AS143" s="187">
        <v>12</v>
      </c>
      <c r="AT143" s="187"/>
      <c r="AU143" s="75">
        <v>2</v>
      </c>
      <c r="AV143" s="74">
        <v>8.6847058823529402</v>
      </c>
      <c r="AW143" s="70">
        <v>20</v>
      </c>
      <c r="AX143" s="84"/>
      <c r="AY143" s="84"/>
      <c r="AZ143" s="84"/>
      <c r="BA143" s="137" t="s">
        <v>539</v>
      </c>
      <c r="BB143" s="36">
        <v>9.33</v>
      </c>
      <c r="BD143" s="43" t="s">
        <v>652</v>
      </c>
      <c r="BH143" s="133"/>
      <c r="BN143" s="133"/>
    </row>
    <row r="144" spans="1:66" s="42" customFormat="1" hidden="1" x14ac:dyDescent="0.25">
      <c r="A144" s="186">
        <v>225</v>
      </c>
      <c r="B144" s="186" t="s">
        <v>654</v>
      </c>
      <c r="C144" s="186" t="s">
        <v>655</v>
      </c>
      <c r="D144" s="186" t="s">
        <v>353</v>
      </c>
      <c r="E144" s="186" t="s">
        <v>385</v>
      </c>
      <c r="F144" s="187"/>
      <c r="G144" s="187"/>
      <c r="H144" s="187"/>
      <c r="I144" s="187">
        <v>6.5</v>
      </c>
      <c r="J144" s="187"/>
      <c r="K144" s="187"/>
      <c r="L144" s="187"/>
      <c r="M144" s="187"/>
      <c r="N144" s="187">
        <v>11.25</v>
      </c>
      <c r="O144" s="187"/>
      <c r="P144" s="187"/>
      <c r="Q144" s="187"/>
      <c r="R144" s="187"/>
      <c r="S144" s="187">
        <v>9.75</v>
      </c>
      <c r="T144" s="83">
        <v>9.1666666666666661</v>
      </c>
      <c r="U144" s="38">
        <v>0</v>
      </c>
      <c r="V144" s="38">
        <v>6</v>
      </c>
      <c r="W144" s="38">
        <v>0</v>
      </c>
      <c r="X144" s="38">
        <v>6</v>
      </c>
      <c r="Y144" s="187">
        <v>12.75</v>
      </c>
      <c r="Z144" s="187">
        <v>10</v>
      </c>
      <c r="AA144" s="187"/>
      <c r="AB144" s="187"/>
      <c r="AC144" s="187"/>
      <c r="AD144" s="187">
        <v>4.75</v>
      </c>
      <c r="AE144" s="187">
        <v>19</v>
      </c>
      <c r="AF144" s="187"/>
      <c r="AG144" s="145">
        <v>10.25</v>
      </c>
      <c r="AH144" s="75">
        <v>2</v>
      </c>
      <c r="AI144" s="75">
        <v>2</v>
      </c>
      <c r="AJ144" s="75">
        <v>0</v>
      </c>
      <c r="AK144" s="75">
        <v>1</v>
      </c>
      <c r="AL144" s="75">
        <v>9</v>
      </c>
      <c r="AM144" s="187">
        <v>20</v>
      </c>
      <c r="AN144" s="187"/>
      <c r="AO144" s="131">
        <v>1</v>
      </c>
      <c r="AP144" s="187">
        <v>0</v>
      </c>
      <c r="AQ144" s="187"/>
      <c r="AR144" s="75">
        <v>0</v>
      </c>
      <c r="AS144" s="187">
        <v>13.5</v>
      </c>
      <c r="AT144" s="187"/>
      <c r="AU144" s="75">
        <v>2</v>
      </c>
      <c r="AV144" s="74">
        <v>10.632352941176471</v>
      </c>
      <c r="AW144" s="70">
        <v>30</v>
      </c>
      <c r="AX144" s="133"/>
      <c r="AY144" s="133"/>
      <c r="AZ144" s="133"/>
      <c r="BA144" s="137" t="s">
        <v>539</v>
      </c>
      <c r="BB144" s="36">
        <v>10.63</v>
      </c>
      <c r="BD144" s="43" t="s">
        <v>655</v>
      </c>
      <c r="BH144" s="133"/>
      <c r="BN144" s="133"/>
    </row>
    <row r="145" spans="1:66" s="42" customFormat="1" hidden="1" x14ac:dyDescent="0.25">
      <c r="A145" s="186">
        <v>227</v>
      </c>
      <c r="B145" s="186" t="s">
        <v>656</v>
      </c>
      <c r="C145" s="186" t="s">
        <v>414</v>
      </c>
      <c r="D145" s="186" t="s">
        <v>361</v>
      </c>
      <c r="E145" s="186" t="s">
        <v>385</v>
      </c>
      <c r="F145" s="187"/>
      <c r="G145" s="187"/>
      <c r="H145" s="187"/>
      <c r="I145" s="187">
        <v>7.5</v>
      </c>
      <c r="J145" s="187"/>
      <c r="K145" s="187"/>
      <c r="L145" s="187"/>
      <c r="M145" s="187"/>
      <c r="N145" s="187">
        <v>10.75</v>
      </c>
      <c r="O145" s="187"/>
      <c r="P145" s="187"/>
      <c r="Q145" s="187"/>
      <c r="R145" s="187"/>
      <c r="S145" s="187">
        <v>8.5</v>
      </c>
      <c r="T145" s="83">
        <v>8.9166666666666661</v>
      </c>
      <c r="U145" s="38">
        <v>0</v>
      </c>
      <c r="V145" s="38">
        <v>6</v>
      </c>
      <c r="W145" s="38">
        <v>0</v>
      </c>
      <c r="X145" s="38">
        <v>6</v>
      </c>
      <c r="Y145" s="187">
        <v>10</v>
      </c>
      <c r="Z145" s="187">
        <v>10</v>
      </c>
      <c r="AA145" s="187"/>
      <c r="AB145" s="187"/>
      <c r="AC145" s="187"/>
      <c r="AD145" s="187">
        <v>7</v>
      </c>
      <c r="AE145" s="187">
        <v>20</v>
      </c>
      <c r="AF145" s="187"/>
      <c r="AG145" s="145">
        <v>10.8</v>
      </c>
      <c r="AH145" s="75">
        <v>2</v>
      </c>
      <c r="AI145" s="75">
        <v>2</v>
      </c>
      <c r="AJ145" s="75">
        <v>0</v>
      </c>
      <c r="AK145" s="75">
        <v>1</v>
      </c>
      <c r="AL145" s="75">
        <v>9</v>
      </c>
      <c r="AM145" s="187">
        <v>20</v>
      </c>
      <c r="AN145" s="187"/>
      <c r="AO145" s="131">
        <v>1</v>
      </c>
      <c r="AP145" s="187">
        <v>10.25</v>
      </c>
      <c r="AQ145" s="187"/>
      <c r="AR145" s="75">
        <v>2</v>
      </c>
      <c r="AS145" s="187">
        <v>0</v>
      </c>
      <c r="AT145" s="187"/>
      <c r="AU145" s="75">
        <v>0</v>
      </c>
      <c r="AV145" s="74">
        <v>10.279411764705882</v>
      </c>
      <c r="AW145" s="70">
        <v>30</v>
      </c>
      <c r="AX145" s="133"/>
      <c r="AY145" s="133"/>
      <c r="AZ145" s="133"/>
      <c r="BA145" s="137" t="s">
        <v>539</v>
      </c>
      <c r="BB145" s="36">
        <v>10.28</v>
      </c>
      <c r="BD145" s="43" t="s">
        <v>414</v>
      </c>
      <c r="BH145" s="133"/>
      <c r="BN145" s="133"/>
    </row>
    <row r="146" spans="1:66" s="42" customFormat="1" hidden="1" x14ac:dyDescent="0.25">
      <c r="A146" s="186">
        <v>234</v>
      </c>
      <c r="B146" s="186" t="s">
        <v>657</v>
      </c>
      <c r="C146" s="186" t="s">
        <v>658</v>
      </c>
      <c r="D146" s="186" t="s">
        <v>424</v>
      </c>
      <c r="E146" s="186" t="s">
        <v>389</v>
      </c>
      <c r="F146" s="187"/>
      <c r="G146" s="187"/>
      <c r="H146" s="187"/>
      <c r="I146" s="187">
        <v>7.5</v>
      </c>
      <c r="J146" s="187"/>
      <c r="K146" s="187"/>
      <c r="L146" s="187"/>
      <c r="M146" s="187"/>
      <c r="N146" s="187">
        <v>7.38</v>
      </c>
      <c r="O146" s="187"/>
      <c r="P146" s="187"/>
      <c r="Q146" s="187"/>
      <c r="R146" s="187"/>
      <c r="S146" s="187">
        <v>6.13</v>
      </c>
      <c r="T146" s="83">
        <v>7.003333333333333</v>
      </c>
      <c r="U146" s="38">
        <v>0</v>
      </c>
      <c r="V146" s="38">
        <v>0</v>
      </c>
      <c r="W146" s="38">
        <v>0</v>
      </c>
      <c r="X146" s="38">
        <v>0</v>
      </c>
      <c r="Y146" s="187">
        <v>11.88</v>
      </c>
      <c r="Z146" s="187">
        <v>11.5</v>
      </c>
      <c r="AA146" s="187"/>
      <c r="AB146" s="187"/>
      <c r="AC146" s="187"/>
      <c r="AD146" s="187">
        <v>11.75</v>
      </c>
      <c r="AE146" s="187">
        <v>19.12</v>
      </c>
      <c r="AF146" s="187"/>
      <c r="AG146" s="145">
        <v>13.2</v>
      </c>
      <c r="AH146" s="75">
        <v>2</v>
      </c>
      <c r="AI146" s="75">
        <v>2</v>
      </c>
      <c r="AJ146" s="75">
        <v>4</v>
      </c>
      <c r="AK146" s="75">
        <v>1</v>
      </c>
      <c r="AL146" s="75">
        <v>9</v>
      </c>
      <c r="AM146" s="187">
        <v>20</v>
      </c>
      <c r="AN146" s="187"/>
      <c r="AO146" s="131">
        <v>1</v>
      </c>
      <c r="AP146" s="187">
        <v>0</v>
      </c>
      <c r="AQ146" s="187"/>
      <c r="AR146" s="75">
        <v>0</v>
      </c>
      <c r="AS146" s="187">
        <v>10.5</v>
      </c>
      <c r="AT146" s="187"/>
      <c r="AU146" s="75">
        <v>2</v>
      </c>
      <c r="AV146" s="74">
        <v>10.001764705882353</v>
      </c>
      <c r="AW146" s="70">
        <v>30</v>
      </c>
      <c r="AX146" s="133"/>
      <c r="AY146" s="133"/>
      <c r="AZ146" s="133"/>
      <c r="BA146" s="137" t="s">
        <v>539</v>
      </c>
      <c r="BB146" s="36">
        <v>10</v>
      </c>
      <c r="BD146" s="43" t="s">
        <v>658</v>
      </c>
      <c r="BH146" s="133"/>
      <c r="BN146" s="133"/>
    </row>
    <row r="147" spans="1:66" s="42" customFormat="1" hidden="1" x14ac:dyDescent="0.25">
      <c r="A147" s="186">
        <v>240</v>
      </c>
      <c r="B147" s="186" t="s">
        <v>659</v>
      </c>
      <c r="C147" s="186" t="s">
        <v>660</v>
      </c>
      <c r="D147" s="186" t="s">
        <v>490</v>
      </c>
      <c r="E147" s="186" t="s">
        <v>389</v>
      </c>
      <c r="F147" s="187"/>
      <c r="G147" s="187"/>
      <c r="H147" s="187"/>
      <c r="I147" s="187">
        <v>8</v>
      </c>
      <c r="J147" s="187"/>
      <c r="K147" s="187"/>
      <c r="L147" s="187"/>
      <c r="M147" s="187"/>
      <c r="N147" s="187">
        <v>7.75</v>
      </c>
      <c r="O147" s="187"/>
      <c r="P147" s="187"/>
      <c r="Q147" s="187"/>
      <c r="R147" s="187"/>
      <c r="S147" s="187">
        <v>8.3800000000000008</v>
      </c>
      <c r="T147" s="83">
        <v>8.0433333333333348</v>
      </c>
      <c r="U147" s="38">
        <v>0</v>
      </c>
      <c r="V147" s="38">
        <v>0</v>
      </c>
      <c r="W147" s="38">
        <v>0</v>
      </c>
      <c r="X147" s="38">
        <v>0</v>
      </c>
      <c r="Y147" s="187">
        <v>15</v>
      </c>
      <c r="Z147" s="187">
        <v>12.9</v>
      </c>
      <c r="AA147" s="187"/>
      <c r="AB147" s="187"/>
      <c r="AC147" s="187"/>
      <c r="AD147" s="187">
        <v>7.38</v>
      </c>
      <c r="AE147" s="187">
        <v>18</v>
      </c>
      <c r="AF147" s="187"/>
      <c r="AG147" s="145">
        <v>12.132</v>
      </c>
      <c r="AH147" s="75">
        <v>2</v>
      </c>
      <c r="AI147" s="75">
        <v>2</v>
      </c>
      <c r="AJ147" s="75">
        <v>0</v>
      </c>
      <c r="AK147" s="75">
        <v>1</v>
      </c>
      <c r="AL147" s="75">
        <v>9</v>
      </c>
      <c r="AM147" s="187">
        <v>16</v>
      </c>
      <c r="AN147" s="187"/>
      <c r="AO147" s="131">
        <v>1</v>
      </c>
      <c r="AP147" s="187">
        <v>0</v>
      </c>
      <c r="AQ147" s="187"/>
      <c r="AR147" s="75">
        <v>0</v>
      </c>
      <c r="AS147" s="187">
        <v>11</v>
      </c>
      <c r="AT147" s="187"/>
      <c r="AU147" s="75">
        <v>2</v>
      </c>
      <c r="AV147" s="74">
        <v>10.061764705882354</v>
      </c>
      <c r="AW147" s="70">
        <v>30</v>
      </c>
      <c r="AX147" s="133"/>
      <c r="AY147" s="133"/>
      <c r="AZ147" s="133"/>
      <c r="BA147" s="137" t="s">
        <v>539</v>
      </c>
      <c r="BB147" s="36">
        <v>10.06</v>
      </c>
      <c r="BD147" s="43" t="s">
        <v>660</v>
      </c>
      <c r="BH147" s="133"/>
      <c r="BN147" s="133"/>
    </row>
    <row r="148" spans="1:66" s="42" customFormat="1" hidden="1" x14ac:dyDescent="0.25">
      <c r="A148" s="186">
        <v>243</v>
      </c>
      <c r="B148" s="186" t="s">
        <v>661</v>
      </c>
      <c r="C148" s="186" t="s">
        <v>662</v>
      </c>
      <c r="D148" s="186" t="s">
        <v>663</v>
      </c>
      <c r="E148" s="186" t="s">
        <v>389</v>
      </c>
      <c r="F148" s="187"/>
      <c r="G148" s="187"/>
      <c r="H148" s="187"/>
      <c r="I148" s="187">
        <v>7.13</v>
      </c>
      <c r="J148" s="187"/>
      <c r="K148" s="187"/>
      <c r="L148" s="187"/>
      <c r="M148" s="187"/>
      <c r="N148" s="187">
        <v>6.88</v>
      </c>
      <c r="O148" s="187"/>
      <c r="P148" s="187"/>
      <c r="Q148" s="187"/>
      <c r="R148" s="187"/>
      <c r="S148" s="187">
        <v>6.5</v>
      </c>
      <c r="T148" s="83">
        <v>6.836666666666666</v>
      </c>
      <c r="U148" s="38">
        <v>0</v>
      </c>
      <c r="V148" s="38">
        <v>0</v>
      </c>
      <c r="W148" s="38">
        <v>0</v>
      </c>
      <c r="X148" s="38">
        <v>0</v>
      </c>
      <c r="Y148" s="187">
        <v>11.5</v>
      </c>
      <c r="Z148" s="187">
        <v>14.25</v>
      </c>
      <c r="AA148" s="187"/>
      <c r="AB148" s="187"/>
      <c r="AC148" s="187"/>
      <c r="AD148" s="187">
        <v>10</v>
      </c>
      <c r="AE148" s="187">
        <v>19</v>
      </c>
      <c r="AF148" s="187"/>
      <c r="AG148" s="145">
        <v>12.95</v>
      </c>
      <c r="AH148" s="75">
        <v>2</v>
      </c>
      <c r="AI148" s="75">
        <v>2</v>
      </c>
      <c r="AJ148" s="75">
        <v>4</v>
      </c>
      <c r="AK148" s="75">
        <v>1</v>
      </c>
      <c r="AL148" s="75">
        <v>9</v>
      </c>
      <c r="AM148" s="187">
        <v>18</v>
      </c>
      <c r="AN148" s="187"/>
      <c r="AO148" s="131">
        <v>1</v>
      </c>
      <c r="AP148" s="187">
        <v>0</v>
      </c>
      <c r="AQ148" s="187"/>
      <c r="AR148" s="75">
        <v>0</v>
      </c>
      <c r="AS148" s="187">
        <v>13.5</v>
      </c>
      <c r="AT148" s="187"/>
      <c r="AU148" s="75">
        <v>2</v>
      </c>
      <c r="AV148" s="74">
        <v>10.07529411764706</v>
      </c>
      <c r="AW148" s="70">
        <v>30</v>
      </c>
      <c r="AX148" s="133"/>
      <c r="AY148" s="133"/>
      <c r="AZ148" s="133"/>
      <c r="BA148" s="137" t="s">
        <v>539</v>
      </c>
      <c r="BB148" s="36">
        <v>10.07</v>
      </c>
      <c r="BD148" s="43" t="s">
        <v>662</v>
      </c>
      <c r="BH148" s="133"/>
      <c r="BN148" s="133"/>
    </row>
    <row r="149" spans="1:66" s="42" customFormat="1" hidden="1" x14ac:dyDescent="0.25">
      <c r="A149" s="186">
        <v>249</v>
      </c>
      <c r="B149" s="186" t="s">
        <v>664</v>
      </c>
      <c r="C149" s="186" t="s">
        <v>665</v>
      </c>
      <c r="D149" s="186" t="s">
        <v>456</v>
      </c>
      <c r="E149" s="186" t="s">
        <v>389</v>
      </c>
      <c r="F149" s="187"/>
      <c r="G149" s="187"/>
      <c r="H149" s="187"/>
      <c r="I149" s="187">
        <v>6.63</v>
      </c>
      <c r="J149" s="187"/>
      <c r="K149" s="187">
        <v>7.63</v>
      </c>
      <c r="L149" s="187"/>
      <c r="M149" s="187"/>
      <c r="N149" s="187">
        <v>7.63</v>
      </c>
      <c r="O149" s="187"/>
      <c r="P149" s="187"/>
      <c r="Q149" s="187"/>
      <c r="R149" s="187"/>
      <c r="S149" s="187">
        <v>8.75</v>
      </c>
      <c r="T149" s="83">
        <v>7.669999999999999</v>
      </c>
      <c r="U149" s="38">
        <v>0</v>
      </c>
      <c r="V149" s="38">
        <v>0</v>
      </c>
      <c r="W149" s="38">
        <v>0</v>
      </c>
      <c r="X149" s="38">
        <v>0</v>
      </c>
      <c r="Y149" s="188"/>
      <c r="Z149" s="188">
        <v>12.36</v>
      </c>
      <c r="AA149" s="188"/>
      <c r="AB149" s="188"/>
      <c r="AC149" s="188"/>
      <c r="AD149" s="188">
        <v>6.75</v>
      </c>
      <c r="AE149" s="188">
        <v>20</v>
      </c>
      <c r="AF149" s="188"/>
      <c r="AG149" s="189">
        <v>9.1720000000000006</v>
      </c>
      <c r="AH149" s="75">
        <v>0</v>
      </c>
      <c r="AI149" s="75">
        <v>2</v>
      </c>
      <c r="AJ149" s="75">
        <v>0</v>
      </c>
      <c r="AK149" s="75">
        <v>1</v>
      </c>
      <c r="AL149" s="75">
        <v>3</v>
      </c>
      <c r="AM149" s="187">
        <v>15</v>
      </c>
      <c r="AN149" s="187"/>
      <c r="AO149" s="131">
        <v>1</v>
      </c>
      <c r="AP149" s="187">
        <v>0</v>
      </c>
      <c r="AQ149" s="187"/>
      <c r="AR149" s="75">
        <v>0</v>
      </c>
      <c r="AS149" s="187">
        <v>15.5</v>
      </c>
      <c r="AT149" s="187"/>
      <c r="AU149" s="75">
        <v>2</v>
      </c>
      <c r="AV149" s="74">
        <v>9.4641176470588224</v>
      </c>
      <c r="AW149" s="70">
        <v>6</v>
      </c>
      <c r="AX149" s="84"/>
      <c r="AY149" s="84"/>
      <c r="AZ149" s="84"/>
      <c r="BA149" s="137" t="s">
        <v>539</v>
      </c>
      <c r="BB149" s="36">
        <v>9.8699999999999992</v>
      </c>
      <c r="BD149" s="43" t="s">
        <v>665</v>
      </c>
      <c r="BH149" s="133"/>
      <c r="BN149" s="133"/>
    </row>
    <row r="150" spans="1:66" s="42" customFormat="1" hidden="1" x14ac:dyDescent="0.25">
      <c r="A150" s="186">
        <v>263</v>
      </c>
      <c r="B150" s="186" t="s">
        <v>666</v>
      </c>
      <c r="C150" s="186" t="s">
        <v>667</v>
      </c>
      <c r="D150" s="186" t="s">
        <v>105</v>
      </c>
      <c r="E150" s="186" t="s">
        <v>397</v>
      </c>
      <c r="F150" s="187"/>
      <c r="G150" s="187"/>
      <c r="H150" s="187"/>
      <c r="I150" s="187">
        <v>5.5</v>
      </c>
      <c r="J150" s="187"/>
      <c r="K150" s="187"/>
      <c r="L150" s="187"/>
      <c r="M150" s="187"/>
      <c r="N150" s="187">
        <v>11.25</v>
      </c>
      <c r="O150" s="187"/>
      <c r="P150" s="187"/>
      <c r="Q150" s="187"/>
      <c r="R150" s="187"/>
      <c r="S150" s="187">
        <v>7.88</v>
      </c>
      <c r="T150" s="83">
        <v>8.2099999999999991</v>
      </c>
      <c r="U150" s="38">
        <v>0</v>
      </c>
      <c r="V150" s="38">
        <v>6</v>
      </c>
      <c r="W150" s="38">
        <v>0</v>
      </c>
      <c r="X150" s="38">
        <v>6</v>
      </c>
      <c r="Y150" s="187">
        <v>14.5</v>
      </c>
      <c r="Z150" s="187">
        <v>11</v>
      </c>
      <c r="AA150" s="187"/>
      <c r="AB150" s="187"/>
      <c r="AC150" s="187"/>
      <c r="AD150" s="187">
        <v>10.25</v>
      </c>
      <c r="AE150" s="187">
        <v>16</v>
      </c>
      <c r="AF150" s="187"/>
      <c r="AG150" s="145">
        <v>12.4</v>
      </c>
      <c r="AH150" s="75">
        <v>2</v>
      </c>
      <c r="AI150" s="75">
        <v>2</v>
      </c>
      <c r="AJ150" s="75">
        <v>4</v>
      </c>
      <c r="AK150" s="75">
        <v>1</v>
      </c>
      <c r="AL150" s="75">
        <v>9</v>
      </c>
      <c r="AM150" s="187">
        <v>17</v>
      </c>
      <c r="AN150" s="187"/>
      <c r="AO150" s="131">
        <v>1</v>
      </c>
      <c r="AP150" s="187">
        <v>0</v>
      </c>
      <c r="AQ150" s="187"/>
      <c r="AR150" s="75">
        <v>0</v>
      </c>
      <c r="AS150" s="187">
        <v>16.75</v>
      </c>
      <c r="AT150" s="187"/>
      <c r="AU150" s="75">
        <v>2</v>
      </c>
      <c r="AV150" s="74">
        <v>10.964117647058822</v>
      </c>
      <c r="AW150" s="70">
        <v>30</v>
      </c>
      <c r="AX150" s="133"/>
      <c r="AY150" s="133"/>
      <c r="AZ150" s="133"/>
      <c r="BA150" s="137" t="s">
        <v>539</v>
      </c>
      <c r="BB150" s="36">
        <v>10.96</v>
      </c>
      <c r="BD150" s="43" t="s">
        <v>667</v>
      </c>
      <c r="BH150" s="133"/>
      <c r="BN150" s="133"/>
    </row>
    <row r="151" spans="1:66" s="42" customFormat="1" hidden="1" x14ac:dyDescent="0.25">
      <c r="A151" s="186">
        <v>275</v>
      </c>
      <c r="B151" s="186" t="s">
        <v>668</v>
      </c>
      <c r="C151" s="186" t="s">
        <v>669</v>
      </c>
      <c r="D151" s="186" t="s">
        <v>670</v>
      </c>
      <c r="E151" s="186" t="s">
        <v>397</v>
      </c>
      <c r="F151" s="187"/>
      <c r="G151" s="187"/>
      <c r="H151" s="187"/>
      <c r="I151" s="187">
        <v>8</v>
      </c>
      <c r="J151" s="187"/>
      <c r="K151" s="187"/>
      <c r="L151" s="187"/>
      <c r="M151" s="187"/>
      <c r="N151" s="187">
        <v>7</v>
      </c>
      <c r="O151" s="187"/>
      <c r="P151" s="187"/>
      <c r="Q151" s="187"/>
      <c r="R151" s="187"/>
      <c r="S151" s="187">
        <v>7.88</v>
      </c>
      <c r="T151" s="83">
        <v>7.626666666666666</v>
      </c>
      <c r="U151" s="38">
        <v>0</v>
      </c>
      <c r="V151" s="38">
        <v>0</v>
      </c>
      <c r="W151" s="38">
        <v>0</v>
      </c>
      <c r="X151" s="38">
        <v>0</v>
      </c>
      <c r="Y151" s="187">
        <v>14.5</v>
      </c>
      <c r="Z151" s="187">
        <v>16</v>
      </c>
      <c r="AA151" s="187"/>
      <c r="AB151" s="187"/>
      <c r="AC151" s="187"/>
      <c r="AD151" s="187">
        <v>10</v>
      </c>
      <c r="AE151" s="187">
        <v>16</v>
      </c>
      <c r="AF151" s="187"/>
      <c r="AG151" s="145">
        <v>13.3</v>
      </c>
      <c r="AH151" s="75">
        <v>2</v>
      </c>
      <c r="AI151" s="75">
        <v>2</v>
      </c>
      <c r="AJ151" s="75">
        <v>4</v>
      </c>
      <c r="AK151" s="75">
        <v>1</v>
      </c>
      <c r="AL151" s="75">
        <v>9</v>
      </c>
      <c r="AM151" s="187">
        <v>16</v>
      </c>
      <c r="AN151" s="187"/>
      <c r="AO151" s="131">
        <v>1</v>
      </c>
      <c r="AP151" s="187">
        <v>10.5</v>
      </c>
      <c r="AQ151" s="187"/>
      <c r="AR151" s="75">
        <v>2</v>
      </c>
      <c r="AS151" s="187">
        <v>0</v>
      </c>
      <c r="AT151" s="187"/>
      <c r="AU151" s="75">
        <v>0</v>
      </c>
      <c r="AV151" s="74">
        <v>10.125882352941176</v>
      </c>
      <c r="AW151" s="70">
        <v>30</v>
      </c>
      <c r="AX151" s="133"/>
      <c r="AY151" s="133"/>
      <c r="AZ151" s="133"/>
      <c r="BA151" s="137" t="s">
        <v>539</v>
      </c>
      <c r="BB151" s="36">
        <v>10.130000000000001</v>
      </c>
      <c r="BD151" s="43" t="s">
        <v>669</v>
      </c>
      <c r="BH151" s="133"/>
      <c r="BN151" s="133"/>
    </row>
    <row r="152" spans="1:66" s="42" customFormat="1" hidden="1" x14ac:dyDescent="0.25">
      <c r="A152" s="186">
        <v>284</v>
      </c>
      <c r="B152" s="186" t="s">
        <v>671</v>
      </c>
      <c r="C152" s="186" t="s">
        <v>672</v>
      </c>
      <c r="D152" s="186" t="s">
        <v>673</v>
      </c>
      <c r="E152" s="186" t="s">
        <v>397</v>
      </c>
      <c r="F152" s="187"/>
      <c r="G152" s="187"/>
      <c r="H152" s="187"/>
      <c r="I152" s="187">
        <v>8</v>
      </c>
      <c r="J152" s="187"/>
      <c r="K152" s="187">
        <v>9.75</v>
      </c>
      <c r="L152" s="187"/>
      <c r="M152" s="187"/>
      <c r="N152" s="187">
        <v>9.75</v>
      </c>
      <c r="O152" s="187"/>
      <c r="P152" s="187"/>
      <c r="Q152" s="187"/>
      <c r="R152" s="187"/>
      <c r="S152" s="187">
        <v>8.8800000000000008</v>
      </c>
      <c r="T152" s="83">
        <v>8.8766666666666669</v>
      </c>
      <c r="U152" s="38">
        <v>0</v>
      </c>
      <c r="V152" s="38">
        <v>0</v>
      </c>
      <c r="W152" s="38">
        <v>0</v>
      </c>
      <c r="X152" s="38">
        <v>0</v>
      </c>
      <c r="Y152" s="187">
        <v>12.6</v>
      </c>
      <c r="Z152" s="187">
        <v>13.5</v>
      </c>
      <c r="AA152" s="187"/>
      <c r="AB152" s="187"/>
      <c r="AC152" s="187"/>
      <c r="AD152" s="187">
        <v>6.25</v>
      </c>
      <c r="AE152" s="187">
        <v>18</v>
      </c>
      <c r="AF152" s="187"/>
      <c r="AG152" s="145">
        <v>11.32</v>
      </c>
      <c r="AH152" s="75">
        <v>2</v>
      </c>
      <c r="AI152" s="75">
        <v>2</v>
      </c>
      <c r="AJ152" s="75">
        <v>0</v>
      </c>
      <c r="AK152" s="75">
        <v>1</v>
      </c>
      <c r="AL152" s="75">
        <v>9</v>
      </c>
      <c r="AM152" s="187">
        <v>14</v>
      </c>
      <c r="AN152" s="187"/>
      <c r="AO152" s="131">
        <v>1</v>
      </c>
      <c r="AP152" s="187">
        <v>0</v>
      </c>
      <c r="AQ152" s="187"/>
      <c r="AR152" s="75">
        <v>0</v>
      </c>
      <c r="AS152" s="187">
        <v>10</v>
      </c>
      <c r="AT152" s="187"/>
      <c r="AU152" s="75">
        <v>2</v>
      </c>
      <c r="AV152" s="74">
        <v>10.028823529411765</v>
      </c>
      <c r="AW152" s="70">
        <v>30</v>
      </c>
      <c r="AX152" s="84"/>
      <c r="AY152" s="84"/>
      <c r="AZ152" s="84"/>
      <c r="BA152" s="137" t="s">
        <v>539</v>
      </c>
      <c r="BB152" s="36">
        <v>9.9700000000000006</v>
      </c>
      <c r="BD152" s="43" t="s">
        <v>672</v>
      </c>
      <c r="BH152" s="133"/>
      <c r="BN152" s="133"/>
    </row>
    <row r="153" spans="1:66" s="42" customFormat="1" hidden="1" x14ac:dyDescent="0.25">
      <c r="A153" s="186">
        <v>325</v>
      </c>
      <c r="B153" s="186" t="s">
        <v>674</v>
      </c>
      <c r="C153" s="186" t="s">
        <v>488</v>
      </c>
      <c r="D153" s="186" t="s">
        <v>675</v>
      </c>
      <c r="E153" s="186" t="s">
        <v>401</v>
      </c>
      <c r="F153" s="187"/>
      <c r="G153" s="187"/>
      <c r="H153" s="187"/>
      <c r="I153" s="187">
        <v>11</v>
      </c>
      <c r="J153" s="187"/>
      <c r="K153" s="187"/>
      <c r="L153" s="187"/>
      <c r="M153" s="187"/>
      <c r="N153" s="187">
        <v>10.130000000000001</v>
      </c>
      <c r="O153" s="187"/>
      <c r="P153" s="187"/>
      <c r="Q153" s="187"/>
      <c r="R153" s="187"/>
      <c r="S153" s="187">
        <v>8.25</v>
      </c>
      <c r="T153" s="83">
        <v>9.7933333333333348</v>
      </c>
      <c r="U153" s="38">
        <v>6</v>
      </c>
      <c r="V153" s="38">
        <v>6</v>
      </c>
      <c r="W153" s="38">
        <v>0</v>
      </c>
      <c r="X153" s="38">
        <v>12</v>
      </c>
      <c r="Y153" s="187">
        <v>13.5</v>
      </c>
      <c r="Z153" s="187">
        <v>7</v>
      </c>
      <c r="AA153" s="187"/>
      <c r="AB153" s="187"/>
      <c r="AC153" s="187"/>
      <c r="AD153" s="187">
        <v>6</v>
      </c>
      <c r="AE153" s="187">
        <v>19</v>
      </c>
      <c r="AF153" s="187"/>
      <c r="AG153" s="145">
        <v>10.3</v>
      </c>
      <c r="AH153" s="75">
        <v>2</v>
      </c>
      <c r="AI153" s="75">
        <v>0</v>
      </c>
      <c r="AJ153" s="75">
        <v>0</v>
      </c>
      <c r="AK153" s="75">
        <v>1</v>
      </c>
      <c r="AL153" s="75">
        <v>9</v>
      </c>
      <c r="AM153" s="187">
        <v>18</v>
      </c>
      <c r="AN153" s="187"/>
      <c r="AO153" s="131">
        <v>1</v>
      </c>
      <c r="AP153" s="187">
        <v>0</v>
      </c>
      <c r="AQ153" s="187"/>
      <c r="AR153" s="75">
        <v>0</v>
      </c>
      <c r="AS153" s="187">
        <v>10</v>
      </c>
      <c r="AT153" s="187"/>
      <c r="AU153" s="75">
        <v>2</v>
      </c>
      <c r="AV153" s="74">
        <v>10.449411764705884</v>
      </c>
      <c r="AW153" s="70">
        <v>30</v>
      </c>
      <c r="AX153" s="133"/>
      <c r="AY153" s="133"/>
      <c r="AZ153" s="133"/>
      <c r="BA153" s="137" t="s">
        <v>539</v>
      </c>
      <c r="BB153" s="36">
        <v>10.45</v>
      </c>
      <c r="BD153" s="43" t="s">
        <v>488</v>
      </c>
      <c r="BH153" s="133"/>
      <c r="BN153" s="133"/>
    </row>
    <row r="154" spans="1:66" s="42" customFormat="1" hidden="1" x14ac:dyDescent="0.25">
      <c r="A154" s="186">
        <v>345</v>
      </c>
      <c r="B154" s="186" t="s">
        <v>676</v>
      </c>
      <c r="C154" s="186" t="s">
        <v>124</v>
      </c>
      <c r="D154" s="186" t="s">
        <v>677</v>
      </c>
      <c r="E154" s="186" t="s">
        <v>407</v>
      </c>
      <c r="F154" s="187"/>
      <c r="G154" s="187"/>
      <c r="H154" s="187"/>
      <c r="I154" s="187">
        <v>5.5</v>
      </c>
      <c r="J154" s="187"/>
      <c r="K154" s="187"/>
      <c r="L154" s="187"/>
      <c r="M154" s="187"/>
      <c r="N154" s="187">
        <v>9.8800000000000008</v>
      </c>
      <c r="O154" s="187"/>
      <c r="P154" s="187"/>
      <c r="Q154" s="187"/>
      <c r="R154" s="187"/>
      <c r="S154" s="187">
        <v>7.38</v>
      </c>
      <c r="T154" s="83">
        <v>7.5866666666666669</v>
      </c>
      <c r="U154" s="38">
        <v>0</v>
      </c>
      <c r="V154" s="38">
        <v>0</v>
      </c>
      <c r="W154" s="38">
        <v>0</v>
      </c>
      <c r="X154" s="38">
        <v>0</v>
      </c>
      <c r="Y154" s="187">
        <v>17.5</v>
      </c>
      <c r="Z154" s="187">
        <v>11</v>
      </c>
      <c r="AA154" s="187"/>
      <c r="AB154" s="187"/>
      <c r="AC154" s="187"/>
      <c r="AD154" s="187">
        <v>8</v>
      </c>
      <c r="AE154" s="187">
        <v>20</v>
      </c>
      <c r="AF154" s="187"/>
      <c r="AG154" s="145">
        <v>12.9</v>
      </c>
      <c r="AH154" s="75">
        <v>2</v>
      </c>
      <c r="AI154" s="75">
        <v>2</v>
      </c>
      <c r="AJ154" s="75">
        <v>0</v>
      </c>
      <c r="AK154" s="75">
        <v>1</v>
      </c>
      <c r="AL154" s="75">
        <v>9</v>
      </c>
      <c r="AM154" s="187">
        <v>17</v>
      </c>
      <c r="AN154" s="187"/>
      <c r="AO154" s="131">
        <v>1</v>
      </c>
      <c r="AP154" s="187">
        <v>10.75</v>
      </c>
      <c r="AQ154" s="187"/>
      <c r="AR154" s="75">
        <v>2</v>
      </c>
      <c r="AS154" s="187">
        <v>0</v>
      </c>
      <c r="AT154" s="187"/>
      <c r="AU154" s="75">
        <v>0</v>
      </c>
      <c r="AV154" s="74">
        <v>10.07529411764706</v>
      </c>
      <c r="AW154" s="70">
        <v>30</v>
      </c>
      <c r="AX154" s="133"/>
      <c r="AY154" s="133"/>
      <c r="AZ154" s="133"/>
      <c r="BA154" s="137" t="s">
        <v>539</v>
      </c>
      <c r="BB154" s="36">
        <v>10.039999999999999</v>
      </c>
      <c r="BD154" s="43" t="s">
        <v>124</v>
      </c>
      <c r="BH154" s="133"/>
      <c r="BN154" s="133"/>
    </row>
    <row r="155" spans="1:66" s="42" customFormat="1" hidden="1" x14ac:dyDescent="0.25">
      <c r="A155" s="186">
        <v>353</v>
      </c>
      <c r="B155" s="186" t="s">
        <v>678</v>
      </c>
      <c r="C155" s="186" t="s">
        <v>679</v>
      </c>
      <c r="D155" s="186" t="s">
        <v>485</v>
      </c>
      <c r="E155" s="186" t="s">
        <v>407</v>
      </c>
      <c r="F155" s="187"/>
      <c r="G155" s="187"/>
      <c r="H155" s="187"/>
      <c r="I155" s="187">
        <v>5.13</v>
      </c>
      <c r="J155" s="187"/>
      <c r="K155" s="187">
        <v>6</v>
      </c>
      <c r="L155" s="187"/>
      <c r="M155" s="187"/>
      <c r="N155" s="187">
        <v>6</v>
      </c>
      <c r="O155" s="187"/>
      <c r="P155" s="187"/>
      <c r="Q155" s="187"/>
      <c r="R155" s="187"/>
      <c r="S155" s="187">
        <v>7.38</v>
      </c>
      <c r="T155" s="83">
        <v>6.169999999999999</v>
      </c>
      <c r="U155" s="38">
        <v>0</v>
      </c>
      <c r="V155" s="38">
        <v>0</v>
      </c>
      <c r="W155" s="38">
        <v>0</v>
      </c>
      <c r="X155" s="38">
        <v>0</v>
      </c>
      <c r="Y155" s="188">
        <v>8.35</v>
      </c>
      <c r="Z155" s="188">
        <v>13.5</v>
      </c>
      <c r="AA155" s="188"/>
      <c r="AB155" s="188"/>
      <c r="AC155" s="188"/>
      <c r="AD155" s="188">
        <v>8.43</v>
      </c>
      <c r="AE155" s="188">
        <v>13</v>
      </c>
      <c r="AF155" s="188"/>
      <c r="AG155" s="189">
        <v>10.342000000000001</v>
      </c>
      <c r="AH155" s="75">
        <v>0</v>
      </c>
      <c r="AI155" s="75">
        <v>2</v>
      </c>
      <c r="AJ155" s="75">
        <v>0</v>
      </c>
      <c r="AK155" s="75">
        <v>1</v>
      </c>
      <c r="AL155" s="75">
        <v>9</v>
      </c>
      <c r="AM155" s="187">
        <v>16</v>
      </c>
      <c r="AN155" s="187"/>
      <c r="AO155" s="131">
        <v>1</v>
      </c>
      <c r="AP155" s="187">
        <v>0</v>
      </c>
      <c r="AQ155" s="187"/>
      <c r="AR155" s="75">
        <v>0</v>
      </c>
      <c r="AS155" s="187">
        <v>10</v>
      </c>
      <c r="AT155" s="187"/>
      <c r="AU155" s="75">
        <v>2</v>
      </c>
      <c r="AV155" s="74">
        <v>8.4258823529411764</v>
      </c>
      <c r="AW155" s="70">
        <v>12</v>
      </c>
      <c r="AX155" s="84"/>
      <c r="AY155" s="84"/>
      <c r="AZ155" s="84"/>
      <c r="BA155" s="137" t="s">
        <v>539</v>
      </c>
      <c r="BB155" s="36">
        <v>8.42</v>
      </c>
      <c r="BD155" s="43" t="s">
        <v>679</v>
      </c>
      <c r="BH155" s="133"/>
      <c r="BN155" s="133"/>
    </row>
    <row r="156" spans="1:66" s="42" customFormat="1" hidden="1" x14ac:dyDescent="0.25">
      <c r="A156" s="186">
        <v>371</v>
      </c>
      <c r="B156" s="186" t="s">
        <v>680</v>
      </c>
      <c r="C156" s="186" t="s">
        <v>681</v>
      </c>
      <c r="D156" s="186" t="s">
        <v>428</v>
      </c>
      <c r="E156" s="186" t="s">
        <v>413</v>
      </c>
      <c r="F156" s="187"/>
      <c r="G156" s="187"/>
      <c r="H156" s="187"/>
      <c r="I156" s="187">
        <v>8.5</v>
      </c>
      <c r="J156" s="187"/>
      <c r="K156" s="187"/>
      <c r="L156" s="187"/>
      <c r="M156" s="187"/>
      <c r="N156" s="187">
        <v>7.75</v>
      </c>
      <c r="O156" s="187"/>
      <c r="P156" s="187"/>
      <c r="Q156" s="187"/>
      <c r="R156" s="187"/>
      <c r="S156" s="187">
        <v>7.2</v>
      </c>
      <c r="T156" s="83">
        <v>7.8166666666666664</v>
      </c>
      <c r="U156" s="38">
        <v>0</v>
      </c>
      <c r="V156" s="38">
        <v>0</v>
      </c>
      <c r="W156" s="38">
        <v>0</v>
      </c>
      <c r="X156" s="38">
        <v>0</v>
      </c>
      <c r="Y156" s="187">
        <v>13.38</v>
      </c>
      <c r="Z156" s="187">
        <v>15.5</v>
      </c>
      <c r="AA156" s="187"/>
      <c r="AB156" s="187"/>
      <c r="AC156" s="187"/>
      <c r="AD156" s="187">
        <v>7.25</v>
      </c>
      <c r="AE156" s="187">
        <v>15</v>
      </c>
      <c r="AF156" s="187"/>
      <c r="AG156" s="145">
        <v>11.676</v>
      </c>
      <c r="AH156" s="75">
        <v>2</v>
      </c>
      <c r="AI156" s="75">
        <v>2</v>
      </c>
      <c r="AJ156" s="75">
        <v>0</v>
      </c>
      <c r="AK156" s="75">
        <v>1</v>
      </c>
      <c r="AL156" s="75">
        <v>9</v>
      </c>
      <c r="AM156" s="187">
        <v>17</v>
      </c>
      <c r="AN156" s="187"/>
      <c r="AO156" s="131">
        <v>1</v>
      </c>
      <c r="AP156" s="187">
        <v>0</v>
      </c>
      <c r="AQ156" s="187"/>
      <c r="AR156" s="75">
        <v>0</v>
      </c>
      <c r="AS156" s="187">
        <v>13.25</v>
      </c>
      <c r="AT156" s="187"/>
      <c r="AU156" s="75">
        <v>2</v>
      </c>
      <c r="AV156" s="74">
        <v>10.131176470588235</v>
      </c>
      <c r="AW156" s="70">
        <v>30</v>
      </c>
      <c r="AX156" s="133"/>
      <c r="AY156" s="133"/>
      <c r="AZ156" s="133"/>
      <c r="BA156" s="137" t="s">
        <v>539</v>
      </c>
      <c r="BB156" s="36">
        <v>10.130000000000001</v>
      </c>
      <c r="BD156" s="43" t="s">
        <v>681</v>
      </c>
      <c r="BH156" s="133"/>
      <c r="BN156" s="133"/>
    </row>
    <row r="157" spans="1:66" s="42" customFormat="1" hidden="1" x14ac:dyDescent="0.25">
      <c r="A157" s="186">
        <v>394</v>
      </c>
      <c r="B157" s="186" t="s">
        <v>682</v>
      </c>
      <c r="C157" s="186" t="s">
        <v>510</v>
      </c>
      <c r="D157" s="186" t="s">
        <v>683</v>
      </c>
      <c r="E157" s="186" t="s">
        <v>416</v>
      </c>
      <c r="F157" s="187"/>
      <c r="G157" s="187"/>
      <c r="H157" s="187"/>
      <c r="I157" s="187">
        <v>10.38</v>
      </c>
      <c r="J157" s="187"/>
      <c r="K157" s="187"/>
      <c r="L157" s="187"/>
      <c r="M157" s="187"/>
      <c r="N157" s="187">
        <v>7.5</v>
      </c>
      <c r="O157" s="187"/>
      <c r="P157" s="187"/>
      <c r="Q157" s="187"/>
      <c r="R157" s="187"/>
      <c r="S157" s="187">
        <v>5.63</v>
      </c>
      <c r="T157" s="83">
        <v>7.8366666666666669</v>
      </c>
      <c r="U157" s="38">
        <v>6</v>
      </c>
      <c r="V157" s="38">
        <v>0</v>
      </c>
      <c r="W157" s="38">
        <v>0</v>
      </c>
      <c r="X157" s="38">
        <v>6</v>
      </c>
      <c r="Y157" s="187">
        <v>10.5</v>
      </c>
      <c r="Z157" s="187">
        <v>7.5</v>
      </c>
      <c r="AA157" s="187"/>
      <c r="AB157" s="187"/>
      <c r="AC157" s="187"/>
      <c r="AD157" s="187">
        <v>8.25</v>
      </c>
      <c r="AE157" s="187">
        <v>20</v>
      </c>
      <c r="AF157" s="187"/>
      <c r="AG157" s="145">
        <v>10.9</v>
      </c>
      <c r="AH157" s="75">
        <v>2</v>
      </c>
      <c r="AI157" s="75">
        <v>0</v>
      </c>
      <c r="AJ157" s="75">
        <v>0</v>
      </c>
      <c r="AK157" s="75">
        <v>1</v>
      </c>
      <c r="AL157" s="75">
        <v>9</v>
      </c>
      <c r="AM157" s="187">
        <v>20</v>
      </c>
      <c r="AN157" s="187"/>
      <c r="AO157" s="131">
        <v>1</v>
      </c>
      <c r="AP157" s="187">
        <v>0</v>
      </c>
      <c r="AQ157" s="187"/>
      <c r="AR157" s="75">
        <v>0</v>
      </c>
      <c r="AS157" s="187">
        <v>13</v>
      </c>
      <c r="AT157" s="187"/>
      <c r="AU157" s="75">
        <v>2</v>
      </c>
      <c r="AV157" s="74">
        <v>10.060588235294118</v>
      </c>
      <c r="AW157" s="70">
        <v>30</v>
      </c>
      <c r="AX157" s="133"/>
      <c r="AY157" s="133"/>
      <c r="AZ157" s="133"/>
      <c r="BA157" s="137" t="s">
        <v>539</v>
      </c>
      <c r="BB157" s="36">
        <v>10.06</v>
      </c>
      <c r="BD157" s="43" t="s">
        <v>510</v>
      </c>
      <c r="BH157" s="133"/>
      <c r="BN157" s="133"/>
    </row>
    <row r="158" spans="1:66" s="42" customFormat="1" hidden="1" x14ac:dyDescent="0.25">
      <c r="A158" s="186">
        <v>398</v>
      </c>
      <c r="B158" s="186" t="s">
        <v>684</v>
      </c>
      <c r="C158" s="186" t="s">
        <v>391</v>
      </c>
      <c r="D158" s="186" t="s">
        <v>685</v>
      </c>
      <c r="E158" s="186" t="s">
        <v>416</v>
      </c>
      <c r="F158" s="187"/>
      <c r="G158" s="187"/>
      <c r="H158" s="187"/>
      <c r="I158" s="187">
        <v>7.25</v>
      </c>
      <c r="J158" s="187"/>
      <c r="K158" s="187"/>
      <c r="L158" s="187"/>
      <c r="M158" s="187"/>
      <c r="N158" s="187">
        <v>8.75</v>
      </c>
      <c r="O158" s="187"/>
      <c r="P158" s="187"/>
      <c r="Q158" s="187"/>
      <c r="R158" s="187"/>
      <c r="S158" s="187">
        <v>6.38</v>
      </c>
      <c r="T158" s="83">
        <v>7.46</v>
      </c>
      <c r="U158" s="38">
        <v>0</v>
      </c>
      <c r="V158" s="38">
        <v>0</v>
      </c>
      <c r="W158" s="38">
        <v>0</v>
      </c>
      <c r="X158" s="38">
        <v>0</v>
      </c>
      <c r="Y158" s="187">
        <v>11</v>
      </c>
      <c r="Z158" s="187">
        <v>5.5</v>
      </c>
      <c r="AA158" s="187"/>
      <c r="AB158" s="187"/>
      <c r="AC158" s="187"/>
      <c r="AD158" s="187">
        <v>10.25</v>
      </c>
      <c r="AE158" s="187">
        <v>20</v>
      </c>
      <c r="AF158" s="187"/>
      <c r="AG158" s="145">
        <v>11.4</v>
      </c>
      <c r="AH158" s="75">
        <v>2</v>
      </c>
      <c r="AI158" s="75">
        <v>0</v>
      </c>
      <c r="AJ158" s="75">
        <v>4</v>
      </c>
      <c r="AK158" s="75">
        <v>1</v>
      </c>
      <c r="AL158" s="75">
        <v>9</v>
      </c>
      <c r="AM158" s="187">
        <v>18</v>
      </c>
      <c r="AN158" s="187"/>
      <c r="AO158" s="131">
        <v>1</v>
      </c>
      <c r="AP158" s="187">
        <v>0</v>
      </c>
      <c r="AQ158" s="187"/>
      <c r="AR158" s="75">
        <v>0</v>
      </c>
      <c r="AS158" s="187">
        <v>16.5</v>
      </c>
      <c r="AT158" s="187"/>
      <c r="AU158" s="75">
        <v>2</v>
      </c>
      <c r="AV158" s="74">
        <v>10.302352941176469</v>
      </c>
      <c r="AW158" s="70">
        <v>30</v>
      </c>
      <c r="AX158" s="133"/>
      <c r="AY158" s="133"/>
      <c r="AZ158" s="133"/>
      <c r="BA158" s="137" t="s">
        <v>539</v>
      </c>
      <c r="BB158" s="36">
        <v>10.3</v>
      </c>
      <c r="BD158" s="43" t="s">
        <v>391</v>
      </c>
      <c r="BH158" s="133"/>
      <c r="BN158" s="133"/>
    </row>
    <row r="159" spans="1:66" s="42" customFormat="1" hidden="1" x14ac:dyDescent="0.25">
      <c r="A159" s="186">
        <v>401</v>
      </c>
      <c r="B159" s="186" t="s">
        <v>686</v>
      </c>
      <c r="C159" s="186" t="s">
        <v>687</v>
      </c>
      <c r="D159" s="186" t="s">
        <v>331</v>
      </c>
      <c r="E159" s="186" t="s">
        <v>416</v>
      </c>
      <c r="F159" s="187"/>
      <c r="G159" s="187"/>
      <c r="H159" s="187"/>
      <c r="I159" s="187">
        <v>10</v>
      </c>
      <c r="J159" s="187"/>
      <c r="K159" s="187"/>
      <c r="L159" s="187"/>
      <c r="M159" s="187"/>
      <c r="N159" s="187">
        <v>9.1300000000000008</v>
      </c>
      <c r="O159" s="187"/>
      <c r="P159" s="187"/>
      <c r="Q159" s="187"/>
      <c r="R159" s="187"/>
      <c r="S159" s="187">
        <v>7.55</v>
      </c>
      <c r="T159" s="83">
        <v>8.8933333333333344</v>
      </c>
      <c r="U159" s="38">
        <v>6</v>
      </c>
      <c r="V159" s="38">
        <v>0</v>
      </c>
      <c r="W159" s="38">
        <v>0</v>
      </c>
      <c r="X159" s="38">
        <v>6</v>
      </c>
      <c r="Y159" s="187">
        <v>12.75</v>
      </c>
      <c r="Z159" s="187">
        <v>6.5</v>
      </c>
      <c r="AA159" s="187"/>
      <c r="AB159" s="187"/>
      <c r="AC159" s="187"/>
      <c r="AD159" s="187">
        <v>6.5</v>
      </c>
      <c r="AE159" s="187">
        <v>20</v>
      </c>
      <c r="AF159" s="187"/>
      <c r="AG159" s="145">
        <v>10.45</v>
      </c>
      <c r="AH159" s="75">
        <v>2</v>
      </c>
      <c r="AI159" s="75">
        <v>0</v>
      </c>
      <c r="AJ159" s="75">
        <v>0</v>
      </c>
      <c r="AK159" s="75">
        <v>1</v>
      </c>
      <c r="AL159" s="75">
        <v>9</v>
      </c>
      <c r="AM159" s="187">
        <v>16</v>
      </c>
      <c r="AN159" s="187"/>
      <c r="AO159" s="131">
        <v>1</v>
      </c>
      <c r="AP159" s="187">
        <v>12.75</v>
      </c>
      <c r="AQ159" s="187"/>
      <c r="AR159" s="75">
        <v>2</v>
      </c>
      <c r="AS159" s="187">
        <v>0</v>
      </c>
      <c r="AT159" s="187"/>
      <c r="AU159" s="75">
        <v>0</v>
      </c>
      <c r="AV159" s="74">
        <v>10.22294117647059</v>
      </c>
      <c r="AW159" s="70">
        <v>30</v>
      </c>
      <c r="AX159" s="133"/>
      <c r="AY159" s="133"/>
      <c r="AZ159" s="133"/>
      <c r="BA159" s="137" t="s">
        <v>539</v>
      </c>
      <c r="BB159" s="36">
        <v>10.220000000000001</v>
      </c>
      <c r="BD159" s="43" t="s">
        <v>687</v>
      </c>
      <c r="BH159" s="133"/>
      <c r="BN159" s="133"/>
    </row>
    <row r="160" spans="1:66" s="42" customFormat="1" hidden="1" x14ac:dyDescent="0.25">
      <c r="A160" s="186">
        <v>402</v>
      </c>
      <c r="B160" s="186" t="s">
        <v>688</v>
      </c>
      <c r="C160" s="186" t="s">
        <v>689</v>
      </c>
      <c r="D160" s="186" t="s">
        <v>690</v>
      </c>
      <c r="E160" s="186" t="s">
        <v>416</v>
      </c>
      <c r="F160" s="187"/>
      <c r="G160" s="187"/>
      <c r="H160" s="187"/>
      <c r="I160" s="187">
        <v>10</v>
      </c>
      <c r="J160" s="187"/>
      <c r="K160" s="187"/>
      <c r="L160" s="187"/>
      <c r="M160" s="187"/>
      <c r="N160" s="187">
        <v>7.75</v>
      </c>
      <c r="O160" s="187"/>
      <c r="P160" s="187"/>
      <c r="Q160" s="187"/>
      <c r="R160" s="187"/>
      <c r="S160" s="187">
        <v>7.75</v>
      </c>
      <c r="T160" s="83">
        <v>8.5</v>
      </c>
      <c r="U160" s="38">
        <v>6</v>
      </c>
      <c r="V160" s="38">
        <v>0</v>
      </c>
      <c r="W160" s="38">
        <v>0</v>
      </c>
      <c r="X160" s="38">
        <v>6</v>
      </c>
      <c r="Y160" s="187">
        <v>15</v>
      </c>
      <c r="Z160" s="187">
        <v>7.25</v>
      </c>
      <c r="AA160" s="187"/>
      <c r="AB160" s="187"/>
      <c r="AC160" s="187"/>
      <c r="AD160" s="187">
        <v>10.5</v>
      </c>
      <c r="AE160" s="187">
        <v>11</v>
      </c>
      <c r="AF160" s="187"/>
      <c r="AG160" s="145">
        <v>10.85</v>
      </c>
      <c r="AH160" s="75">
        <v>2</v>
      </c>
      <c r="AI160" s="75">
        <v>0</v>
      </c>
      <c r="AJ160" s="75">
        <v>4</v>
      </c>
      <c r="AK160" s="75">
        <v>1</v>
      </c>
      <c r="AL160" s="75">
        <v>9</v>
      </c>
      <c r="AM160" s="187">
        <v>11</v>
      </c>
      <c r="AN160" s="187"/>
      <c r="AO160" s="131">
        <v>1</v>
      </c>
      <c r="AP160" s="187">
        <v>0</v>
      </c>
      <c r="AQ160" s="187"/>
      <c r="AR160" s="75">
        <v>0</v>
      </c>
      <c r="AS160" s="187">
        <v>16</v>
      </c>
      <c r="AT160" s="187"/>
      <c r="AU160" s="75">
        <v>2</v>
      </c>
      <c r="AV160" s="74">
        <v>10.220588235294118</v>
      </c>
      <c r="AW160" s="70">
        <v>30</v>
      </c>
      <c r="AX160" s="133"/>
      <c r="AY160" s="133"/>
      <c r="AZ160" s="133"/>
      <c r="BA160" s="137" t="s">
        <v>539</v>
      </c>
      <c r="BB160" s="36">
        <v>10.220000000000001</v>
      </c>
      <c r="BD160" s="43" t="s">
        <v>689</v>
      </c>
      <c r="BH160" s="133"/>
      <c r="BN160" s="133"/>
    </row>
    <row r="161" spans="1:66" s="42" customFormat="1" hidden="1" x14ac:dyDescent="0.25">
      <c r="A161" s="186">
        <v>417</v>
      </c>
      <c r="B161" s="186" t="s">
        <v>691</v>
      </c>
      <c r="C161" s="186" t="s">
        <v>511</v>
      </c>
      <c r="D161" s="186" t="s">
        <v>692</v>
      </c>
      <c r="E161" s="186" t="s">
        <v>423</v>
      </c>
      <c r="F161" s="187"/>
      <c r="G161" s="187"/>
      <c r="H161" s="187"/>
      <c r="I161" s="187">
        <v>10.25</v>
      </c>
      <c r="J161" s="187"/>
      <c r="K161" s="187"/>
      <c r="L161" s="187"/>
      <c r="M161" s="187"/>
      <c r="N161" s="187">
        <v>6.5</v>
      </c>
      <c r="O161" s="187"/>
      <c r="P161" s="187"/>
      <c r="Q161" s="187"/>
      <c r="R161" s="187"/>
      <c r="S161" s="187">
        <v>8.1300000000000008</v>
      </c>
      <c r="T161" s="83">
        <v>8.2933333333333348</v>
      </c>
      <c r="U161" s="38">
        <v>6</v>
      </c>
      <c r="V161" s="38">
        <v>0</v>
      </c>
      <c r="W161" s="38">
        <v>0</v>
      </c>
      <c r="X161" s="38">
        <v>6</v>
      </c>
      <c r="Y161" s="187">
        <v>9.25</v>
      </c>
      <c r="Z161" s="187">
        <v>15</v>
      </c>
      <c r="AA161" s="187"/>
      <c r="AB161" s="187"/>
      <c r="AC161" s="187"/>
      <c r="AD161" s="187">
        <v>10</v>
      </c>
      <c r="AE161" s="187">
        <v>18</v>
      </c>
      <c r="AF161" s="187"/>
      <c r="AG161" s="145">
        <v>12.45</v>
      </c>
      <c r="AH161" s="75">
        <v>0</v>
      </c>
      <c r="AI161" s="75">
        <v>2</v>
      </c>
      <c r="AJ161" s="75">
        <v>4</v>
      </c>
      <c r="AK161" s="75">
        <v>1</v>
      </c>
      <c r="AL161" s="75">
        <v>9</v>
      </c>
      <c r="AM161" s="187">
        <v>15</v>
      </c>
      <c r="AN161" s="187"/>
      <c r="AO161" s="131">
        <v>1</v>
      </c>
      <c r="AP161" s="187">
        <v>0</v>
      </c>
      <c r="AQ161" s="187"/>
      <c r="AR161" s="75">
        <v>0</v>
      </c>
      <c r="AS161" s="187">
        <v>10</v>
      </c>
      <c r="AT161" s="187"/>
      <c r="AU161" s="75">
        <v>2</v>
      </c>
      <c r="AV161" s="74">
        <v>10.111176470588235</v>
      </c>
      <c r="AW161" s="70">
        <v>30</v>
      </c>
      <c r="AX161" s="133"/>
      <c r="AY161" s="133"/>
      <c r="AZ161" s="133"/>
      <c r="BA161" s="137" t="s">
        <v>539</v>
      </c>
      <c r="BB161" s="36">
        <v>10.11</v>
      </c>
      <c r="BD161" s="43" t="s">
        <v>511</v>
      </c>
      <c r="BH161" s="133"/>
      <c r="BN161" s="133"/>
    </row>
    <row r="162" spans="1:66" s="42" customFormat="1" hidden="1" x14ac:dyDescent="0.25">
      <c r="A162" s="186">
        <v>440</v>
      </c>
      <c r="B162" s="186" t="s">
        <v>693</v>
      </c>
      <c r="C162" s="186" t="s">
        <v>402</v>
      </c>
      <c r="D162" s="186" t="s">
        <v>71</v>
      </c>
      <c r="E162" s="186" t="s">
        <v>429</v>
      </c>
      <c r="F162" s="187"/>
      <c r="G162" s="187"/>
      <c r="H162" s="187"/>
      <c r="I162" s="187">
        <v>7.13</v>
      </c>
      <c r="J162" s="187"/>
      <c r="K162" s="187"/>
      <c r="L162" s="187"/>
      <c r="M162" s="187"/>
      <c r="N162" s="187">
        <v>9.0500000000000007</v>
      </c>
      <c r="O162" s="187"/>
      <c r="P162" s="187"/>
      <c r="Q162" s="187"/>
      <c r="R162" s="187"/>
      <c r="S162" s="187">
        <v>10.130000000000001</v>
      </c>
      <c r="T162" s="83">
        <v>8.7700000000000014</v>
      </c>
      <c r="U162" s="38">
        <v>0</v>
      </c>
      <c r="V162" s="38">
        <v>0</v>
      </c>
      <c r="W162" s="38">
        <v>6</v>
      </c>
      <c r="X162" s="38">
        <v>6</v>
      </c>
      <c r="Y162" s="187">
        <v>12.5</v>
      </c>
      <c r="Z162" s="187">
        <v>7.5</v>
      </c>
      <c r="AA162" s="187"/>
      <c r="AB162" s="187"/>
      <c r="AC162" s="187"/>
      <c r="AD162" s="187">
        <v>6.13</v>
      </c>
      <c r="AE162" s="187">
        <v>14</v>
      </c>
      <c r="AF162" s="187"/>
      <c r="AG162" s="145">
        <v>9.2519999999999989</v>
      </c>
      <c r="AH162" s="75">
        <v>2</v>
      </c>
      <c r="AI162" s="75">
        <v>0</v>
      </c>
      <c r="AJ162" s="75">
        <v>0</v>
      </c>
      <c r="AK162" s="75">
        <v>1</v>
      </c>
      <c r="AL162" s="75">
        <v>3</v>
      </c>
      <c r="AM162" s="187">
        <v>17</v>
      </c>
      <c r="AN162" s="187"/>
      <c r="AO162" s="131">
        <v>1</v>
      </c>
      <c r="AP162" s="187">
        <v>15</v>
      </c>
      <c r="AQ162" s="187"/>
      <c r="AR162" s="75">
        <v>2</v>
      </c>
      <c r="AS162" s="187">
        <v>0</v>
      </c>
      <c r="AT162" s="187"/>
      <c r="AU162" s="75">
        <v>0</v>
      </c>
      <c r="AV162" s="74">
        <v>10.128823529411765</v>
      </c>
      <c r="AW162" s="70">
        <v>30</v>
      </c>
      <c r="AX162" s="133"/>
      <c r="AY162" s="133"/>
      <c r="AZ162" s="133"/>
      <c r="BA162" s="137" t="s">
        <v>539</v>
      </c>
      <c r="BB162" s="36">
        <v>10.130000000000001</v>
      </c>
      <c r="BD162" s="43" t="s">
        <v>402</v>
      </c>
      <c r="BH162" s="133"/>
      <c r="BN162" s="133"/>
    </row>
    <row r="163" spans="1:66" s="42" customFormat="1" hidden="1" x14ac:dyDescent="0.25">
      <c r="A163" s="186">
        <v>444</v>
      </c>
      <c r="B163" s="186" t="s">
        <v>694</v>
      </c>
      <c r="C163" s="186" t="s">
        <v>695</v>
      </c>
      <c r="D163" s="186" t="s">
        <v>696</v>
      </c>
      <c r="E163" s="186" t="s">
        <v>429</v>
      </c>
      <c r="F163" s="187"/>
      <c r="G163" s="187"/>
      <c r="H163" s="187"/>
      <c r="I163" s="187">
        <v>5.38</v>
      </c>
      <c r="J163" s="187"/>
      <c r="K163" s="187">
        <v>7.5</v>
      </c>
      <c r="L163" s="187"/>
      <c r="M163" s="187"/>
      <c r="N163" s="187">
        <v>7.5</v>
      </c>
      <c r="O163" s="187"/>
      <c r="P163" s="187"/>
      <c r="Q163" s="187"/>
      <c r="R163" s="187"/>
      <c r="S163" s="187">
        <v>11.13</v>
      </c>
      <c r="T163" s="83">
        <v>8.0033333333333321</v>
      </c>
      <c r="U163" s="38">
        <v>0</v>
      </c>
      <c r="V163" s="38">
        <v>0</v>
      </c>
      <c r="W163" s="38">
        <v>6</v>
      </c>
      <c r="X163" s="38">
        <v>6</v>
      </c>
      <c r="Y163" s="187">
        <v>11</v>
      </c>
      <c r="Z163" s="187">
        <v>9</v>
      </c>
      <c r="AA163" s="187"/>
      <c r="AB163" s="187"/>
      <c r="AC163" s="187"/>
      <c r="AD163" s="187">
        <v>10.5</v>
      </c>
      <c r="AE163" s="187">
        <v>17</v>
      </c>
      <c r="AF163" s="187"/>
      <c r="AG163" s="145">
        <v>11.6</v>
      </c>
      <c r="AH163" s="75">
        <v>2</v>
      </c>
      <c r="AI163" s="75">
        <v>0</v>
      </c>
      <c r="AJ163" s="75">
        <v>4</v>
      </c>
      <c r="AK163" s="75">
        <v>1</v>
      </c>
      <c r="AL163" s="75">
        <v>9</v>
      </c>
      <c r="AM163" s="187">
        <v>18</v>
      </c>
      <c r="AN163" s="187"/>
      <c r="AO163" s="131">
        <v>1</v>
      </c>
      <c r="AP163" s="187">
        <v>0</v>
      </c>
      <c r="AQ163" s="187"/>
      <c r="AR163" s="75">
        <v>0</v>
      </c>
      <c r="AS163" s="187">
        <v>11.5</v>
      </c>
      <c r="AT163" s="187"/>
      <c r="AU163" s="75">
        <v>2</v>
      </c>
      <c r="AV163" s="74">
        <v>10.060588235294116</v>
      </c>
      <c r="AW163" s="70">
        <v>30</v>
      </c>
      <c r="AX163" s="84"/>
      <c r="AY163" s="84"/>
      <c r="AZ163" s="84"/>
      <c r="BA163" s="137" t="s">
        <v>539</v>
      </c>
      <c r="BB163" s="36">
        <v>9.75</v>
      </c>
      <c r="BD163" s="43" t="s">
        <v>695</v>
      </c>
      <c r="BH163" s="133"/>
      <c r="BN163" s="133"/>
    </row>
    <row r="164" spans="1:66" s="42" customFormat="1" hidden="1" x14ac:dyDescent="0.25">
      <c r="A164" s="186">
        <v>465</v>
      </c>
      <c r="B164" s="186" t="s">
        <v>697</v>
      </c>
      <c r="C164" s="186" t="s">
        <v>511</v>
      </c>
      <c r="D164" s="186" t="s">
        <v>354</v>
      </c>
      <c r="E164" s="186" t="s">
        <v>429</v>
      </c>
      <c r="F164" s="187"/>
      <c r="G164" s="187"/>
      <c r="H164" s="187"/>
      <c r="I164" s="187">
        <v>7.13</v>
      </c>
      <c r="J164" s="187"/>
      <c r="K164" s="187"/>
      <c r="L164" s="187"/>
      <c r="M164" s="187"/>
      <c r="N164" s="187">
        <v>8.2799999999999994</v>
      </c>
      <c r="O164" s="187"/>
      <c r="P164" s="187"/>
      <c r="Q164" s="187"/>
      <c r="R164" s="187"/>
      <c r="S164" s="187">
        <v>9.3800000000000008</v>
      </c>
      <c r="T164" s="83">
        <v>8.2633333333333336</v>
      </c>
      <c r="U164" s="38">
        <v>0</v>
      </c>
      <c r="V164" s="38">
        <v>0</v>
      </c>
      <c r="W164" s="38">
        <v>0</v>
      </c>
      <c r="X164" s="38">
        <v>0</v>
      </c>
      <c r="Y164" s="187">
        <v>12.5</v>
      </c>
      <c r="Z164" s="187">
        <v>16</v>
      </c>
      <c r="AA164" s="187"/>
      <c r="AB164" s="187"/>
      <c r="AC164" s="187"/>
      <c r="AD164" s="187">
        <v>7.5</v>
      </c>
      <c r="AE164" s="187">
        <v>14</v>
      </c>
      <c r="AF164" s="187"/>
      <c r="AG164" s="145">
        <v>11.5</v>
      </c>
      <c r="AH164" s="75">
        <v>2</v>
      </c>
      <c r="AI164" s="75">
        <v>2</v>
      </c>
      <c r="AJ164" s="75">
        <v>0</v>
      </c>
      <c r="AK164" s="75">
        <v>1</v>
      </c>
      <c r="AL164" s="75">
        <v>9</v>
      </c>
      <c r="AM164" s="187">
        <v>15</v>
      </c>
      <c r="AN164" s="187"/>
      <c r="AO164" s="131">
        <v>1</v>
      </c>
      <c r="AP164" s="187">
        <v>0</v>
      </c>
      <c r="AQ164" s="187"/>
      <c r="AR164" s="75">
        <v>0</v>
      </c>
      <c r="AS164" s="187">
        <v>15.5</v>
      </c>
      <c r="AT164" s="187"/>
      <c r="AU164" s="75">
        <v>2</v>
      </c>
      <c r="AV164" s="74">
        <v>10.462941176470588</v>
      </c>
      <c r="AW164" s="70">
        <v>30</v>
      </c>
      <c r="AX164" s="133"/>
      <c r="AY164" s="133"/>
      <c r="AZ164" s="133"/>
      <c r="BA164" s="137" t="s">
        <v>539</v>
      </c>
      <c r="BB164" s="36">
        <v>10.46</v>
      </c>
      <c r="BD164" s="43" t="s">
        <v>511</v>
      </c>
      <c r="BH164" s="133"/>
      <c r="BN164" s="133"/>
    </row>
    <row r="165" spans="1:66" s="42" customFormat="1" hidden="1" x14ac:dyDescent="0.25">
      <c r="A165" s="186">
        <v>471</v>
      </c>
      <c r="B165" s="186" t="s">
        <v>698</v>
      </c>
      <c r="C165" s="186" t="s">
        <v>459</v>
      </c>
      <c r="D165" s="186" t="s">
        <v>71</v>
      </c>
      <c r="E165" s="186" t="s">
        <v>434</v>
      </c>
      <c r="F165" s="187"/>
      <c r="G165" s="187"/>
      <c r="H165" s="187"/>
      <c r="I165" s="187">
        <v>8.3800000000000008</v>
      </c>
      <c r="J165" s="187"/>
      <c r="K165" s="187"/>
      <c r="L165" s="187"/>
      <c r="M165" s="187"/>
      <c r="N165" s="187">
        <v>8.8800000000000008</v>
      </c>
      <c r="O165" s="187"/>
      <c r="P165" s="187"/>
      <c r="Q165" s="187"/>
      <c r="R165" s="187"/>
      <c r="S165" s="187">
        <v>11.25</v>
      </c>
      <c r="T165" s="83">
        <v>9.5033333333333339</v>
      </c>
      <c r="U165" s="38">
        <v>0</v>
      </c>
      <c r="V165" s="38">
        <v>0</v>
      </c>
      <c r="W165" s="38">
        <v>6</v>
      </c>
      <c r="X165" s="38">
        <v>6</v>
      </c>
      <c r="Y165" s="187">
        <v>11.93</v>
      </c>
      <c r="Z165" s="187">
        <v>10.5</v>
      </c>
      <c r="AA165" s="187"/>
      <c r="AB165" s="187"/>
      <c r="AC165" s="187"/>
      <c r="AD165" s="187">
        <v>10.25</v>
      </c>
      <c r="AE165" s="187">
        <v>15</v>
      </c>
      <c r="AF165" s="187"/>
      <c r="AG165" s="145">
        <v>11.586</v>
      </c>
      <c r="AH165" s="75">
        <v>2</v>
      </c>
      <c r="AI165" s="75">
        <v>2</v>
      </c>
      <c r="AJ165" s="75">
        <v>4</v>
      </c>
      <c r="AK165" s="75">
        <v>1</v>
      </c>
      <c r="AL165" s="75">
        <v>9</v>
      </c>
      <c r="AM165" s="187">
        <v>15</v>
      </c>
      <c r="AN165" s="187"/>
      <c r="AO165" s="131">
        <v>1</v>
      </c>
      <c r="AP165" s="187">
        <v>0</v>
      </c>
      <c r="AQ165" s="187"/>
      <c r="AR165" s="75">
        <v>0</v>
      </c>
      <c r="AS165" s="187">
        <v>13</v>
      </c>
      <c r="AT165" s="187"/>
      <c r="AU165" s="75">
        <v>2</v>
      </c>
      <c r="AV165" s="74">
        <v>10.850588235294119</v>
      </c>
      <c r="AW165" s="70">
        <v>30</v>
      </c>
      <c r="AX165" s="133"/>
      <c r="AY165" s="133"/>
      <c r="AZ165" s="133"/>
      <c r="BA165" s="137" t="s">
        <v>539</v>
      </c>
      <c r="BB165" s="36">
        <v>10.85</v>
      </c>
      <c r="BD165" s="43" t="s">
        <v>459</v>
      </c>
      <c r="BH165" s="133"/>
      <c r="BN165" s="133"/>
    </row>
    <row r="166" spans="1:66" s="42" customFormat="1" hidden="1" x14ac:dyDescent="0.25">
      <c r="A166" s="186">
        <v>478</v>
      </c>
      <c r="B166" s="186" t="s">
        <v>699</v>
      </c>
      <c r="C166" s="186" t="s">
        <v>700</v>
      </c>
      <c r="D166" s="186" t="s">
        <v>364</v>
      </c>
      <c r="E166" s="186" t="s">
        <v>434</v>
      </c>
      <c r="F166" s="187"/>
      <c r="G166" s="187"/>
      <c r="H166" s="187"/>
      <c r="I166" s="187">
        <v>5.5</v>
      </c>
      <c r="J166" s="187"/>
      <c r="K166" s="187"/>
      <c r="L166" s="187"/>
      <c r="M166" s="187"/>
      <c r="N166" s="187">
        <v>9.25</v>
      </c>
      <c r="O166" s="187"/>
      <c r="P166" s="187"/>
      <c r="Q166" s="187"/>
      <c r="R166" s="187"/>
      <c r="S166" s="187">
        <v>10.38</v>
      </c>
      <c r="T166" s="83">
        <v>8.3766666666666669</v>
      </c>
      <c r="U166" s="38">
        <v>0</v>
      </c>
      <c r="V166" s="38">
        <v>0</v>
      </c>
      <c r="W166" s="38">
        <v>6</v>
      </c>
      <c r="X166" s="38">
        <v>6</v>
      </c>
      <c r="Y166" s="187">
        <v>12.6</v>
      </c>
      <c r="Z166" s="187">
        <v>11</v>
      </c>
      <c r="AA166" s="187"/>
      <c r="AB166" s="187"/>
      <c r="AC166" s="187"/>
      <c r="AD166" s="187">
        <v>10</v>
      </c>
      <c r="AE166" s="187">
        <v>17</v>
      </c>
      <c r="AF166" s="187"/>
      <c r="AG166" s="145">
        <v>12.120000000000001</v>
      </c>
      <c r="AH166" s="75">
        <v>2</v>
      </c>
      <c r="AI166" s="75">
        <v>2</v>
      </c>
      <c r="AJ166" s="75">
        <v>4</v>
      </c>
      <c r="AK166" s="75">
        <v>1</v>
      </c>
      <c r="AL166" s="75">
        <v>9</v>
      </c>
      <c r="AM166" s="187">
        <v>17</v>
      </c>
      <c r="AN166" s="187"/>
      <c r="AO166" s="131">
        <v>1</v>
      </c>
      <c r="AP166" s="187">
        <v>0</v>
      </c>
      <c r="AQ166" s="187"/>
      <c r="AR166" s="75">
        <v>0</v>
      </c>
      <c r="AS166" s="187">
        <v>10.5</v>
      </c>
      <c r="AT166" s="187"/>
      <c r="AU166" s="75">
        <v>2</v>
      </c>
      <c r="AV166" s="74">
        <v>10.234705882352941</v>
      </c>
      <c r="AW166" s="70">
        <v>30</v>
      </c>
      <c r="AX166" s="133"/>
      <c r="AY166" s="133"/>
      <c r="AZ166" s="133"/>
      <c r="BA166" s="137" t="s">
        <v>539</v>
      </c>
      <c r="BB166" s="36">
        <v>10.23</v>
      </c>
      <c r="BD166" s="43" t="s">
        <v>700</v>
      </c>
      <c r="BH166" s="133"/>
      <c r="BN166" s="133"/>
    </row>
    <row r="167" spans="1:66" s="42" customFormat="1" hidden="1" x14ac:dyDescent="0.25">
      <c r="A167" s="186">
        <v>485</v>
      </c>
      <c r="B167" s="186" t="s">
        <v>701</v>
      </c>
      <c r="C167" s="186" t="s">
        <v>702</v>
      </c>
      <c r="D167" s="186" t="s">
        <v>703</v>
      </c>
      <c r="E167" s="186" t="s">
        <v>434</v>
      </c>
      <c r="F167" s="187"/>
      <c r="G167" s="187"/>
      <c r="H167" s="187"/>
      <c r="I167" s="187">
        <v>4.38</v>
      </c>
      <c r="J167" s="187"/>
      <c r="K167" s="187">
        <v>6.63</v>
      </c>
      <c r="L167" s="187"/>
      <c r="M167" s="187"/>
      <c r="N167" s="187">
        <v>6.63</v>
      </c>
      <c r="O167" s="187"/>
      <c r="P167" s="187"/>
      <c r="Q167" s="187"/>
      <c r="R167" s="187"/>
      <c r="S167" s="187">
        <v>10</v>
      </c>
      <c r="T167" s="83">
        <v>7.003333333333333</v>
      </c>
      <c r="U167" s="38">
        <v>0</v>
      </c>
      <c r="V167" s="38">
        <v>0</v>
      </c>
      <c r="W167" s="38">
        <v>6</v>
      </c>
      <c r="X167" s="38">
        <v>6</v>
      </c>
      <c r="Y167" s="188">
        <v>13.27</v>
      </c>
      <c r="Z167" s="188">
        <v>10</v>
      </c>
      <c r="AA167" s="188"/>
      <c r="AB167" s="188"/>
      <c r="AC167" s="188"/>
      <c r="AD167" s="188">
        <v>5.5</v>
      </c>
      <c r="AE167" s="188">
        <v>19</v>
      </c>
      <c r="AF167" s="188"/>
      <c r="AG167" s="189">
        <v>10.654</v>
      </c>
      <c r="AH167" s="75">
        <v>2</v>
      </c>
      <c r="AI167" s="75">
        <v>2</v>
      </c>
      <c r="AJ167" s="75">
        <v>0</v>
      </c>
      <c r="AK167" s="75">
        <v>1</v>
      </c>
      <c r="AL167" s="75">
        <v>9</v>
      </c>
      <c r="AM167" s="187">
        <v>20</v>
      </c>
      <c r="AN167" s="187"/>
      <c r="AO167" s="131">
        <v>1</v>
      </c>
      <c r="AP167" s="187">
        <v>12.25</v>
      </c>
      <c r="AQ167" s="187"/>
      <c r="AR167" s="75">
        <v>2</v>
      </c>
      <c r="AS167" s="187">
        <v>0</v>
      </c>
      <c r="AT167" s="187"/>
      <c r="AU167" s="75">
        <v>0</v>
      </c>
      <c r="AV167" s="74">
        <v>9.4588235294117631</v>
      </c>
      <c r="AW167" s="70">
        <v>18</v>
      </c>
      <c r="AX167" s="84"/>
      <c r="AY167" s="84"/>
      <c r="AZ167" s="84"/>
      <c r="BA167" s="137" t="s">
        <v>539</v>
      </c>
      <c r="BB167" s="36">
        <v>9.31</v>
      </c>
      <c r="BD167" s="43" t="s">
        <v>702</v>
      </c>
      <c r="BH167" s="133"/>
      <c r="BN167" s="133"/>
    </row>
    <row r="168" spans="1:66" s="42" customFormat="1" hidden="1" x14ac:dyDescent="0.25">
      <c r="A168" s="186">
        <v>487</v>
      </c>
      <c r="B168" s="186" t="s">
        <v>704</v>
      </c>
      <c r="C168" s="186" t="s">
        <v>705</v>
      </c>
      <c r="D168" s="186" t="s">
        <v>79</v>
      </c>
      <c r="E168" s="186" t="s">
        <v>434</v>
      </c>
      <c r="F168" s="187"/>
      <c r="G168" s="187"/>
      <c r="H168" s="187"/>
      <c r="I168" s="187">
        <v>8</v>
      </c>
      <c r="J168" s="187"/>
      <c r="K168" s="187"/>
      <c r="L168" s="187"/>
      <c r="M168" s="187"/>
      <c r="N168" s="187">
        <v>7.63</v>
      </c>
      <c r="O168" s="187"/>
      <c r="P168" s="187"/>
      <c r="Q168" s="187"/>
      <c r="R168" s="187"/>
      <c r="S168" s="187">
        <v>12.5</v>
      </c>
      <c r="T168" s="83">
        <v>9.3766666666666669</v>
      </c>
      <c r="U168" s="38">
        <v>0</v>
      </c>
      <c r="V168" s="38">
        <v>0</v>
      </c>
      <c r="W168" s="38">
        <v>6</v>
      </c>
      <c r="X168" s="38">
        <v>6</v>
      </c>
      <c r="Y168" s="187">
        <v>15.27</v>
      </c>
      <c r="Z168" s="187">
        <v>13.75</v>
      </c>
      <c r="AA168" s="187"/>
      <c r="AB168" s="187"/>
      <c r="AC168" s="187"/>
      <c r="AD168" s="187">
        <v>8</v>
      </c>
      <c r="AE168" s="187">
        <v>14</v>
      </c>
      <c r="AF168" s="187"/>
      <c r="AG168" s="145">
        <v>11.803999999999998</v>
      </c>
      <c r="AH168" s="75">
        <v>2</v>
      </c>
      <c r="AI168" s="75">
        <v>2</v>
      </c>
      <c r="AJ168" s="75">
        <v>0</v>
      </c>
      <c r="AK168" s="75">
        <v>1</v>
      </c>
      <c r="AL168" s="75">
        <v>9</v>
      </c>
      <c r="AM168" s="187">
        <v>19</v>
      </c>
      <c r="AN168" s="187"/>
      <c r="AO168" s="131">
        <v>1</v>
      </c>
      <c r="AP168" s="187">
        <v>0</v>
      </c>
      <c r="AQ168" s="187"/>
      <c r="AR168" s="75">
        <v>0</v>
      </c>
      <c r="AS168" s="187">
        <v>10</v>
      </c>
      <c r="AT168" s="187"/>
      <c r="AU168" s="75">
        <v>2</v>
      </c>
      <c r="AV168" s="74">
        <v>10.73</v>
      </c>
      <c r="AW168" s="70">
        <v>30</v>
      </c>
      <c r="AX168" s="133"/>
      <c r="AY168" s="133"/>
      <c r="AZ168" s="133"/>
      <c r="BA168" s="137" t="s">
        <v>539</v>
      </c>
      <c r="BB168" s="36">
        <v>10.73</v>
      </c>
      <c r="BD168" s="43" t="s">
        <v>705</v>
      </c>
      <c r="BH168" s="133"/>
      <c r="BN168" s="133"/>
    </row>
    <row r="169" spans="1:66" s="42" customFormat="1" hidden="1" x14ac:dyDescent="0.25">
      <c r="A169" s="186">
        <v>488</v>
      </c>
      <c r="B169" s="186" t="s">
        <v>706</v>
      </c>
      <c r="C169" s="186" t="s">
        <v>520</v>
      </c>
      <c r="D169" s="186" t="s">
        <v>707</v>
      </c>
      <c r="E169" s="186" t="s">
        <v>434</v>
      </c>
      <c r="F169" s="187"/>
      <c r="G169" s="187"/>
      <c r="H169" s="187"/>
      <c r="I169" s="187">
        <v>6</v>
      </c>
      <c r="J169" s="187"/>
      <c r="K169" s="187"/>
      <c r="L169" s="187"/>
      <c r="M169" s="187"/>
      <c r="N169" s="187">
        <v>9</v>
      </c>
      <c r="O169" s="187"/>
      <c r="P169" s="187"/>
      <c r="Q169" s="187"/>
      <c r="R169" s="187"/>
      <c r="S169" s="187">
        <v>10</v>
      </c>
      <c r="T169" s="83">
        <v>8.3333333333333339</v>
      </c>
      <c r="U169" s="38">
        <v>0</v>
      </c>
      <c r="V169" s="38">
        <v>0</v>
      </c>
      <c r="W169" s="38">
        <v>6</v>
      </c>
      <c r="X169" s="38">
        <v>6</v>
      </c>
      <c r="Y169" s="187">
        <v>11.27</v>
      </c>
      <c r="Z169" s="187">
        <v>9</v>
      </c>
      <c r="AA169" s="187"/>
      <c r="AB169" s="187"/>
      <c r="AC169" s="187"/>
      <c r="AD169" s="187">
        <v>7</v>
      </c>
      <c r="AE169" s="187">
        <v>20</v>
      </c>
      <c r="AF169" s="187"/>
      <c r="AG169" s="145">
        <v>10.853999999999999</v>
      </c>
      <c r="AH169" s="75">
        <v>2</v>
      </c>
      <c r="AI169" s="75">
        <v>0</v>
      </c>
      <c r="AJ169" s="75">
        <v>0</v>
      </c>
      <c r="AK169" s="75">
        <v>1</v>
      </c>
      <c r="AL169" s="75">
        <v>9</v>
      </c>
      <c r="AM169" s="187">
        <v>20</v>
      </c>
      <c r="AN169" s="187"/>
      <c r="AO169" s="131">
        <v>1</v>
      </c>
      <c r="AP169" s="187">
        <v>0</v>
      </c>
      <c r="AQ169" s="187"/>
      <c r="AR169" s="75">
        <v>0</v>
      </c>
      <c r="AS169" s="187">
        <v>13.5</v>
      </c>
      <c r="AT169" s="187"/>
      <c r="AU169" s="75">
        <v>2</v>
      </c>
      <c r="AV169" s="74">
        <v>10.368823529411763</v>
      </c>
      <c r="AW169" s="70">
        <v>30</v>
      </c>
      <c r="AX169" s="133"/>
      <c r="AY169" s="133"/>
      <c r="AZ169" s="133"/>
      <c r="BA169" s="137" t="s">
        <v>539</v>
      </c>
      <c r="BB169" s="36">
        <v>10.37</v>
      </c>
      <c r="BD169" s="43" t="s">
        <v>520</v>
      </c>
      <c r="BH169" s="133"/>
      <c r="BN169" s="133"/>
    </row>
    <row r="170" spans="1:66" s="42" customFormat="1" hidden="1" x14ac:dyDescent="0.25">
      <c r="A170" s="186">
        <v>490</v>
      </c>
      <c r="B170" s="186" t="s">
        <v>708</v>
      </c>
      <c r="C170" s="186" t="s">
        <v>709</v>
      </c>
      <c r="D170" s="186" t="s">
        <v>710</v>
      </c>
      <c r="E170" s="186" t="s">
        <v>434</v>
      </c>
      <c r="F170" s="187"/>
      <c r="G170" s="187"/>
      <c r="H170" s="187"/>
      <c r="I170" s="187">
        <v>6.75</v>
      </c>
      <c r="J170" s="187"/>
      <c r="K170" s="187"/>
      <c r="L170" s="187"/>
      <c r="M170" s="187"/>
      <c r="N170" s="187">
        <v>9.3800000000000008</v>
      </c>
      <c r="O170" s="187"/>
      <c r="P170" s="187"/>
      <c r="Q170" s="187"/>
      <c r="R170" s="187"/>
      <c r="S170" s="187">
        <v>10.5</v>
      </c>
      <c r="T170" s="83">
        <v>8.8766666666666669</v>
      </c>
      <c r="U170" s="38">
        <v>0</v>
      </c>
      <c r="V170" s="38">
        <v>0</v>
      </c>
      <c r="W170" s="38">
        <v>6</v>
      </c>
      <c r="X170" s="38">
        <v>6</v>
      </c>
      <c r="Y170" s="187">
        <v>15.27</v>
      </c>
      <c r="Z170" s="187">
        <v>14.5</v>
      </c>
      <c r="AA170" s="187"/>
      <c r="AB170" s="187"/>
      <c r="AC170" s="187"/>
      <c r="AD170" s="187">
        <v>5.25</v>
      </c>
      <c r="AE170" s="187">
        <v>20</v>
      </c>
      <c r="AF170" s="187"/>
      <c r="AG170" s="145">
        <v>12.053999999999998</v>
      </c>
      <c r="AH170" s="75">
        <v>2</v>
      </c>
      <c r="AI170" s="75">
        <v>2</v>
      </c>
      <c r="AJ170" s="75">
        <v>0</v>
      </c>
      <c r="AK170" s="75">
        <v>1</v>
      </c>
      <c r="AL170" s="75">
        <v>9</v>
      </c>
      <c r="AM170" s="187">
        <v>16</v>
      </c>
      <c r="AN170" s="187"/>
      <c r="AO170" s="131">
        <v>1</v>
      </c>
      <c r="AP170" s="187">
        <v>7.25</v>
      </c>
      <c r="AQ170" s="187"/>
      <c r="AR170" s="75">
        <v>0</v>
      </c>
      <c r="AS170" s="187">
        <v>0</v>
      </c>
      <c r="AT170" s="187"/>
      <c r="AU170" s="75">
        <v>0</v>
      </c>
      <c r="AV170" s="74">
        <v>10.038823529411765</v>
      </c>
      <c r="AW170" s="70">
        <v>30</v>
      </c>
      <c r="AX170" s="133"/>
      <c r="AY170" s="133"/>
      <c r="AZ170" s="133"/>
      <c r="BA170" s="137" t="s">
        <v>539</v>
      </c>
      <c r="BB170" s="36">
        <v>10.039999999999999</v>
      </c>
      <c r="BD170" s="43" t="s">
        <v>709</v>
      </c>
      <c r="BH170" s="133"/>
      <c r="BN170" s="133"/>
    </row>
    <row r="171" spans="1:66" s="42" customFormat="1" hidden="1" x14ac:dyDescent="0.25">
      <c r="A171" s="186">
        <v>493</v>
      </c>
      <c r="B171" s="186" t="s">
        <v>711</v>
      </c>
      <c r="C171" s="186" t="s">
        <v>712</v>
      </c>
      <c r="D171" s="186" t="s">
        <v>713</v>
      </c>
      <c r="E171" s="186" t="s">
        <v>441</v>
      </c>
      <c r="F171" s="187"/>
      <c r="G171" s="187"/>
      <c r="H171" s="187"/>
      <c r="I171" s="187">
        <v>3.5</v>
      </c>
      <c r="J171" s="187"/>
      <c r="K171" s="187">
        <v>8.5</v>
      </c>
      <c r="L171" s="187"/>
      <c r="M171" s="187"/>
      <c r="N171" s="187">
        <v>8.5</v>
      </c>
      <c r="O171" s="187"/>
      <c r="P171" s="187"/>
      <c r="Q171" s="187"/>
      <c r="R171" s="187"/>
      <c r="S171" s="187">
        <v>4.63</v>
      </c>
      <c r="T171" s="83">
        <v>5.543333333333333</v>
      </c>
      <c r="U171" s="38">
        <v>0</v>
      </c>
      <c r="V171" s="38">
        <v>0</v>
      </c>
      <c r="W171" s="38">
        <v>0</v>
      </c>
      <c r="X171" s="38">
        <v>0</v>
      </c>
      <c r="Y171" s="188">
        <v>10.17</v>
      </c>
      <c r="Z171" s="188">
        <v>12.88</v>
      </c>
      <c r="AA171" s="188"/>
      <c r="AB171" s="188"/>
      <c r="AC171" s="188"/>
      <c r="AD171" s="188">
        <v>8.75</v>
      </c>
      <c r="AE171" s="188">
        <v>20</v>
      </c>
      <c r="AF171" s="188"/>
      <c r="AG171" s="189">
        <v>12.11</v>
      </c>
      <c r="AH171" s="75">
        <v>2</v>
      </c>
      <c r="AI171" s="75">
        <v>2</v>
      </c>
      <c r="AJ171" s="75">
        <v>0</v>
      </c>
      <c r="AK171" s="75">
        <v>1</v>
      </c>
      <c r="AL171" s="75">
        <v>9</v>
      </c>
      <c r="AM171" s="187">
        <v>18</v>
      </c>
      <c r="AN171" s="187"/>
      <c r="AO171" s="131">
        <v>1</v>
      </c>
      <c r="AP171" s="187">
        <v>0</v>
      </c>
      <c r="AQ171" s="187"/>
      <c r="AR171" s="75">
        <v>0</v>
      </c>
      <c r="AS171" s="187">
        <v>11.5</v>
      </c>
      <c r="AT171" s="187"/>
      <c r="AU171" s="75">
        <v>2</v>
      </c>
      <c r="AV171" s="74">
        <v>8.908235294117647</v>
      </c>
      <c r="AW171" s="70">
        <v>12</v>
      </c>
      <c r="AX171" s="84"/>
      <c r="AY171" s="84"/>
      <c r="AZ171" s="84"/>
      <c r="BA171" s="137" t="s">
        <v>539</v>
      </c>
      <c r="BB171" s="36">
        <v>8.7899999999999991</v>
      </c>
      <c r="BD171" s="43" t="s">
        <v>712</v>
      </c>
      <c r="BH171" s="133"/>
      <c r="BN171" s="133"/>
    </row>
    <row r="172" spans="1:66" s="42" customFormat="1" hidden="1" x14ac:dyDescent="0.25">
      <c r="A172" s="186">
        <v>497</v>
      </c>
      <c r="B172" s="186" t="s">
        <v>714</v>
      </c>
      <c r="C172" s="186" t="s">
        <v>409</v>
      </c>
      <c r="D172" s="186" t="s">
        <v>336</v>
      </c>
      <c r="E172" s="186" t="s">
        <v>441</v>
      </c>
      <c r="F172" s="187"/>
      <c r="G172" s="187"/>
      <c r="H172" s="187"/>
      <c r="I172" s="187">
        <v>6.25</v>
      </c>
      <c r="J172" s="187"/>
      <c r="K172" s="187">
        <v>10.130000000000001</v>
      </c>
      <c r="L172" s="187"/>
      <c r="M172" s="187"/>
      <c r="N172" s="187">
        <v>10.130000000000001</v>
      </c>
      <c r="O172" s="187"/>
      <c r="P172" s="187"/>
      <c r="Q172" s="187"/>
      <c r="R172" s="187"/>
      <c r="S172" s="187">
        <v>5.13</v>
      </c>
      <c r="T172" s="83">
        <v>7.1700000000000008</v>
      </c>
      <c r="U172" s="38">
        <v>0</v>
      </c>
      <c r="V172" s="38">
        <v>6</v>
      </c>
      <c r="W172" s="38">
        <v>0</v>
      </c>
      <c r="X172" s="38">
        <v>6</v>
      </c>
      <c r="Y172" s="188">
        <v>13.17</v>
      </c>
      <c r="Z172" s="188">
        <v>12.25</v>
      </c>
      <c r="AA172" s="188"/>
      <c r="AB172" s="188"/>
      <c r="AC172" s="188"/>
      <c r="AD172" s="188">
        <v>8.5</v>
      </c>
      <c r="AE172" s="188">
        <v>18</v>
      </c>
      <c r="AF172" s="188"/>
      <c r="AG172" s="189">
        <v>12.084</v>
      </c>
      <c r="AH172" s="75">
        <v>2</v>
      </c>
      <c r="AI172" s="75">
        <v>2</v>
      </c>
      <c r="AJ172" s="75">
        <v>0</v>
      </c>
      <c r="AK172" s="75">
        <v>1</v>
      </c>
      <c r="AL172" s="75">
        <v>9</v>
      </c>
      <c r="AM172" s="187">
        <v>17</v>
      </c>
      <c r="AN172" s="187"/>
      <c r="AO172" s="131">
        <v>1</v>
      </c>
      <c r="AP172" s="187">
        <v>0</v>
      </c>
      <c r="AQ172" s="187"/>
      <c r="AR172" s="75">
        <v>0</v>
      </c>
      <c r="AS172" s="187">
        <v>10</v>
      </c>
      <c r="AT172" s="187"/>
      <c r="AU172" s="75">
        <v>2</v>
      </c>
      <c r="AV172" s="74">
        <v>9.5264705882352931</v>
      </c>
      <c r="AW172" s="70">
        <v>18</v>
      </c>
      <c r="AX172" s="84"/>
      <c r="AY172" s="84"/>
      <c r="AZ172" s="84"/>
      <c r="BA172" s="137" t="s">
        <v>539</v>
      </c>
      <c r="BB172" s="36">
        <v>9.52</v>
      </c>
      <c r="BD172" s="43" t="s">
        <v>409</v>
      </c>
      <c r="BH172" s="133"/>
      <c r="BN172" s="133"/>
    </row>
    <row r="173" spans="1:66" s="42" customFormat="1" hidden="1" x14ac:dyDescent="0.25">
      <c r="A173" s="186">
        <v>499</v>
      </c>
      <c r="B173" s="186" t="s">
        <v>715</v>
      </c>
      <c r="C173" s="186" t="s">
        <v>716</v>
      </c>
      <c r="D173" s="186" t="s">
        <v>328</v>
      </c>
      <c r="E173" s="186" t="s">
        <v>441</v>
      </c>
      <c r="F173" s="187"/>
      <c r="G173" s="187"/>
      <c r="H173" s="187"/>
      <c r="I173" s="187">
        <v>8.1300000000000008</v>
      </c>
      <c r="J173" s="187"/>
      <c r="K173" s="187"/>
      <c r="L173" s="187"/>
      <c r="M173" s="187"/>
      <c r="N173" s="187">
        <v>11.88</v>
      </c>
      <c r="O173" s="187"/>
      <c r="P173" s="187"/>
      <c r="Q173" s="187"/>
      <c r="R173" s="187"/>
      <c r="S173" s="187">
        <v>6.88</v>
      </c>
      <c r="T173" s="83">
        <v>8.9633333333333329</v>
      </c>
      <c r="U173" s="38">
        <v>0</v>
      </c>
      <c r="V173" s="38">
        <v>6</v>
      </c>
      <c r="W173" s="38">
        <v>0</v>
      </c>
      <c r="X173" s="38">
        <v>6</v>
      </c>
      <c r="Y173" s="187">
        <v>11.17</v>
      </c>
      <c r="Z173" s="187">
        <v>13.13</v>
      </c>
      <c r="AA173" s="187"/>
      <c r="AB173" s="187"/>
      <c r="AC173" s="187"/>
      <c r="AD173" s="187">
        <v>8.6300000000000008</v>
      </c>
      <c r="AE173" s="187">
        <v>19</v>
      </c>
      <c r="AF173" s="187"/>
      <c r="AG173" s="145">
        <v>12.112</v>
      </c>
      <c r="AH173" s="75">
        <v>2</v>
      </c>
      <c r="AI173" s="75">
        <v>2</v>
      </c>
      <c r="AJ173" s="75">
        <v>0</v>
      </c>
      <c r="AK173" s="75">
        <v>1</v>
      </c>
      <c r="AL173" s="75">
        <v>9</v>
      </c>
      <c r="AM173" s="187">
        <v>12</v>
      </c>
      <c r="AN173" s="187"/>
      <c r="AO173" s="131">
        <v>1</v>
      </c>
      <c r="AP173" s="187">
        <v>0</v>
      </c>
      <c r="AQ173" s="187"/>
      <c r="AR173" s="75">
        <v>0</v>
      </c>
      <c r="AS173" s="187">
        <v>11.5</v>
      </c>
      <c r="AT173" s="187"/>
      <c r="AU173" s="75">
        <v>2</v>
      </c>
      <c r="AV173" s="74">
        <v>10.366470588235295</v>
      </c>
      <c r="AW173" s="70">
        <v>30</v>
      </c>
      <c r="AX173" s="133"/>
      <c r="AY173" s="133"/>
      <c r="AZ173" s="133"/>
      <c r="BA173" s="137" t="s">
        <v>539</v>
      </c>
      <c r="BB173" s="36">
        <v>10.36</v>
      </c>
      <c r="BD173" s="43" t="s">
        <v>716</v>
      </c>
      <c r="BH173" s="133"/>
      <c r="BN173" s="133"/>
    </row>
    <row r="174" spans="1:66" s="42" customFormat="1" hidden="1" x14ac:dyDescent="0.25">
      <c r="A174" s="186">
        <v>518</v>
      </c>
      <c r="B174" s="186" t="s">
        <v>717</v>
      </c>
      <c r="C174" s="186" t="s">
        <v>181</v>
      </c>
      <c r="D174" s="186" t="s">
        <v>340</v>
      </c>
      <c r="E174" s="186" t="s">
        <v>444</v>
      </c>
      <c r="F174" s="187"/>
      <c r="G174" s="187"/>
      <c r="H174" s="187"/>
      <c r="I174" s="187">
        <v>8.5</v>
      </c>
      <c r="J174" s="187"/>
      <c r="K174" s="187"/>
      <c r="L174" s="187"/>
      <c r="M174" s="187"/>
      <c r="N174" s="187">
        <v>11</v>
      </c>
      <c r="O174" s="187"/>
      <c r="P174" s="187"/>
      <c r="Q174" s="187"/>
      <c r="R174" s="187"/>
      <c r="S174" s="187">
        <v>9</v>
      </c>
      <c r="T174" s="83">
        <v>9.5</v>
      </c>
      <c r="U174" s="38">
        <v>0</v>
      </c>
      <c r="V174" s="38">
        <v>6</v>
      </c>
      <c r="W174" s="38">
        <v>0</v>
      </c>
      <c r="X174" s="38">
        <v>6</v>
      </c>
      <c r="Y174" s="187">
        <v>10.119999999999999</v>
      </c>
      <c r="Z174" s="187">
        <v>12.25</v>
      </c>
      <c r="AA174" s="187"/>
      <c r="AB174" s="187"/>
      <c r="AC174" s="187"/>
      <c r="AD174" s="187">
        <v>8</v>
      </c>
      <c r="AE174" s="187">
        <v>17</v>
      </c>
      <c r="AF174" s="187"/>
      <c r="AG174" s="145">
        <v>11.074</v>
      </c>
      <c r="AH174" s="75">
        <v>2</v>
      </c>
      <c r="AI174" s="75">
        <v>2</v>
      </c>
      <c r="AJ174" s="75">
        <v>0</v>
      </c>
      <c r="AK174" s="75">
        <v>1</v>
      </c>
      <c r="AL174" s="75">
        <v>9</v>
      </c>
      <c r="AM174" s="187">
        <v>16</v>
      </c>
      <c r="AN174" s="187"/>
      <c r="AO174" s="131">
        <v>1</v>
      </c>
      <c r="AP174" s="187">
        <v>0</v>
      </c>
      <c r="AQ174" s="187"/>
      <c r="AR174" s="75">
        <v>0</v>
      </c>
      <c r="AS174" s="187">
        <v>10</v>
      </c>
      <c r="AT174" s="187"/>
      <c r="AU174" s="75">
        <v>2</v>
      </c>
      <c r="AV174" s="74">
        <v>10.404117647058824</v>
      </c>
      <c r="AW174" s="70">
        <v>30</v>
      </c>
      <c r="AX174" s="133"/>
      <c r="AY174" s="133"/>
      <c r="AZ174" s="133"/>
      <c r="BA174" s="137" t="s">
        <v>539</v>
      </c>
      <c r="BB174" s="36">
        <v>10.4</v>
      </c>
      <c r="BD174" s="43" t="s">
        <v>181</v>
      </c>
      <c r="BH174" s="133"/>
      <c r="BN174" s="133"/>
    </row>
    <row r="175" spans="1:66" s="42" customFormat="1" hidden="1" x14ac:dyDescent="0.25">
      <c r="A175" s="186">
        <v>531</v>
      </c>
      <c r="B175" s="186" t="s">
        <v>718</v>
      </c>
      <c r="C175" s="186" t="s">
        <v>495</v>
      </c>
      <c r="D175" s="186" t="s">
        <v>70</v>
      </c>
      <c r="E175" s="186" t="s">
        <v>444</v>
      </c>
      <c r="F175" s="187"/>
      <c r="G175" s="187"/>
      <c r="H175" s="187"/>
      <c r="I175" s="187">
        <v>6</v>
      </c>
      <c r="J175" s="187"/>
      <c r="K175" s="187"/>
      <c r="L175" s="187"/>
      <c r="M175" s="187"/>
      <c r="N175" s="187">
        <v>7</v>
      </c>
      <c r="O175" s="187"/>
      <c r="P175" s="187"/>
      <c r="Q175" s="187"/>
      <c r="R175" s="187"/>
      <c r="S175" s="187">
        <v>8.5</v>
      </c>
      <c r="T175" s="83">
        <v>7.166666666666667</v>
      </c>
      <c r="U175" s="38">
        <v>0</v>
      </c>
      <c r="V175" s="38">
        <v>0</v>
      </c>
      <c r="W175" s="38">
        <v>0</v>
      </c>
      <c r="X175" s="38">
        <v>0</v>
      </c>
      <c r="Y175" s="187">
        <v>9.91</v>
      </c>
      <c r="Z175" s="187">
        <v>11.72</v>
      </c>
      <c r="AA175" s="187"/>
      <c r="AB175" s="187"/>
      <c r="AC175" s="187"/>
      <c r="AD175" s="187">
        <v>10</v>
      </c>
      <c r="AE175" s="187">
        <v>15</v>
      </c>
      <c r="AF175" s="187"/>
      <c r="AG175" s="145">
        <v>11.326000000000001</v>
      </c>
      <c r="AH175" s="75">
        <v>0</v>
      </c>
      <c r="AI175" s="75">
        <v>2</v>
      </c>
      <c r="AJ175" s="75">
        <v>4</v>
      </c>
      <c r="AK175" s="75">
        <v>1</v>
      </c>
      <c r="AL175" s="75">
        <v>9</v>
      </c>
      <c r="AM175" s="187">
        <v>17</v>
      </c>
      <c r="AN175" s="187"/>
      <c r="AO175" s="131">
        <v>1</v>
      </c>
      <c r="AP175" s="187">
        <v>0</v>
      </c>
      <c r="AQ175" s="187"/>
      <c r="AR175" s="75">
        <v>0</v>
      </c>
      <c r="AS175" s="187">
        <v>17</v>
      </c>
      <c r="AT175" s="187"/>
      <c r="AU175" s="75">
        <v>2</v>
      </c>
      <c r="AV175" s="74">
        <v>10.125294117647059</v>
      </c>
      <c r="AW175" s="70">
        <v>30</v>
      </c>
      <c r="AX175" s="133"/>
      <c r="AY175" s="133"/>
      <c r="AZ175" s="133"/>
      <c r="BA175" s="137" t="s">
        <v>539</v>
      </c>
      <c r="BB175" s="36">
        <v>10.130000000000001</v>
      </c>
      <c r="BD175" s="43" t="s">
        <v>495</v>
      </c>
      <c r="BH175" s="133"/>
      <c r="BN175" s="133"/>
    </row>
    <row r="176" spans="1:66" s="42" customFormat="1" hidden="1" x14ac:dyDescent="0.25">
      <c r="A176" s="186">
        <v>549</v>
      </c>
      <c r="B176" s="186" t="s">
        <v>719</v>
      </c>
      <c r="C176" s="186" t="s">
        <v>442</v>
      </c>
      <c r="D176" s="186" t="s">
        <v>405</v>
      </c>
      <c r="E176" s="186" t="s">
        <v>446</v>
      </c>
      <c r="F176" s="187"/>
      <c r="G176" s="187"/>
      <c r="H176" s="187"/>
      <c r="I176" s="187">
        <v>6.75</v>
      </c>
      <c r="J176" s="187"/>
      <c r="K176" s="187"/>
      <c r="L176" s="187"/>
      <c r="M176" s="187"/>
      <c r="N176" s="187">
        <v>11</v>
      </c>
      <c r="O176" s="187"/>
      <c r="P176" s="187"/>
      <c r="Q176" s="187"/>
      <c r="R176" s="187"/>
      <c r="S176" s="187">
        <v>9.1300000000000008</v>
      </c>
      <c r="T176" s="83">
        <v>8.9600000000000009</v>
      </c>
      <c r="U176" s="38">
        <v>0</v>
      </c>
      <c r="V176" s="38">
        <v>6</v>
      </c>
      <c r="W176" s="38">
        <v>0</v>
      </c>
      <c r="X176" s="38">
        <v>6</v>
      </c>
      <c r="Y176" s="187">
        <v>10.7</v>
      </c>
      <c r="Z176" s="187">
        <v>11</v>
      </c>
      <c r="AA176" s="187"/>
      <c r="AB176" s="187"/>
      <c r="AC176" s="187"/>
      <c r="AD176" s="187">
        <v>7</v>
      </c>
      <c r="AE176" s="187">
        <v>17</v>
      </c>
      <c r="AF176" s="187"/>
      <c r="AG176" s="145">
        <v>10.540000000000001</v>
      </c>
      <c r="AH176" s="75">
        <v>2</v>
      </c>
      <c r="AI176" s="75">
        <v>2</v>
      </c>
      <c r="AJ176" s="75">
        <v>0</v>
      </c>
      <c r="AK176" s="75">
        <v>1</v>
      </c>
      <c r="AL176" s="75">
        <v>9</v>
      </c>
      <c r="AM176" s="187">
        <v>16</v>
      </c>
      <c r="AN176" s="187"/>
      <c r="AO176" s="131">
        <v>1</v>
      </c>
      <c r="AP176" s="187">
        <v>0</v>
      </c>
      <c r="AQ176" s="187"/>
      <c r="AR176" s="75">
        <v>0</v>
      </c>
      <c r="AS176" s="187">
        <v>17.75</v>
      </c>
      <c r="AT176" s="187"/>
      <c r="AU176" s="75">
        <v>2</v>
      </c>
      <c r="AV176" s="74">
        <v>10.87294117647059</v>
      </c>
      <c r="AW176" s="70">
        <v>30</v>
      </c>
      <c r="AX176" s="133"/>
      <c r="AY176" s="133"/>
      <c r="AZ176" s="133"/>
      <c r="BA176" s="137" t="s">
        <v>539</v>
      </c>
      <c r="BB176" s="36">
        <v>10.87</v>
      </c>
      <c r="BD176" s="43" t="s">
        <v>442</v>
      </c>
      <c r="BH176" s="133"/>
      <c r="BN176" s="133"/>
    </row>
    <row r="177" spans="1:66" s="42" customFormat="1" hidden="1" x14ac:dyDescent="0.25">
      <c r="A177" s="186">
        <v>558</v>
      </c>
      <c r="B177" s="186" t="s">
        <v>720</v>
      </c>
      <c r="C177" s="186" t="s">
        <v>721</v>
      </c>
      <c r="D177" s="186" t="s">
        <v>474</v>
      </c>
      <c r="E177" s="186" t="s">
        <v>446</v>
      </c>
      <c r="F177" s="187"/>
      <c r="G177" s="187"/>
      <c r="H177" s="187"/>
      <c r="I177" s="187">
        <v>5.75</v>
      </c>
      <c r="J177" s="187"/>
      <c r="K177" s="187">
        <v>7.63</v>
      </c>
      <c r="L177" s="187"/>
      <c r="M177" s="187"/>
      <c r="N177" s="187">
        <v>7.63</v>
      </c>
      <c r="O177" s="187"/>
      <c r="P177" s="187"/>
      <c r="Q177" s="187"/>
      <c r="R177" s="187"/>
      <c r="S177" s="187">
        <v>10</v>
      </c>
      <c r="T177" s="83">
        <v>7.793333333333333</v>
      </c>
      <c r="U177" s="38">
        <v>0</v>
      </c>
      <c r="V177" s="38">
        <v>0</v>
      </c>
      <c r="W177" s="38">
        <v>6</v>
      </c>
      <c r="X177" s="38">
        <v>6</v>
      </c>
      <c r="Y177" s="188">
        <v>12.75</v>
      </c>
      <c r="Z177" s="188">
        <v>14</v>
      </c>
      <c r="AA177" s="188"/>
      <c r="AB177" s="188"/>
      <c r="AC177" s="188"/>
      <c r="AD177" s="188">
        <v>8.75</v>
      </c>
      <c r="AE177" s="188">
        <v>11</v>
      </c>
      <c r="AF177" s="188"/>
      <c r="AG177" s="189">
        <v>11.05</v>
      </c>
      <c r="AH177" s="75">
        <v>2</v>
      </c>
      <c r="AI177" s="75">
        <v>2</v>
      </c>
      <c r="AJ177" s="75">
        <v>0</v>
      </c>
      <c r="AK177" s="75">
        <v>1</v>
      </c>
      <c r="AL177" s="75">
        <v>9</v>
      </c>
      <c r="AM177" s="187">
        <v>14</v>
      </c>
      <c r="AN177" s="187"/>
      <c r="AO177" s="131">
        <v>1</v>
      </c>
      <c r="AP177" s="187">
        <v>0</v>
      </c>
      <c r="AQ177" s="187"/>
      <c r="AR177" s="75">
        <v>0</v>
      </c>
      <c r="AS177" s="187">
        <v>13</v>
      </c>
      <c r="AT177" s="187"/>
      <c r="AU177" s="75">
        <v>2</v>
      </c>
      <c r="AV177" s="74">
        <v>9.7288235294117644</v>
      </c>
      <c r="AW177" s="70">
        <v>18</v>
      </c>
      <c r="AX177" s="84"/>
      <c r="AY177" s="84"/>
      <c r="AZ177" s="84"/>
      <c r="BA177" s="137" t="s">
        <v>539</v>
      </c>
      <c r="BB177" s="36">
        <v>9.73</v>
      </c>
      <c r="BD177" s="43" t="s">
        <v>721</v>
      </c>
      <c r="BH177" s="133"/>
      <c r="BN177" s="133"/>
    </row>
    <row r="178" spans="1:66" s="42" customFormat="1" hidden="1" x14ac:dyDescent="0.25">
      <c r="A178" s="186">
        <v>576</v>
      </c>
      <c r="B178" s="186" t="s">
        <v>722</v>
      </c>
      <c r="C178" s="186" t="s">
        <v>398</v>
      </c>
      <c r="D178" s="186" t="s">
        <v>84</v>
      </c>
      <c r="E178" s="186" t="s">
        <v>448</v>
      </c>
      <c r="F178" s="187"/>
      <c r="G178" s="187"/>
      <c r="H178" s="187"/>
      <c r="I178" s="187">
        <v>10</v>
      </c>
      <c r="J178" s="187"/>
      <c r="K178" s="187"/>
      <c r="L178" s="187"/>
      <c r="M178" s="187"/>
      <c r="N178" s="187">
        <v>8.6300000000000008</v>
      </c>
      <c r="O178" s="187"/>
      <c r="P178" s="187"/>
      <c r="Q178" s="187"/>
      <c r="R178" s="187"/>
      <c r="S178" s="187">
        <v>8</v>
      </c>
      <c r="T178" s="83">
        <v>8.8766666666666669</v>
      </c>
      <c r="U178" s="38">
        <v>6</v>
      </c>
      <c r="V178" s="38">
        <v>0</v>
      </c>
      <c r="W178" s="38">
        <v>0</v>
      </c>
      <c r="X178" s="38">
        <v>6</v>
      </c>
      <c r="Y178" s="187">
        <v>8.1300000000000008</v>
      </c>
      <c r="Z178" s="187">
        <v>11</v>
      </c>
      <c r="AA178" s="187"/>
      <c r="AB178" s="187"/>
      <c r="AC178" s="187"/>
      <c r="AD178" s="187">
        <v>8.5</v>
      </c>
      <c r="AE178" s="187">
        <v>19</v>
      </c>
      <c r="AF178" s="187"/>
      <c r="AG178" s="145">
        <v>11.026</v>
      </c>
      <c r="AH178" s="75">
        <v>0</v>
      </c>
      <c r="AI178" s="75">
        <v>2</v>
      </c>
      <c r="AJ178" s="75">
        <v>0</v>
      </c>
      <c r="AK178" s="75">
        <v>1</v>
      </c>
      <c r="AL178" s="75">
        <v>9</v>
      </c>
      <c r="AM178" s="187">
        <v>17</v>
      </c>
      <c r="AN178" s="187"/>
      <c r="AO178" s="131">
        <v>1</v>
      </c>
      <c r="AP178" s="187">
        <v>0</v>
      </c>
      <c r="AQ178" s="187"/>
      <c r="AR178" s="75">
        <v>0</v>
      </c>
      <c r="AS178" s="187">
        <v>10</v>
      </c>
      <c r="AT178" s="187"/>
      <c r="AU178" s="75">
        <v>2</v>
      </c>
      <c r="AV178" s="74">
        <v>10.118823529411763</v>
      </c>
      <c r="AW178" s="70">
        <v>30</v>
      </c>
      <c r="AX178" s="133"/>
      <c r="AY178" s="133"/>
      <c r="AZ178" s="133"/>
      <c r="BA178" s="137" t="s">
        <v>539</v>
      </c>
      <c r="BB178" s="36">
        <v>10.119999999999999</v>
      </c>
      <c r="BD178" s="43" t="s">
        <v>398</v>
      </c>
      <c r="BH178" s="133"/>
      <c r="BN178" s="133"/>
    </row>
    <row r="179" spans="1:66" s="42" customFormat="1" hidden="1" x14ac:dyDescent="0.25">
      <c r="A179" s="186">
        <v>587</v>
      </c>
      <c r="B179" s="186" t="s">
        <v>723</v>
      </c>
      <c r="C179" s="186" t="s">
        <v>724</v>
      </c>
      <c r="D179" s="186" t="s">
        <v>415</v>
      </c>
      <c r="E179" s="186" t="s">
        <v>448</v>
      </c>
      <c r="F179" s="187"/>
      <c r="G179" s="187"/>
      <c r="H179" s="187"/>
      <c r="I179" s="187">
        <v>2</v>
      </c>
      <c r="J179" s="187"/>
      <c r="K179" s="187">
        <v>3.25</v>
      </c>
      <c r="L179" s="187"/>
      <c r="M179" s="187"/>
      <c r="N179" s="187">
        <v>3.25</v>
      </c>
      <c r="O179" s="187"/>
      <c r="P179" s="187"/>
      <c r="Q179" s="187"/>
      <c r="R179" s="187"/>
      <c r="S179" s="187">
        <v>10.25</v>
      </c>
      <c r="T179" s="83">
        <v>5.166666666666667</v>
      </c>
      <c r="U179" s="38">
        <v>0</v>
      </c>
      <c r="V179" s="38">
        <v>0</v>
      </c>
      <c r="W179" s="38">
        <v>6</v>
      </c>
      <c r="X179" s="38">
        <v>6</v>
      </c>
      <c r="Y179" s="188">
        <v>12</v>
      </c>
      <c r="Z179" s="188">
        <v>14</v>
      </c>
      <c r="AA179" s="188"/>
      <c r="AB179" s="188"/>
      <c r="AC179" s="188"/>
      <c r="AD179" s="188">
        <v>11.25</v>
      </c>
      <c r="AE179" s="188">
        <v>13</v>
      </c>
      <c r="AF179" s="188"/>
      <c r="AG179" s="189">
        <v>12.3</v>
      </c>
      <c r="AH179" s="75">
        <v>2</v>
      </c>
      <c r="AI179" s="75">
        <v>2</v>
      </c>
      <c r="AJ179" s="75">
        <v>4</v>
      </c>
      <c r="AK179" s="75">
        <v>1</v>
      </c>
      <c r="AL179" s="75">
        <v>9</v>
      </c>
      <c r="AM179" s="187">
        <v>18</v>
      </c>
      <c r="AN179" s="187"/>
      <c r="AO179" s="131">
        <v>1</v>
      </c>
      <c r="AP179" s="187">
        <v>0</v>
      </c>
      <c r="AQ179" s="187"/>
      <c r="AR179" s="75">
        <v>0</v>
      </c>
      <c r="AS179" s="187">
        <v>11.5</v>
      </c>
      <c r="AT179" s="187"/>
      <c r="AU179" s="75">
        <v>2</v>
      </c>
      <c r="AV179" s="74">
        <v>8.764705882352942</v>
      </c>
      <c r="AW179" s="70">
        <v>18</v>
      </c>
      <c r="AX179" s="84"/>
      <c r="AY179" s="84"/>
      <c r="AZ179" s="84"/>
      <c r="BA179" s="137" t="s">
        <v>539</v>
      </c>
      <c r="BB179" s="36">
        <v>8.35</v>
      </c>
      <c r="BD179" s="43" t="s">
        <v>724</v>
      </c>
      <c r="BH179" s="133"/>
      <c r="BN179" s="133"/>
    </row>
    <row r="180" spans="1:66" s="42" customFormat="1" hidden="1" x14ac:dyDescent="0.25">
      <c r="A180" s="186">
        <v>588</v>
      </c>
      <c r="B180" s="186" t="s">
        <v>725</v>
      </c>
      <c r="C180" s="186" t="s">
        <v>726</v>
      </c>
      <c r="D180" s="186" t="s">
        <v>370</v>
      </c>
      <c r="E180" s="186" t="s">
        <v>448</v>
      </c>
      <c r="F180" s="187"/>
      <c r="G180" s="187"/>
      <c r="H180" s="187"/>
      <c r="I180" s="187">
        <v>10</v>
      </c>
      <c r="J180" s="187"/>
      <c r="K180" s="187">
        <v>7.75</v>
      </c>
      <c r="L180" s="187"/>
      <c r="M180" s="187"/>
      <c r="N180" s="187">
        <v>7.75</v>
      </c>
      <c r="O180" s="187"/>
      <c r="P180" s="187"/>
      <c r="Q180" s="187"/>
      <c r="R180" s="187"/>
      <c r="S180" s="187">
        <v>7.13</v>
      </c>
      <c r="T180" s="83">
        <v>8.293333333333333</v>
      </c>
      <c r="U180" s="38">
        <v>6</v>
      </c>
      <c r="V180" s="38">
        <v>0</v>
      </c>
      <c r="W180" s="38">
        <v>0</v>
      </c>
      <c r="X180" s="38">
        <v>6</v>
      </c>
      <c r="Y180" s="187">
        <v>8.92</v>
      </c>
      <c r="Z180" s="187">
        <v>11</v>
      </c>
      <c r="AA180" s="187"/>
      <c r="AB180" s="187"/>
      <c r="AC180" s="187"/>
      <c r="AD180" s="187">
        <v>10.5</v>
      </c>
      <c r="AE180" s="187">
        <v>16</v>
      </c>
      <c r="AF180" s="187"/>
      <c r="AG180" s="145">
        <v>11.384</v>
      </c>
      <c r="AH180" s="75">
        <v>0</v>
      </c>
      <c r="AI180" s="75">
        <v>2</v>
      </c>
      <c r="AJ180" s="75">
        <v>4</v>
      </c>
      <c r="AK180" s="75">
        <v>1</v>
      </c>
      <c r="AL180" s="75">
        <v>9</v>
      </c>
      <c r="AM180" s="187">
        <v>17</v>
      </c>
      <c r="AN180" s="187"/>
      <c r="AO180" s="131">
        <v>1</v>
      </c>
      <c r="AP180" s="187">
        <v>0</v>
      </c>
      <c r="AQ180" s="187"/>
      <c r="AR180" s="75">
        <v>0</v>
      </c>
      <c r="AS180" s="187">
        <v>10.75</v>
      </c>
      <c r="AT180" s="187"/>
      <c r="AU180" s="75">
        <v>2</v>
      </c>
      <c r="AV180" s="74">
        <v>10.003529411764706</v>
      </c>
      <c r="AW180" s="70">
        <v>30</v>
      </c>
      <c r="AX180" s="84"/>
      <c r="AY180" s="84"/>
      <c r="AZ180" s="84"/>
      <c r="BA180" s="137" t="s">
        <v>539</v>
      </c>
      <c r="BB180" s="36">
        <v>9.65</v>
      </c>
      <c r="BD180" s="43" t="s">
        <v>726</v>
      </c>
      <c r="BH180" s="133"/>
      <c r="BN180" s="133"/>
    </row>
    <row r="181" spans="1:66" s="42" customFormat="1" hidden="1" x14ac:dyDescent="0.25">
      <c r="A181" s="186">
        <v>592</v>
      </c>
      <c r="B181" s="186" t="s">
        <v>727</v>
      </c>
      <c r="C181" s="186" t="s">
        <v>728</v>
      </c>
      <c r="D181" s="186" t="s">
        <v>729</v>
      </c>
      <c r="E181" s="186" t="s">
        <v>448</v>
      </c>
      <c r="F181" s="187"/>
      <c r="G181" s="187"/>
      <c r="H181" s="187"/>
      <c r="I181" s="187">
        <v>8.25</v>
      </c>
      <c r="J181" s="187"/>
      <c r="K181" s="187">
        <v>7.5</v>
      </c>
      <c r="L181" s="187"/>
      <c r="M181" s="187"/>
      <c r="N181" s="187">
        <v>7.5</v>
      </c>
      <c r="O181" s="187"/>
      <c r="P181" s="187"/>
      <c r="Q181" s="187"/>
      <c r="R181" s="187"/>
      <c r="S181" s="187">
        <v>9.6300000000000008</v>
      </c>
      <c r="T181" s="83">
        <v>8.4600000000000009</v>
      </c>
      <c r="U181" s="38">
        <v>0</v>
      </c>
      <c r="V181" s="38">
        <v>0</v>
      </c>
      <c r="W181" s="38">
        <v>0</v>
      </c>
      <c r="X181" s="38">
        <v>0</v>
      </c>
      <c r="Y181" s="187">
        <v>7.17</v>
      </c>
      <c r="Z181" s="187">
        <v>12</v>
      </c>
      <c r="AA181" s="187"/>
      <c r="AB181" s="187"/>
      <c r="AC181" s="187"/>
      <c r="AD181" s="187">
        <v>9.625</v>
      </c>
      <c r="AE181" s="187">
        <v>18</v>
      </c>
      <c r="AF181" s="187"/>
      <c r="AG181" s="145">
        <v>11.284000000000001</v>
      </c>
      <c r="AH181" s="75">
        <v>0</v>
      </c>
      <c r="AI181" s="75">
        <v>2</v>
      </c>
      <c r="AJ181" s="75">
        <v>0</v>
      </c>
      <c r="AK181" s="75">
        <v>1</v>
      </c>
      <c r="AL181" s="75">
        <v>9</v>
      </c>
      <c r="AM181" s="187">
        <v>18</v>
      </c>
      <c r="AN181" s="187"/>
      <c r="AO181" s="131">
        <v>1</v>
      </c>
      <c r="AP181" s="187">
        <v>0</v>
      </c>
      <c r="AQ181" s="187"/>
      <c r="AR181" s="75">
        <v>0</v>
      </c>
      <c r="AS181" s="187">
        <v>10.75</v>
      </c>
      <c r="AT181" s="187"/>
      <c r="AU181" s="75">
        <v>2</v>
      </c>
      <c r="AV181" s="74">
        <v>10.121176470588235</v>
      </c>
      <c r="AW181" s="70">
        <v>30</v>
      </c>
      <c r="AX181" s="84"/>
      <c r="AY181" s="84"/>
      <c r="AZ181" s="84"/>
      <c r="BA181" s="137" t="s">
        <v>539</v>
      </c>
      <c r="BB181" s="36">
        <v>9.91</v>
      </c>
      <c r="BD181" s="43" t="s">
        <v>728</v>
      </c>
      <c r="BH181" s="133"/>
      <c r="BN181" s="133"/>
    </row>
    <row r="182" spans="1:66" s="42" customFormat="1" hidden="1" x14ac:dyDescent="0.25">
      <c r="A182" s="186">
        <v>599</v>
      </c>
      <c r="B182" s="186" t="s">
        <v>730</v>
      </c>
      <c r="C182" s="186" t="s">
        <v>134</v>
      </c>
      <c r="D182" s="186" t="s">
        <v>449</v>
      </c>
      <c r="E182" s="186" t="s">
        <v>451</v>
      </c>
      <c r="F182" s="187"/>
      <c r="G182" s="187"/>
      <c r="H182" s="187"/>
      <c r="I182" s="187">
        <v>7.25</v>
      </c>
      <c r="J182" s="187"/>
      <c r="K182" s="187"/>
      <c r="L182" s="187"/>
      <c r="M182" s="187"/>
      <c r="N182" s="187">
        <v>10.75</v>
      </c>
      <c r="O182" s="187"/>
      <c r="P182" s="187"/>
      <c r="Q182" s="187"/>
      <c r="R182" s="187"/>
      <c r="S182" s="187">
        <v>7.13</v>
      </c>
      <c r="T182" s="83">
        <v>8.3766666666666669</v>
      </c>
      <c r="U182" s="38">
        <v>0</v>
      </c>
      <c r="V182" s="38">
        <v>6</v>
      </c>
      <c r="W182" s="38">
        <v>0</v>
      </c>
      <c r="X182" s="38">
        <v>6</v>
      </c>
      <c r="Y182" s="187">
        <v>12.62</v>
      </c>
      <c r="Z182" s="187">
        <v>12.5</v>
      </c>
      <c r="AA182" s="187"/>
      <c r="AB182" s="187"/>
      <c r="AC182" s="187"/>
      <c r="AD182" s="187">
        <v>8.5</v>
      </c>
      <c r="AE182" s="187">
        <v>19.5</v>
      </c>
      <c r="AF182" s="187"/>
      <c r="AG182" s="145">
        <v>12.324</v>
      </c>
      <c r="AH182" s="75">
        <v>2</v>
      </c>
      <c r="AI182" s="75">
        <v>2</v>
      </c>
      <c r="AJ182" s="75">
        <v>0</v>
      </c>
      <c r="AK182" s="75">
        <v>1</v>
      </c>
      <c r="AL182" s="75">
        <v>9</v>
      </c>
      <c r="AM182" s="187">
        <v>19</v>
      </c>
      <c r="AN182" s="187"/>
      <c r="AO182" s="131">
        <v>1</v>
      </c>
      <c r="AP182" s="187">
        <v>0</v>
      </c>
      <c r="AQ182" s="187"/>
      <c r="AR182" s="75">
        <v>0</v>
      </c>
      <c r="AS182" s="187">
        <v>10</v>
      </c>
      <c r="AT182" s="187"/>
      <c r="AU182" s="75">
        <v>2</v>
      </c>
      <c r="AV182" s="74">
        <v>10.353529411764706</v>
      </c>
      <c r="AW182" s="70">
        <v>30</v>
      </c>
      <c r="AX182" s="133"/>
      <c r="AY182" s="133"/>
      <c r="AZ182" s="133"/>
      <c r="BA182" s="137" t="s">
        <v>539</v>
      </c>
      <c r="BB182" s="36">
        <v>10.35</v>
      </c>
      <c r="BD182" s="43" t="s">
        <v>134</v>
      </c>
      <c r="BH182" s="133"/>
      <c r="BN182" s="133"/>
    </row>
    <row r="183" spans="1:66" s="42" customFormat="1" hidden="1" x14ac:dyDescent="0.25">
      <c r="A183" s="186">
        <v>600</v>
      </c>
      <c r="B183" s="186" t="s">
        <v>731</v>
      </c>
      <c r="C183" s="186" t="s">
        <v>345</v>
      </c>
      <c r="D183" s="186" t="s">
        <v>83</v>
      </c>
      <c r="E183" s="186" t="s">
        <v>451</v>
      </c>
      <c r="F183" s="187"/>
      <c r="G183" s="187"/>
      <c r="H183" s="187"/>
      <c r="I183" s="187">
        <v>10</v>
      </c>
      <c r="J183" s="187"/>
      <c r="K183" s="187"/>
      <c r="L183" s="187"/>
      <c r="M183" s="187"/>
      <c r="N183" s="187">
        <v>10.5</v>
      </c>
      <c r="O183" s="187"/>
      <c r="P183" s="187"/>
      <c r="Q183" s="187"/>
      <c r="R183" s="187"/>
      <c r="S183" s="187">
        <v>8.6300000000000008</v>
      </c>
      <c r="T183" s="83">
        <v>9.7100000000000009</v>
      </c>
      <c r="U183" s="38">
        <v>6</v>
      </c>
      <c r="V183" s="38">
        <v>6</v>
      </c>
      <c r="W183" s="38">
        <v>0</v>
      </c>
      <c r="X183" s="38">
        <v>12</v>
      </c>
      <c r="Y183" s="187">
        <v>12.12</v>
      </c>
      <c r="Z183" s="187">
        <v>13</v>
      </c>
      <c r="AA183" s="187"/>
      <c r="AB183" s="187"/>
      <c r="AC183" s="187"/>
      <c r="AD183" s="187">
        <v>7</v>
      </c>
      <c r="AE183" s="187">
        <v>16</v>
      </c>
      <c r="AF183" s="187"/>
      <c r="AG183" s="145">
        <v>11.023999999999999</v>
      </c>
      <c r="AH183" s="75">
        <v>2</v>
      </c>
      <c r="AI183" s="75">
        <v>2</v>
      </c>
      <c r="AJ183" s="75">
        <v>0</v>
      </c>
      <c r="AK183" s="75">
        <v>1</v>
      </c>
      <c r="AL183" s="75">
        <v>9</v>
      </c>
      <c r="AM183" s="187">
        <v>14</v>
      </c>
      <c r="AN183" s="187"/>
      <c r="AO183" s="131">
        <v>1</v>
      </c>
      <c r="AP183" s="187">
        <v>16.25</v>
      </c>
      <c r="AQ183" s="187"/>
      <c r="AR183" s="75">
        <v>2</v>
      </c>
      <c r="AS183" s="187">
        <v>0</v>
      </c>
      <c r="AT183" s="187"/>
      <c r="AU183" s="75">
        <v>0</v>
      </c>
      <c r="AV183" s="74">
        <v>11.118235294117648</v>
      </c>
      <c r="AW183" s="70">
        <v>30</v>
      </c>
      <c r="AX183" s="133"/>
      <c r="AY183" s="133"/>
      <c r="AZ183" s="133"/>
      <c r="BA183" s="137" t="s">
        <v>539</v>
      </c>
      <c r="BB183" s="36">
        <v>11.12</v>
      </c>
      <c r="BD183" s="43" t="s">
        <v>345</v>
      </c>
      <c r="BH183" s="133"/>
      <c r="BN183" s="133"/>
    </row>
    <row r="184" spans="1:66" s="42" customFormat="1" hidden="1" x14ac:dyDescent="0.25">
      <c r="A184" s="186">
        <v>603</v>
      </c>
      <c r="B184" s="186" t="s">
        <v>732</v>
      </c>
      <c r="C184" s="186" t="s">
        <v>498</v>
      </c>
      <c r="D184" s="186" t="s">
        <v>334</v>
      </c>
      <c r="E184" s="186" t="s">
        <v>451</v>
      </c>
      <c r="F184" s="187"/>
      <c r="G184" s="187"/>
      <c r="H184" s="187"/>
      <c r="I184" s="187">
        <v>6.5</v>
      </c>
      <c r="J184" s="187"/>
      <c r="K184" s="187">
        <v>8.8800000000000008</v>
      </c>
      <c r="L184" s="187"/>
      <c r="M184" s="187"/>
      <c r="N184" s="187">
        <v>8.8800000000000008</v>
      </c>
      <c r="O184" s="187"/>
      <c r="P184" s="187"/>
      <c r="Q184" s="187"/>
      <c r="R184" s="187"/>
      <c r="S184" s="187">
        <v>9.31</v>
      </c>
      <c r="T184" s="83">
        <v>8.23</v>
      </c>
      <c r="U184" s="38">
        <v>0</v>
      </c>
      <c r="V184" s="38">
        <v>0</v>
      </c>
      <c r="W184" s="38">
        <v>0</v>
      </c>
      <c r="X184" s="38">
        <v>0</v>
      </c>
      <c r="Y184" s="187">
        <v>13.75</v>
      </c>
      <c r="Z184" s="187">
        <v>13</v>
      </c>
      <c r="AA184" s="187"/>
      <c r="AB184" s="187"/>
      <c r="AC184" s="187"/>
      <c r="AD184" s="187">
        <v>8.25</v>
      </c>
      <c r="AE184" s="187">
        <v>18</v>
      </c>
      <c r="AF184" s="187"/>
      <c r="AG184" s="145">
        <v>12.25</v>
      </c>
      <c r="AH184" s="75">
        <v>2</v>
      </c>
      <c r="AI184" s="75">
        <v>2</v>
      </c>
      <c r="AJ184" s="75">
        <v>0</v>
      </c>
      <c r="AK184" s="75">
        <v>1</v>
      </c>
      <c r="AL184" s="75">
        <v>9</v>
      </c>
      <c r="AM184" s="187">
        <v>15</v>
      </c>
      <c r="AN184" s="187"/>
      <c r="AO184" s="131">
        <v>1</v>
      </c>
      <c r="AP184" s="187">
        <v>10</v>
      </c>
      <c r="AQ184" s="187"/>
      <c r="AR184" s="75">
        <v>2</v>
      </c>
      <c r="AS184" s="187">
        <v>0</v>
      </c>
      <c r="AT184" s="187"/>
      <c r="AU184" s="75">
        <v>0</v>
      </c>
      <c r="AV184" s="74">
        <v>10.018823529411764</v>
      </c>
      <c r="AW184" s="70">
        <v>30</v>
      </c>
      <c r="AX184" s="84"/>
      <c r="AY184" s="84"/>
      <c r="AZ184" s="84"/>
      <c r="BA184" s="137" t="s">
        <v>539</v>
      </c>
      <c r="BB184" s="36">
        <v>9.8699999999999992</v>
      </c>
      <c r="BD184" s="43" t="s">
        <v>498</v>
      </c>
      <c r="BH184" s="133"/>
      <c r="BN184" s="133"/>
    </row>
    <row r="185" spans="1:66" s="42" customFormat="1" hidden="1" x14ac:dyDescent="0.25">
      <c r="A185" s="186">
        <v>605</v>
      </c>
      <c r="B185" s="186" t="s">
        <v>733</v>
      </c>
      <c r="C185" s="186" t="s">
        <v>734</v>
      </c>
      <c r="D185" s="186" t="s">
        <v>735</v>
      </c>
      <c r="E185" s="186" t="s">
        <v>451</v>
      </c>
      <c r="F185" s="187"/>
      <c r="G185" s="187"/>
      <c r="H185" s="187"/>
      <c r="I185" s="187">
        <v>6.75</v>
      </c>
      <c r="J185" s="187"/>
      <c r="K185" s="187">
        <v>8.6300000000000008</v>
      </c>
      <c r="L185" s="187"/>
      <c r="M185" s="187"/>
      <c r="N185" s="187">
        <v>8.6300000000000008</v>
      </c>
      <c r="O185" s="187"/>
      <c r="P185" s="187"/>
      <c r="Q185" s="187"/>
      <c r="R185" s="187"/>
      <c r="S185" s="187">
        <v>3.25</v>
      </c>
      <c r="T185" s="83">
        <v>6.2100000000000009</v>
      </c>
      <c r="U185" s="38">
        <v>0</v>
      </c>
      <c r="V185" s="38">
        <v>0</v>
      </c>
      <c r="W185" s="38">
        <v>0</v>
      </c>
      <c r="X185" s="38">
        <v>0</v>
      </c>
      <c r="Y185" s="188">
        <v>12.75</v>
      </c>
      <c r="Z185" s="188">
        <v>11.5</v>
      </c>
      <c r="AA185" s="188"/>
      <c r="AB185" s="188"/>
      <c r="AC185" s="188"/>
      <c r="AD185" s="188">
        <v>5.75</v>
      </c>
      <c r="AE185" s="188">
        <v>16</v>
      </c>
      <c r="AF185" s="188"/>
      <c r="AG185" s="189">
        <v>10.35</v>
      </c>
      <c r="AH185" s="75">
        <v>2</v>
      </c>
      <c r="AI185" s="75">
        <v>2</v>
      </c>
      <c r="AJ185" s="75">
        <v>0</v>
      </c>
      <c r="AK185" s="75">
        <v>1</v>
      </c>
      <c r="AL185" s="75">
        <v>9</v>
      </c>
      <c r="AM185" s="187">
        <v>14</v>
      </c>
      <c r="AN185" s="187"/>
      <c r="AO185" s="131">
        <v>1</v>
      </c>
      <c r="AP185" s="187">
        <v>10.5</v>
      </c>
      <c r="AQ185" s="187"/>
      <c r="AR185" s="75">
        <v>2</v>
      </c>
      <c r="AS185" s="187">
        <v>0</v>
      </c>
      <c r="AT185" s="187"/>
      <c r="AU185" s="75">
        <v>0</v>
      </c>
      <c r="AV185" s="74">
        <v>8.3905882352941177</v>
      </c>
      <c r="AW185" s="70">
        <v>12</v>
      </c>
      <c r="AX185" s="84"/>
      <c r="AY185" s="84"/>
      <c r="AZ185" s="84"/>
      <c r="BA185" s="137" t="s">
        <v>539</v>
      </c>
      <c r="BB185" s="36">
        <v>8.39</v>
      </c>
      <c r="BD185" s="43" t="s">
        <v>734</v>
      </c>
      <c r="BH185" s="133"/>
      <c r="BN185" s="133"/>
    </row>
    <row r="186" spans="1:66" s="42" customFormat="1" hidden="1" x14ac:dyDescent="0.25">
      <c r="A186" s="186">
        <v>608</v>
      </c>
      <c r="B186" s="186" t="s">
        <v>736</v>
      </c>
      <c r="C186" s="186" t="s">
        <v>737</v>
      </c>
      <c r="D186" s="186" t="s">
        <v>455</v>
      </c>
      <c r="E186" s="186" t="s">
        <v>451</v>
      </c>
      <c r="F186" s="187"/>
      <c r="G186" s="187"/>
      <c r="H186" s="187"/>
      <c r="I186" s="187">
        <v>7.5</v>
      </c>
      <c r="J186" s="187"/>
      <c r="K186" s="187">
        <v>8.6300000000000008</v>
      </c>
      <c r="L186" s="187"/>
      <c r="M186" s="187"/>
      <c r="N186" s="187">
        <v>8.6300000000000008</v>
      </c>
      <c r="O186" s="187"/>
      <c r="P186" s="187"/>
      <c r="Q186" s="187"/>
      <c r="R186" s="187"/>
      <c r="S186" s="187">
        <v>4</v>
      </c>
      <c r="T186" s="83">
        <v>6.7100000000000009</v>
      </c>
      <c r="U186" s="38">
        <v>0</v>
      </c>
      <c r="V186" s="38">
        <v>0</v>
      </c>
      <c r="W186" s="38">
        <v>0</v>
      </c>
      <c r="X186" s="38">
        <v>0</v>
      </c>
      <c r="Y186" s="188">
        <v>13</v>
      </c>
      <c r="Z186" s="188">
        <v>12.5</v>
      </c>
      <c r="AA186" s="188"/>
      <c r="AB186" s="188"/>
      <c r="AC186" s="188"/>
      <c r="AD186" s="188">
        <v>6</v>
      </c>
      <c r="AE186" s="188">
        <v>17</v>
      </c>
      <c r="AF186" s="188"/>
      <c r="AG186" s="189">
        <v>10.9</v>
      </c>
      <c r="AH186" s="75">
        <v>2</v>
      </c>
      <c r="AI186" s="75">
        <v>2</v>
      </c>
      <c r="AJ186" s="75">
        <v>0</v>
      </c>
      <c r="AK186" s="75">
        <v>1</v>
      </c>
      <c r="AL186" s="75">
        <v>9</v>
      </c>
      <c r="AM186" s="187">
        <v>14</v>
      </c>
      <c r="AN186" s="187"/>
      <c r="AO186" s="131">
        <v>1</v>
      </c>
      <c r="AP186" s="187">
        <v>0</v>
      </c>
      <c r="AQ186" s="187"/>
      <c r="AR186" s="75">
        <v>0</v>
      </c>
      <c r="AS186" s="187">
        <v>10</v>
      </c>
      <c r="AT186" s="187"/>
      <c r="AU186" s="75">
        <v>2</v>
      </c>
      <c r="AV186" s="74">
        <v>8.7582352941176485</v>
      </c>
      <c r="AW186" s="70">
        <v>12</v>
      </c>
      <c r="AX186" s="84"/>
      <c r="AY186" s="84"/>
      <c r="AZ186" s="84"/>
      <c r="BA186" s="137" t="s">
        <v>539</v>
      </c>
      <c r="BB186" s="36">
        <v>8.76</v>
      </c>
      <c r="BD186" s="43" t="s">
        <v>737</v>
      </c>
      <c r="BH186" s="133"/>
      <c r="BN186" s="133"/>
    </row>
    <row r="187" spans="1:66" s="42" customFormat="1" hidden="1" x14ac:dyDescent="0.25">
      <c r="A187" s="186">
        <v>635</v>
      </c>
      <c r="B187" s="186" t="s">
        <v>738</v>
      </c>
      <c r="C187" s="186" t="s">
        <v>739</v>
      </c>
      <c r="D187" s="186" t="s">
        <v>740</v>
      </c>
      <c r="E187" s="186" t="s">
        <v>457</v>
      </c>
      <c r="F187" s="187"/>
      <c r="G187" s="187"/>
      <c r="H187" s="187"/>
      <c r="I187" s="187">
        <v>6.13</v>
      </c>
      <c r="J187" s="187"/>
      <c r="K187" s="187">
        <v>11</v>
      </c>
      <c r="L187" s="187"/>
      <c r="M187" s="187"/>
      <c r="N187" s="187">
        <v>11</v>
      </c>
      <c r="O187" s="187"/>
      <c r="P187" s="187"/>
      <c r="Q187" s="187"/>
      <c r="R187" s="187"/>
      <c r="S187" s="187">
        <v>6.38</v>
      </c>
      <c r="T187" s="83">
        <v>7.836666666666666</v>
      </c>
      <c r="U187" s="38">
        <v>0</v>
      </c>
      <c r="V187" s="38">
        <v>6</v>
      </c>
      <c r="W187" s="38">
        <v>0</v>
      </c>
      <c r="X187" s="38">
        <v>6</v>
      </c>
      <c r="Y187" s="188">
        <v>10.6</v>
      </c>
      <c r="Z187" s="188">
        <v>11</v>
      </c>
      <c r="AA187" s="188"/>
      <c r="AB187" s="188"/>
      <c r="AC187" s="188"/>
      <c r="AD187" s="188">
        <v>10.5</v>
      </c>
      <c r="AE187" s="188">
        <v>18</v>
      </c>
      <c r="AF187" s="188"/>
      <c r="AG187" s="189">
        <v>12.120000000000001</v>
      </c>
      <c r="AH187" s="75">
        <v>2</v>
      </c>
      <c r="AI187" s="75">
        <v>2</v>
      </c>
      <c r="AJ187" s="75">
        <v>4</v>
      </c>
      <c r="AK187" s="75">
        <v>1</v>
      </c>
      <c r="AL187" s="75">
        <v>9</v>
      </c>
      <c r="AM187" s="187">
        <v>17</v>
      </c>
      <c r="AN187" s="187"/>
      <c r="AO187" s="131">
        <v>1</v>
      </c>
      <c r="AP187" s="187">
        <v>10.75</v>
      </c>
      <c r="AQ187" s="187"/>
      <c r="AR187" s="75">
        <v>2</v>
      </c>
      <c r="AS187" s="187">
        <v>0</v>
      </c>
      <c r="AT187" s="187"/>
      <c r="AU187" s="75">
        <v>0</v>
      </c>
      <c r="AV187" s="74">
        <v>9.9782352941176473</v>
      </c>
      <c r="AW187" s="70">
        <v>18</v>
      </c>
      <c r="AX187" s="84"/>
      <c r="AY187" s="84"/>
      <c r="AZ187" s="84"/>
      <c r="BA187" s="137" t="s">
        <v>539</v>
      </c>
      <c r="BB187" s="36">
        <v>9.73</v>
      </c>
      <c r="BD187" s="43" t="s">
        <v>739</v>
      </c>
      <c r="BH187" s="133"/>
      <c r="BN187" s="133"/>
    </row>
    <row r="188" spans="1:66" s="42" customFormat="1" hidden="1" x14ac:dyDescent="0.25">
      <c r="A188" s="186">
        <v>646</v>
      </c>
      <c r="B188" s="186" t="s">
        <v>741</v>
      </c>
      <c r="C188" s="186" t="s">
        <v>742</v>
      </c>
      <c r="D188" s="186" t="s">
        <v>503</v>
      </c>
      <c r="E188" s="186" t="s">
        <v>457</v>
      </c>
      <c r="F188" s="187"/>
      <c r="G188" s="187"/>
      <c r="H188" s="187"/>
      <c r="I188" s="187">
        <v>5.75</v>
      </c>
      <c r="J188" s="187"/>
      <c r="K188" s="187"/>
      <c r="L188" s="187"/>
      <c r="M188" s="187"/>
      <c r="N188" s="187">
        <v>9.3800000000000008</v>
      </c>
      <c r="O188" s="187"/>
      <c r="P188" s="187"/>
      <c r="Q188" s="187"/>
      <c r="R188" s="187"/>
      <c r="S188" s="187">
        <v>7.63</v>
      </c>
      <c r="T188" s="83">
        <v>7.5866666666666669</v>
      </c>
      <c r="U188" s="38">
        <v>0</v>
      </c>
      <c r="V188" s="38">
        <v>0</v>
      </c>
      <c r="W188" s="38">
        <v>0</v>
      </c>
      <c r="X188" s="38">
        <v>0</v>
      </c>
      <c r="Y188" s="187">
        <v>13.25</v>
      </c>
      <c r="Z188" s="187">
        <v>14</v>
      </c>
      <c r="AA188" s="187"/>
      <c r="AB188" s="187"/>
      <c r="AC188" s="187"/>
      <c r="AD188" s="187">
        <v>10</v>
      </c>
      <c r="AE188" s="187">
        <v>19</v>
      </c>
      <c r="AF188" s="187"/>
      <c r="AG188" s="145">
        <v>13.25</v>
      </c>
      <c r="AH188" s="75">
        <v>2</v>
      </c>
      <c r="AI188" s="75">
        <v>2</v>
      </c>
      <c r="AJ188" s="75">
        <v>4</v>
      </c>
      <c r="AK188" s="75">
        <v>1</v>
      </c>
      <c r="AL188" s="75">
        <v>9</v>
      </c>
      <c r="AM188" s="187">
        <v>19</v>
      </c>
      <c r="AN188" s="187"/>
      <c r="AO188" s="131">
        <v>1</v>
      </c>
      <c r="AP188" s="187">
        <v>14</v>
      </c>
      <c r="AQ188" s="187"/>
      <c r="AR188" s="75">
        <v>2</v>
      </c>
      <c r="AS188" s="187">
        <v>0</v>
      </c>
      <c r="AT188" s="187"/>
      <c r="AU188" s="75">
        <v>0</v>
      </c>
      <c r="AV188" s="74">
        <v>10.678235294117647</v>
      </c>
      <c r="AW188" s="70">
        <v>30</v>
      </c>
      <c r="AX188" s="133"/>
      <c r="AY188" s="133"/>
      <c r="AZ188" s="133"/>
      <c r="BA188" s="137" t="s">
        <v>539</v>
      </c>
      <c r="BB188" s="36">
        <v>10.68</v>
      </c>
      <c r="BD188" s="43" t="s">
        <v>742</v>
      </c>
      <c r="BH188" s="133"/>
      <c r="BN188" s="133"/>
    </row>
    <row r="189" spans="1:66" s="42" customFormat="1" hidden="1" x14ac:dyDescent="0.25">
      <c r="A189" s="186">
        <v>683</v>
      </c>
      <c r="B189" s="186" t="s">
        <v>743</v>
      </c>
      <c r="C189" s="186" t="s">
        <v>471</v>
      </c>
      <c r="D189" s="186" t="s">
        <v>744</v>
      </c>
      <c r="E189" s="186" t="s">
        <v>461</v>
      </c>
      <c r="F189" s="187"/>
      <c r="G189" s="187"/>
      <c r="H189" s="187"/>
      <c r="I189" s="187">
        <v>7.75</v>
      </c>
      <c r="J189" s="187"/>
      <c r="K189" s="187">
        <v>11.13</v>
      </c>
      <c r="L189" s="187"/>
      <c r="M189" s="187"/>
      <c r="N189" s="187">
        <v>11.13</v>
      </c>
      <c r="O189" s="187"/>
      <c r="P189" s="187"/>
      <c r="Q189" s="187"/>
      <c r="R189" s="187"/>
      <c r="S189" s="187">
        <v>4.18</v>
      </c>
      <c r="T189" s="83">
        <v>7.6866666666666674</v>
      </c>
      <c r="U189" s="38">
        <v>0</v>
      </c>
      <c r="V189" s="38">
        <v>6</v>
      </c>
      <c r="W189" s="38">
        <v>0</v>
      </c>
      <c r="X189" s="38">
        <v>6</v>
      </c>
      <c r="Y189" s="188">
        <v>13.2</v>
      </c>
      <c r="Z189" s="188">
        <v>13.86</v>
      </c>
      <c r="AA189" s="188"/>
      <c r="AB189" s="188"/>
      <c r="AC189" s="188"/>
      <c r="AD189" s="188">
        <v>8.1300000000000008</v>
      </c>
      <c r="AE189" s="188">
        <v>11</v>
      </c>
      <c r="AF189" s="188"/>
      <c r="AG189" s="189">
        <v>10.864000000000001</v>
      </c>
      <c r="AH189" s="75">
        <v>2</v>
      </c>
      <c r="AI189" s="75">
        <v>2</v>
      </c>
      <c r="AJ189" s="75">
        <v>0</v>
      </c>
      <c r="AK189" s="75">
        <v>1</v>
      </c>
      <c r="AL189" s="75">
        <v>9</v>
      </c>
      <c r="AM189" s="187">
        <v>12</v>
      </c>
      <c r="AN189" s="187"/>
      <c r="AO189" s="131">
        <v>1</v>
      </c>
      <c r="AP189" s="187">
        <v>0</v>
      </c>
      <c r="AQ189" s="187"/>
      <c r="AR189" s="75">
        <v>0</v>
      </c>
      <c r="AS189" s="187">
        <v>11.5</v>
      </c>
      <c r="AT189" s="187"/>
      <c r="AU189" s="75">
        <v>2</v>
      </c>
      <c r="AV189" s="74">
        <v>9.3235294117647065</v>
      </c>
      <c r="AW189" s="70">
        <v>18</v>
      </c>
      <c r="AX189" s="84"/>
      <c r="AY189" s="84"/>
      <c r="AZ189" s="84"/>
      <c r="BA189" s="137" t="s">
        <v>539</v>
      </c>
      <c r="BB189" s="36">
        <v>9.32</v>
      </c>
      <c r="BD189" s="43" t="s">
        <v>471</v>
      </c>
      <c r="BH189" s="133"/>
      <c r="BN189" s="133"/>
    </row>
    <row r="190" spans="1:66" s="42" customFormat="1" hidden="1" x14ac:dyDescent="0.25">
      <c r="A190" s="186">
        <v>700</v>
      </c>
      <c r="B190" s="186" t="s">
        <v>745</v>
      </c>
      <c r="C190" s="186" t="s">
        <v>468</v>
      </c>
      <c r="D190" s="186" t="s">
        <v>746</v>
      </c>
      <c r="E190" s="186" t="s">
        <v>463</v>
      </c>
      <c r="F190" s="187"/>
      <c r="G190" s="187"/>
      <c r="H190" s="187"/>
      <c r="I190" s="187">
        <v>7.88</v>
      </c>
      <c r="J190" s="187"/>
      <c r="K190" s="187"/>
      <c r="L190" s="187"/>
      <c r="M190" s="187"/>
      <c r="N190" s="187">
        <v>8.1300000000000008</v>
      </c>
      <c r="O190" s="187"/>
      <c r="P190" s="187"/>
      <c r="Q190" s="187"/>
      <c r="R190" s="187"/>
      <c r="S190" s="187">
        <v>9.6300000000000008</v>
      </c>
      <c r="T190" s="83">
        <v>8.5466666666666669</v>
      </c>
      <c r="U190" s="38">
        <v>0</v>
      </c>
      <c r="V190" s="38">
        <v>0</v>
      </c>
      <c r="W190" s="38">
        <v>0</v>
      </c>
      <c r="X190" s="38">
        <v>0</v>
      </c>
      <c r="Y190" s="187">
        <v>10.6</v>
      </c>
      <c r="Z190" s="187">
        <v>12</v>
      </c>
      <c r="AA190" s="187"/>
      <c r="AB190" s="187"/>
      <c r="AC190" s="187"/>
      <c r="AD190" s="187">
        <v>10</v>
      </c>
      <c r="AE190" s="187">
        <v>18</v>
      </c>
      <c r="AF190" s="187"/>
      <c r="AG190" s="145">
        <v>12.120000000000001</v>
      </c>
      <c r="AH190" s="75">
        <v>2</v>
      </c>
      <c r="AI190" s="75">
        <v>2</v>
      </c>
      <c r="AJ190" s="75">
        <v>4</v>
      </c>
      <c r="AK190" s="75">
        <v>1</v>
      </c>
      <c r="AL190" s="75">
        <v>9</v>
      </c>
      <c r="AM190" s="187">
        <v>15</v>
      </c>
      <c r="AN190" s="187"/>
      <c r="AO190" s="131">
        <v>1</v>
      </c>
      <c r="AP190" s="187">
        <v>0</v>
      </c>
      <c r="AQ190" s="187"/>
      <c r="AR190" s="75">
        <v>0</v>
      </c>
      <c r="AS190" s="187">
        <v>10</v>
      </c>
      <c r="AT190" s="187"/>
      <c r="AU190" s="75">
        <v>2</v>
      </c>
      <c r="AV190" s="74">
        <v>10.148235294117647</v>
      </c>
      <c r="AW190" s="70">
        <v>30</v>
      </c>
      <c r="AX190" s="133"/>
      <c r="AY190" s="133"/>
      <c r="AZ190" s="133"/>
      <c r="BA190" s="137" t="s">
        <v>539</v>
      </c>
      <c r="BB190" s="36">
        <v>10.15</v>
      </c>
      <c r="BD190" s="43" t="s">
        <v>468</v>
      </c>
      <c r="BH190" s="133"/>
      <c r="BN190" s="133"/>
    </row>
    <row r="191" spans="1:66" s="42" customFormat="1" hidden="1" x14ac:dyDescent="0.25">
      <c r="A191" s="186">
        <v>706</v>
      </c>
      <c r="B191" s="186" t="s">
        <v>747</v>
      </c>
      <c r="C191" s="186" t="s">
        <v>114</v>
      </c>
      <c r="D191" s="186" t="s">
        <v>748</v>
      </c>
      <c r="E191" s="186" t="s">
        <v>463</v>
      </c>
      <c r="F191" s="187"/>
      <c r="G191" s="187"/>
      <c r="H191" s="187"/>
      <c r="I191" s="187">
        <v>10</v>
      </c>
      <c r="J191" s="187"/>
      <c r="K191" s="187"/>
      <c r="L191" s="187"/>
      <c r="M191" s="187"/>
      <c r="N191" s="187">
        <v>8.25</v>
      </c>
      <c r="O191" s="187"/>
      <c r="P191" s="187"/>
      <c r="Q191" s="187"/>
      <c r="R191" s="187"/>
      <c r="S191" s="187">
        <v>8.6300000000000008</v>
      </c>
      <c r="T191" s="83">
        <v>8.9600000000000009</v>
      </c>
      <c r="U191" s="38">
        <v>6</v>
      </c>
      <c r="V191" s="38">
        <v>0</v>
      </c>
      <c r="W191" s="38">
        <v>0</v>
      </c>
      <c r="X191" s="38">
        <v>6</v>
      </c>
      <c r="Y191" s="187">
        <v>10.199999999999999</v>
      </c>
      <c r="Z191" s="187">
        <v>11.5</v>
      </c>
      <c r="AA191" s="187"/>
      <c r="AB191" s="187"/>
      <c r="AC191" s="187"/>
      <c r="AD191" s="187">
        <v>8.25</v>
      </c>
      <c r="AE191" s="187">
        <v>11</v>
      </c>
      <c r="AF191" s="187"/>
      <c r="AG191" s="145">
        <v>9.84</v>
      </c>
      <c r="AH191" s="75">
        <v>2</v>
      </c>
      <c r="AI191" s="75">
        <v>2</v>
      </c>
      <c r="AJ191" s="75">
        <v>0</v>
      </c>
      <c r="AK191" s="75">
        <v>1</v>
      </c>
      <c r="AL191" s="75">
        <v>5</v>
      </c>
      <c r="AM191" s="187">
        <v>11</v>
      </c>
      <c r="AN191" s="187"/>
      <c r="AO191" s="131">
        <v>1</v>
      </c>
      <c r="AP191" s="187">
        <v>0</v>
      </c>
      <c r="AQ191" s="187"/>
      <c r="AR191" s="75">
        <v>0</v>
      </c>
      <c r="AS191" s="187">
        <v>16.5</v>
      </c>
      <c r="AT191" s="187"/>
      <c r="AU191" s="75">
        <v>2</v>
      </c>
      <c r="AV191" s="74">
        <v>10.225882352941179</v>
      </c>
      <c r="AW191" s="70">
        <v>30</v>
      </c>
      <c r="AX191" s="133"/>
      <c r="AY191" s="133"/>
      <c r="AZ191" s="133"/>
      <c r="BA191" s="137" t="s">
        <v>539</v>
      </c>
      <c r="BB191" s="36">
        <v>10.23</v>
      </c>
      <c r="BD191" s="43" t="s">
        <v>114</v>
      </c>
      <c r="BH191" s="133"/>
      <c r="BN191" s="133"/>
    </row>
    <row r="192" spans="1:66" s="42" customFormat="1" hidden="1" x14ac:dyDescent="0.25">
      <c r="A192" s="186">
        <v>714</v>
      </c>
      <c r="B192" s="186" t="s">
        <v>749</v>
      </c>
      <c r="C192" s="186" t="s">
        <v>750</v>
      </c>
      <c r="D192" s="186" t="s">
        <v>363</v>
      </c>
      <c r="E192" s="186" t="s">
        <v>463</v>
      </c>
      <c r="F192" s="187"/>
      <c r="G192" s="187"/>
      <c r="H192" s="187"/>
      <c r="I192" s="187">
        <v>8</v>
      </c>
      <c r="J192" s="187"/>
      <c r="K192" s="187"/>
      <c r="L192" s="187"/>
      <c r="M192" s="187"/>
      <c r="N192" s="187">
        <v>11.88</v>
      </c>
      <c r="O192" s="187"/>
      <c r="P192" s="187"/>
      <c r="Q192" s="187"/>
      <c r="R192" s="187"/>
      <c r="S192" s="187">
        <v>7.88</v>
      </c>
      <c r="T192" s="83">
        <v>9.2533333333333339</v>
      </c>
      <c r="U192" s="38">
        <v>0</v>
      </c>
      <c r="V192" s="38">
        <v>6</v>
      </c>
      <c r="W192" s="38">
        <v>0</v>
      </c>
      <c r="X192" s="38">
        <v>6</v>
      </c>
      <c r="Y192" s="187">
        <v>7.05</v>
      </c>
      <c r="Z192" s="187">
        <v>12</v>
      </c>
      <c r="AA192" s="187"/>
      <c r="AB192" s="187"/>
      <c r="AC192" s="187"/>
      <c r="AD192" s="187">
        <v>6.63</v>
      </c>
      <c r="AE192" s="187">
        <v>15</v>
      </c>
      <c r="AF192" s="187"/>
      <c r="AG192" s="145">
        <v>9.4619999999999997</v>
      </c>
      <c r="AH192" s="75">
        <v>0</v>
      </c>
      <c r="AI192" s="75">
        <v>2</v>
      </c>
      <c r="AJ192" s="75">
        <v>0</v>
      </c>
      <c r="AK192" s="75">
        <v>1</v>
      </c>
      <c r="AL192" s="75">
        <v>3</v>
      </c>
      <c r="AM192" s="187">
        <v>15</v>
      </c>
      <c r="AN192" s="187"/>
      <c r="AO192" s="131">
        <v>1</v>
      </c>
      <c r="AP192" s="187">
        <v>0</v>
      </c>
      <c r="AQ192" s="187"/>
      <c r="AR192" s="75">
        <v>0</v>
      </c>
      <c r="AS192" s="187">
        <v>13.5</v>
      </c>
      <c r="AT192" s="187"/>
      <c r="AU192" s="75">
        <v>2</v>
      </c>
      <c r="AV192" s="74">
        <v>10.152352941176471</v>
      </c>
      <c r="AW192" s="70">
        <v>30</v>
      </c>
      <c r="AX192" s="133"/>
      <c r="AY192" s="133"/>
      <c r="AZ192" s="133"/>
      <c r="BA192" s="137" t="s">
        <v>539</v>
      </c>
      <c r="BB192" s="36">
        <v>10.15</v>
      </c>
      <c r="BD192" s="43" t="s">
        <v>750</v>
      </c>
      <c r="BH192" s="133"/>
      <c r="BN192" s="133"/>
    </row>
    <row r="193" spans="1:66" s="42" customFormat="1" hidden="1" x14ac:dyDescent="0.25">
      <c r="A193" s="186">
        <v>720</v>
      </c>
      <c r="B193" s="186" t="s">
        <v>751</v>
      </c>
      <c r="C193" s="186" t="s">
        <v>752</v>
      </c>
      <c r="D193" s="186" t="s">
        <v>753</v>
      </c>
      <c r="E193" s="186" t="s">
        <v>463</v>
      </c>
      <c r="F193" s="187"/>
      <c r="G193" s="187"/>
      <c r="H193" s="187"/>
      <c r="I193" s="187">
        <v>6.63</v>
      </c>
      <c r="J193" s="187"/>
      <c r="K193" s="187"/>
      <c r="L193" s="187"/>
      <c r="M193" s="187"/>
      <c r="N193" s="187">
        <v>12.75</v>
      </c>
      <c r="O193" s="187"/>
      <c r="P193" s="187"/>
      <c r="Q193" s="187"/>
      <c r="R193" s="187"/>
      <c r="S193" s="187">
        <v>10.25</v>
      </c>
      <c r="T193" s="83">
        <v>9.8766666666666669</v>
      </c>
      <c r="U193" s="38">
        <v>0</v>
      </c>
      <c r="V193" s="38">
        <v>6</v>
      </c>
      <c r="W193" s="38">
        <v>6</v>
      </c>
      <c r="X193" s="38">
        <v>12</v>
      </c>
      <c r="Y193" s="187">
        <v>8.4700000000000006</v>
      </c>
      <c r="Z193" s="187">
        <v>12</v>
      </c>
      <c r="AA193" s="187"/>
      <c r="AB193" s="187"/>
      <c r="AC193" s="187"/>
      <c r="AD193" s="187">
        <v>7.13</v>
      </c>
      <c r="AE193" s="187">
        <v>16</v>
      </c>
      <c r="AF193" s="187"/>
      <c r="AG193" s="145">
        <v>10.145999999999999</v>
      </c>
      <c r="AH193" s="75">
        <v>0</v>
      </c>
      <c r="AI193" s="75">
        <v>2</v>
      </c>
      <c r="AJ193" s="75">
        <v>0</v>
      </c>
      <c r="AK193" s="75">
        <v>1</v>
      </c>
      <c r="AL193" s="75">
        <v>9</v>
      </c>
      <c r="AM193" s="187">
        <v>14</v>
      </c>
      <c r="AN193" s="187"/>
      <c r="AO193" s="131">
        <v>1</v>
      </c>
      <c r="AP193" s="187">
        <v>0</v>
      </c>
      <c r="AQ193" s="187"/>
      <c r="AR193" s="75">
        <v>0</v>
      </c>
      <c r="AS193" s="187">
        <v>10</v>
      </c>
      <c r="AT193" s="187"/>
      <c r="AU193" s="75">
        <v>2</v>
      </c>
      <c r="AV193" s="74">
        <v>10.212941176470588</v>
      </c>
      <c r="AW193" s="70">
        <v>30</v>
      </c>
      <c r="AX193" s="133"/>
      <c r="AY193" s="133"/>
      <c r="AZ193" s="133"/>
      <c r="BA193" s="137" t="s">
        <v>539</v>
      </c>
      <c r="BB193" s="36">
        <v>10.210000000000001</v>
      </c>
      <c r="BD193" s="43" t="s">
        <v>752</v>
      </c>
      <c r="BH193" s="133"/>
      <c r="BN193" s="133"/>
    </row>
    <row r="194" spans="1:66" s="42" customFormat="1" hidden="1" x14ac:dyDescent="0.25">
      <c r="A194" s="186">
        <v>721</v>
      </c>
      <c r="B194" s="186" t="s">
        <v>754</v>
      </c>
      <c r="C194" s="186" t="s">
        <v>755</v>
      </c>
      <c r="D194" s="186" t="s">
        <v>756</v>
      </c>
      <c r="E194" s="186" t="s">
        <v>463</v>
      </c>
      <c r="F194" s="187"/>
      <c r="G194" s="187"/>
      <c r="H194" s="187"/>
      <c r="I194" s="187">
        <v>5.13</v>
      </c>
      <c r="J194" s="187"/>
      <c r="K194" s="187"/>
      <c r="L194" s="187"/>
      <c r="M194" s="187"/>
      <c r="N194" s="187">
        <v>12.13</v>
      </c>
      <c r="O194" s="187"/>
      <c r="P194" s="187"/>
      <c r="Q194" s="187"/>
      <c r="R194" s="187"/>
      <c r="S194" s="187">
        <v>8.25</v>
      </c>
      <c r="T194" s="83">
        <v>8.5033333333333339</v>
      </c>
      <c r="U194" s="38">
        <v>0</v>
      </c>
      <c r="V194" s="38">
        <v>6</v>
      </c>
      <c r="W194" s="38">
        <v>0</v>
      </c>
      <c r="X194" s="38">
        <v>6</v>
      </c>
      <c r="Y194" s="187">
        <v>12.95</v>
      </c>
      <c r="Z194" s="187">
        <v>12</v>
      </c>
      <c r="AA194" s="187"/>
      <c r="AB194" s="187"/>
      <c r="AC194" s="187"/>
      <c r="AD194" s="187">
        <v>7.13</v>
      </c>
      <c r="AE194" s="187">
        <v>17</v>
      </c>
      <c r="AF194" s="187"/>
      <c r="AG194" s="145">
        <v>11.242000000000001</v>
      </c>
      <c r="AH194" s="75">
        <v>2</v>
      </c>
      <c r="AI194" s="75">
        <v>2</v>
      </c>
      <c r="AJ194" s="75">
        <v>0</v>
      </c>
      <c r="AK194" s="75">
        <v>1</v>
      </c>
      <c r="AL194" s="75">
        <v>9</v>
      </c>
      <c r="AM194" s="187">
        <v>18</v>
      </c>
      <c r="AN194" s="187"/>
      <c r="AO194" s="131">
        <v>1</v>
      </c>
      <c r="AP194" s="187">
        <v>0</v>
      </c>
      <c r="AQ194" s="187"/>
      <c r="AR194" s="75">
        <v>0</v>
      </c>
      <c r="AS194" s="187">
        <v>10.5</v>
      </c>
      <c r="AT194" s="187"/>
      <c r="AU194" s="75">
        <v>2</v>
      </c>
      <c r="AV194" s="74">
        <v>10.102352941176472</v>
      </c>
      <c r="AW194" s="70">
        <v>30</v>
      </c>
      <c r="AX194" s="133"/>
      <c r="AY194" s="133"/>
      <c r="AZ194" s="133"/>
      <c r="BA194" s="137" t="s">
        <v>539</v>
      </c>
      <c r="BB194" s="36">
        <v>10.1</v>
      </c>
      <c r="BD194" s="43" t="s">
        <v>755</v>
      </c>
      <c r="BH194" s="133"/>
      <c r="BN194" s="133"/>
    </row>
    <row r="195" spans="1:66" s="42" customFormat="1" hidden="1" x14ac:dyDescent="0.25">
      <c r="A195" s="186">
        <v>748</v>
      </c>
      <c r="B195" s="186" t="s">
        <v>757</v>
      </c>
      <c r="C195" s="186" t="s">
        <v>758</v>
      </c>
      <c r="D195" s="186" t="s">
        <v>433</v>
      </c>
      <c r="E195" s="186" t="s">
        <v>466</v>
      </c>
      <c r="F195" s="187"/>
      <c r="G195" s="187"/>
      <c r="H195" s="187"/>
      <c r="I195" s="187">
        <v>8</v>
      </c>
      <c r="J195" s="187"/>
      <c r="K195" s="187">
        <v>9.5</v>
      </c>
      <c r="L195" s="187"/>
      <c r="M195" s="187"/>
      <c r="N195" s="187">
        <v>9.5</v>
      </c>
      <c r="O195" s="187"/>
      <c r="P195" s="187"/>
      <c r="Q195" s="187"/>
      <c r="R195" s="187"/>
      <c r="S195" s="187">
        <v>7.13</v>
      </c>
      <c r="T195" s="83">
        <v>8.2099999999999991</v>
      </c>
      <c r="U195" s="38">
        <v>0</v>
      </c>
      <c r="V195" s="38">
        <v>0</v>
      </c>
      <c r="W195" s="38">
        <v>0</v>
      </c>
      <c r="X195" s="38">
        <v>0</v>
      </c>
      <c r="Y195" s="188">
        <v>11</v>
      </c>
      <c r="Z195" s="188">
        <v>14.75</v>
      </c>
      <c r="AA195" s="188"/>
      <c r="AB195" s="188"/>
      <c r="AC195" s="188"/>
      <c r="AD195" s="188">
        <v>8</v>
      </c>
      <c r="AE195" s="188">
        <v>11</v>
      </c>
      <c r="AF195" s="188"/>
      <c r="AG195" s="189">
        <v>10.55</v>
      </c>
      <c r="AH195" s="75">
        <v>2</v>
      </c>
      <c r="AI195" s="75">
        <v>2</v>
      </c>
      <c r="AJ195" s="75">
        <v>0</v>
      </c>
      <c r="AK195" s="75">
        <v>1</v>
      </c>
      <c r="AL195" s="75">
        <v>9</v>
      </c>
      <c r="AM195" s="187">
        <v>12</v>
      </c>
      <c r="AN195" s="187"/>
      <c r="AO195" s="131">
        <v>1</v>
      </c>
      <c r="AP195" s="187">
        <v>0</v>
      </c>
      <c r="AQ195" s="187"/>
      <c r="AR195" s="75">
        <v>0</v>
      </c>
      <c r="AS195" s="187">
        <v>10</v>
      </c>
      <c r="AT195" s="187"/>
      <c r="AU195" s="75">
        <v>2</v>
      </c>
      <c r="AV195" s="74">
        <v>9.3317647058823514</v>
      </c>
      <c r="AW195" s="70">
        <v>12</v>
      </c>
      <c r="AX195" s="84"/>
      <c r="AY195" s="84"/>
      <c r="AZ195" s="84"/>
      <c r="BA195" s="137" t="s">
        <v>539</v>
      </c>
      <c r="BB195" s="36">
        <v>9.33</v>
      </c>
      <c r="BD195" s="43" t="s">
        <v>758</v>
      </c>
      <c r="BH195" s="133"/>
      <c r="BN195" s="133"/>
    </row>
    <row r="196" spans="1:66" s="42" customFormat="1" hidden="1" x14ac:dyDescent="0.25">
      <c r="A196" s="186">
        <v>772</v>
      </c>
      <c r="B196" s="186" t="s">
        <v>759</v>
      </c>
      <c r="C196" s="186" t="s">
        <v>760</v>
      </c>
      <c r="D196" s="186" t="s">
        <v>331</v>
      </c>
      <c r="E196" s="186" t="s">
        <v>467</v>
      </c>
      <c r="F196" s="187"/>
      <c r="G196" s="187"/>
      <c r="H196" s="187"/>
      <c r="I196" s="187">
        <v>10</v>
      </c>
      <c r="J196" s="187"/>
      <c r="K196" s="187"/>
      <c r="L196" s="187"/>
      <c r="M196" s="187"/>
      <c r="N196" s="187">
        <v>9.1300000000000008</v>
      </c>
      <c r="O196" s="187"/>
      <c r="P196" s="187"/>
      <c r="Q196" s="187"/>
      <c r="R196" s="187"/>
      <c r="S196" s="187">
        <v>6.88</v>
      </c>
      <c r="T196" s="83">
        <v>8.67</v>
      </c>
      <c r="U196" s="38">
        <v>6</v>
      </c>
      <c r="V196" s="38">
        <v>0</v>
      </c>
      <c r="W196" s="38">
        <v>0</v>
      </c>
      <c r="X196" s="38">
        <v>6</v>
      </c>
      <c r="Y196" s="187">
        <v>11.83</v>
      </c>
      <c r="Z196" s="187">
        <v>5</v>
      </c>
      <c r="AA196" s="187"/>
      <c r="AB196" s="187"/>
      <c r="AC196" s="187"/>
      <c r="AD196" s="187">
        <v>7</v>
      </c>
      <c r="AE196" s="187">
        <v>18</v>
      </c>
      <c r="AF196" s="187"/>
      <c r="AG196" s="145">
        <v>9.766</v>
      </c>
      <c r="AH196" s="75">
        <v>2</v>
      </c>
      <c r="AI196" s="75">
        <v>0</v>
      </c>
      <c r="AJ196" s="75">
        <v>0</v>
      </c>
      <c r="AK196" s="75">
        <v>1</v>
      </c>
      <c r="AL196" s="75">
        <v>3</v>
      </c>
      <c r="AM196" s="187">
        <v>19</v>
      </c>
      <c r="AN196" s="187"/>
      <c r="AO196" s="131">
        <v>1</v>
      </c>
      <c r="AP196" s="187">
        <v>12.25</v>
      </c>
      <c r="AQ196" s="187"/>
      <c r="AR196" s="75">
        <v>2</v>
      </c>
      <c r="AS196" s="187">
        <v>0</v>
      </c>
      <c r="AT196" s="187"/>
      <c r="AU196" s="75">
        <v>0</v>
      </c>
      <c r="AV196" s="74">
        <v>10.021176470588236</v>
      </c>
      <c r="AW196" s="70">
        <v>30</v>
      </c>
      <c r="AX196" s="133"/>
      <c r="AY196" s="133"/>
      <c r="AZ196" s="133"/>
      <c r="BA196" s="137" t="s">
        <v>539</v>
      </c>
      <c r="BB196" s="36">
        <v>10.02</v>
      </c>
      <c r="BD196" s="43" t="s">
        <v>760</v>
      </c>
      <c r="BH196" s="133"/>
      <c r="BN196" s="133"/>
    </row>
    <row r="197" spans="1:66" s="42" customFormat="1" hidden="1" x14ac:dyDescent="0.25">
      <c r="A197" s="186">
        <v>774</v>
      </c>
      <c r="B197" s="186" t="s">
        <v>761</v>
      </c>
      <c r="C197" s="186" t="s">
        <v>762</v>
      </c>
      <c r="D197" s="186" t="s">
        <v>71</v>
      </c>
      <c r="E197" s="186" t="s">
        <v>467</v>
      </c>
      <c r="F197" s="187"/>
      <c r="G197" s="187"/>
      <c r="H197" s="187"/>
      <c r="I197" s="187">
        <v>8.1300000000000008</v>
      </c>
      <c r="J197" s="187"/>
      <c r="K197" s="187">
        <v>8.5</v>
      </c>
      <c r="L197" s="187"/>
      <c r="M197" s="187"/>
      <c r="N197" s="187">
        <v>8.5</v>
      </c>
      <c r="O197" s="187"/>
      <c r="P197" s="187"/>
      <c r="Q197" s="187"/>
      <c r="R197" s="187"/>
      <c r="S197" s="187">
        <v>8.25</v>
      </c>
      <c r="T197" s="83">
        <v>8.2933333333333348</v>
      </c>
      <c r="U197" s="38">
        <v>0</v>
      </c>
      <c r="V197" s="38">
        <v>0</v>
      </c>
      <c r="W197" s="38">
        <v>0</v>
      </c>
      <c r="X197" s="38">
        <v>0</v>
      </c>
      <c r="Y197" s="187">
        <v>13</v>
      </c>
      <c r="Z197" s="187">
        <v>9</v>
      </c>
      <c r="AA197" s="187"/>
      <c r="AB197" s="187"/>
      <c r="AC197" s="187"/>
      <c r="AD197" s="187">
        <v>11.5</v>
      </c>
      <c r="AE197" s="187">
        <v>16</v>
      </c>
      <c r="AF197" s="187"/>
      <c r="AG197" s="145">
        <v>12.2</v>
      </c>
      <c r="AH197" s="75">
        <v>2</v>
      </c>
      <c r="AI197" s="75">
        <v>0</v>
      </c>
      <c r="AJ197" s="75">
        <v>4</v>
      </c>
      <c r="AK197" s="75">
        <v>1</v>
      </c>
      <c r="AL197" s="75">
        <v>9</v>
      </c>
      <c r="AM197" s="187">
        <v>17</v>
      </c>
      <c r="AN197" s="187"/>
      <c r="AO197" s="131">
        <v>1</v>
      </c>
      <c r="AP197" s="187">
        <v>10.25</v>
      </c>
      <c r="AQ197" s="187"/>
      <c r="AR197" s="75">
        <v>2</v>
      </c>
      <c r="AS197" s="187">
        <v>0</v>
      </c>
      <c r="AT197" s="187"/>
      <c r="AU197" s="75">
        <v>0</v>
      </c>
      <c r="AV197" s="74">
        <v>10.184705882352942</v>
      </c>
      <c r="AW197" s="70">
        <v>30</v>
      </c>
      <c r="AX197" s="84"/>
      <c r="AY197" s="84"/>
      <c r="AZ197" s="84"/>
      <c r="BA197" s="137" t="s">
        <v>539</v>
      </c>
      <c r="BB197" s="36">
        <v>9.68</v>
      </c>
      <c r="BD197" s="43" t="s">
        <v>762</v>
      </c>
      <c r="BH197" s="133"/>
      <c r="BN197" s="133"/>
    </row>
    <row r="198" spans="1:66" s="42" customFormat="1" hidden="1" x14ac:dyDescent="0.25">
      <c r="A198" s="186">
        <v>775</v>
      </c>
      <c r="B198" s="186" t="s">
        <v>763</v>
      </c>
      <c r="C198" s="186" t="s">
        <v>764</v>
      </c>
      <c r="D198" s="186" t="s">
        <v>765</v>
      </c>
      <c r="E198" s="186" t="s">
        <v>467</v>
      </c>
      <c r="F198" s="187"/>
      <c r="G198" s="187"/>
      <c r="H198" s="187"/>
      <c r="I198" s="187">
        <v>8.5</v>
      </c>
      <c r="J198" s="187"/>
      <c r="K198" s="187"/>
      <c r="L198" s="187"/>
      <c r="M198" s="187"/>
      <c r="N198" s="187">
        <v>9.1300000000000008</v>
      </c>
      <c r="O198" s="187"/>
      <c r="P198" s="187"/>
      <c r="Q198" s="187"/>
      <c r="R198" s="187"/>
      <c r="S198" s="187">
        <v>9.75</v>
      </c>
      <c r="T198" s="83">
        <v>9.1266666666666669</v>
      </c>
      <c r="U198" s="38">
        <v>0</v>
      </c>
      <c r="V198" s="38">
        <v>0</v>
      </c>
      <c r="W198" s="38">
        <v>0</v>
      </c>
      <c r="X198" s="38">
        <v>0</v>
      </c>
      <c r="Y198" s="187">
        <v>6.63</v>
      </c>
      <c r="Z198" s="187">
        <v>6</v>
      </c>
      <c r="AA198" s="187"/>
      <c r="AB198" s="187"/>
      <c r="AC198" s="187"/>
      <c r="AD198" s="187">
        <v>11</v>
      </c>
      <c r="AE198" s="187">
        <v>15</v>
      </c>
      <c r="AF198" s="187"/>
      <c r="AG198" s="145">
        <v>9.9259999999999984</v>
      </c>
      <c r="AH198" s="75">
        <v>0</v>
      </c>
      <c r="AI198" s="75">
        <v>0</v>
      </c>
      <c r="AJ198" s="75">
        <v>4</v>
      </c>
      <c r="AK198" s="75">
        <v>1</v>
      </c>
      <c r="AL198" s="75">
        <v>5</v>
      </c>
      <c r="AM198" s="187">
        <v>12</v>
      </c>
      <c r="AN198" s="187"/>
      <c r="AO198" s="131">
        <v>1</v>
      </c>
      <c r="AP198" s="187">
        <v>13.75</v>
      </c>
      <c r="AQ198" s="187"/>
      <c r="AR198" s="75">
        <v>2</v>
      </c>
      <c r="AS198" s="187">
        <v>0</v>
      </c>
      <c r="AT198" s="187"/>
      <c r="AU198" s="75">
        <v>0</v>
      </c>
      <c r="AV198" s="74">
        <v>10.074705882352941</v>
      </c>
      <c r="AW198" s="70">
        <v>30</v>
      </c>
      <c r="AX198" s="133"/>
      <c r="AY198" s="133"/>
      <c r="AZ198" s="133"/>
      <c r="BA198" s="137" t="s">
        <v>539</v>
      </c>
      <c r="BB198" s="36">
        <v>10.07</v>
      </c>
      <c r="BD198" s="43" t="s">
        <v>764</v>
      </c>
      <c r="BH198" s="133"/>
      <c r="BN198" s="133"/>
    </row>
    <row r="199" spans="1:66" s="42" customFormat="1" hidden="1" x14ac:dyDescent="0.25">
      <c r="A199" s="186">
        <v>778</v>
      </c>
      <c r="B199" s="186" t="s">
        <v>766</v>
      </c>
      <c r="C199" s="186" t="s">
        <v>767</v>
      </c>
      <c r="D199" s="186" t="s">
        <v>768</v>
      </c>
      <c r="E199" s="186" t="s">
        <v>472</v>
      </c>
      <c r="F199" s="187"/>
      <c r="G199" s="187"/>
      <c r="H199" s="187"/>
      <c r="I199" s="187">
        <v>8.5</v>
      </c>
      <c r="J199" s="187"/>
      <c r="K199" s="187"/>
      <c r="L199" s="187"/>
      <c r="M199" s="187"/>
      <c r="N199" s="187">
        <v>10.75</v>
      </c>
      <c r="O199" s="187"/>
      <c r="P199" s="187"/>
      <c r="Q199" s="187"/>
      <c r="R199" s="187"/>
      <c r="S199" s="187">
        <v>10.75</v>
      </c>
      <c r="T199" s="83">
        <v>10</v>
      </c>
      <c r="U199" s="38">
        <v>0</v>
      </c>
      <c r="V199" s="38">
        <v>6</v>
      </c>
      <c r="W199" s="38">
        <v>6</v>
      </c>
      <c r="X199" s="38">
        <v>18</v>
      </c>
      <c r="Y199" s="187">
        <v>10</v>
      </c>
      <c r="Z199" s="187">
        <v>12</v>
      </c>
      <c r="AA199" s="187"/>
      <c r="AB199" s="187"/>
      <c r="AC199" s="187"/>
      <c r="AD199" s="187">
        <v>7.5</v>
      </c>
      <c r="AE199" s="187">
        <v>16</v>
      </c>
      <c r="AF199" s="187"/>
      <c r="AG199" s="145">
        <v>10.6</v>
      </c>
      <c r="AH199" s="75">
        <v>2</v>
      </c>
      <c r="AI199" s="75">
        <v>2</v>
      </c>
      <c r="AJ199" s="75">
        <v>0</v>
      </c>
      <c r="AK199" s="75">
        <v>1</v>
      </c>
      <c r="AL199" s="75">
        <v>9</v>
      </c>
      <c r="AM199" s="187">
        <v>16</v>
      </c>
      <c r="AN199" s="187"/>
      <c r="AO199" s="131">
        <v>1</v>
      </c>
      <c r="AP199" s="187">
        <v>0</v>
      </c>
      <c r="AQ199" s="187"/>
      <c r="AR199" s="75">
        <v>0</v>
      </c>
      <c r="AS199" s="187">
        <v>10.25</v>
      </c>
      <c r="AT199" s="187"/>
      <c r="AU199" s="75">
        <v>2</v>
      </c>
      <c r="AV199" s="74">
        <v>10.558823529411764</v>
      </c>
      <c r="AW199" s="70">
        <v>30</v>
      </c>
      <c r="AX199" s="133"/>
      <c r="AY199" s="133"/>
      <c r="AZ199" s="133"/>
      <c r="BA199" s="137" t="s">
        <v>539</v>
      </c>
      <c r="BB199" s="36">
        <v>10.56</v>
      </c>
      <c r="BD199" s="43" t="s">
        <v>767</v>
      </c>
      <c r="BH199" s="133"/>
      <c r="BN199" s="133"/>
    </row>
    <row r="200" spans="1:66" s="42" customFormat="1" hidden="1" x14ac:dyDescent="0.25">
      <c r="A200" s="186">
        <v>781</v>
      </c>
      <c r="B200" s="186" t="s">
        <v>769</v>
      </c>
      <c r="C200" s="186" t="s">
        <v>491</v>
      </c>
      <c r="D200" s="186" t="s">
        <v>770</v>
      </c>
      <c r="E200" s="186" t="s">
        <v>472</v>
      </c>
      <c r="F200" s="187"/>
      <c r="G200" s="187"/>
      <c r="H200" s="187"/>
      <c r="I200" s="187">
        <v>7.75</v>
      </c>
      <c r="J200" s="187"/>
      <c r="K200" s="187">
        <v>3</v>
      </c>
      <c r="L200" s="187"/>
      <c r="M200" s="187"/>
      <c r="N200" s="187">
        <v>3</v>
      </c>
      <c r="O200" s="187"/>
      <c r="P200" s="187"/>
      <c r="Q200" s="187"/>
      <c r="R200" s="187"/>
      <c r="S200" s="187">
        <v>5.75</v>
      </c>
      <c r="T200" s="83">
        <v>5.5</v>
      </c>
      <c r="U200" s="38">
        <v>0</v>
      </c>
      <c r="V200" s="38">
        <v>0</v>
      </c>
      <c r="W200" s="38">
        <v>0</v>
      </c>
      <c r="X200" s="38">
        <v>0</v>
      </c>
      <c r="Y200" s="188">
        <v>12</v>
      </c>
      <c r="Z200" s="188">
        <v>12</v>
      </c>
      <c r="AA200" s="188"/>
      <c r="AB200" s="188"/>
      <c r="AC200" s="188"/>
      <c r="AD200" s="188">
        <v>10.125</v>
      </c>
      <c r="AE200" s="188">
        <v>11</v>
      </c>
      <c r="AF200" s="188"/>
      <c r="AG200" s="189">
        <v>11.05</v>
      </c>
      <c r="AH200" s="75">
        <v>2</v>
      </c>
      <c r="AI200" s="75">
        <v>2</v>
      </c>
      <c r="AJ200" s="75">
        <v>4</v>
      </c>
      <c r="AK200" s="75">
        <v>1</v>
      </c>
      <c r="AL200" s="75">
        <v>9</v>
      </c>
      <c r="AM200" s="187">
        <v>13</v>
      </c>
      <c r="AN200" s="187"/>
      <c r="AO200" s="131">
        <v>1</v>
      </c>
      <c r="AP200" s="187">
        <v>0</v>
      </c>
      <c r="AQ200" s="187"/>
      <c r="AR200" s="75">
        <v>0</v>
      </c>
      <c r="AS200" s="187">
        <v>13</v>
      </c>
      <c r="AT200" s="187"/>
      <c r="AU200" s="75">
        <v>2</v>
      </c>
      <c r="AV200" s="74">
        <v>8.4558823529411757</v>
      </c>
      <c r="AW200" s="70">
        <v>12</v>
      </c>
      <c r="AX200" s="84"/>
      <c r="AY200" s="84"/>
      <c r="AZ200" s="84"/>
      <c r="BA200" s="137" t="s">
        <v>539</v>
      </c>
      <c r="BB200" s="36">
        <v>8.15</v>
      </c>
      <c r="BD200" s="43" t="s">
        <v>491</v>
      </c>
      <c r="BH200" s="133"/>
      <c r="BN200" s="133"/>
    </row>
    <row r="201" spans="1:66" s="42" customFormat="1" hidden="1" x14ac:dyDescent="0.25">
      <c r="A201" s="186">
        <v>787</v>
      </c>
      <c r="B201" s="186" t="s">
        <v>771</v>
      </c>
      <c r="C201" s="186" t="s">
        <v>772</v>
      </c>
      <c r="D201" s="186" t="s">
        <v>393</v>
      </c>
      <c r="E201" s="186" t="s">
        <v>472</v>
      </c>
      <c r="F201" s="187"/>
      <c r="G201" s="187"/>
      <c r="H201" s="187"/>
      <c r="I201" s="187">
        <v>5.75</v>
      </c>
      <c r="J201" s="187"/>
      <c r="K201" s="187">
        <v>9.6300000000000008</v>
      </c>
      <c r="L201" s="187"/>
      <c r="M201" s="187"/>
      <c r="N201" s="187">
        <v>9.6300000000000008</v>
      </c>
      <c r="O201" s="187"/>
      <c r="P201" s="187"/>
      <c r="Q201" s="187"/>
      <c r="R201" s="187"/>
      <c r="S201" s="187">
        <v>7.88</v>
      </c>
      <c r="T201" s="83">
        <v>7.7533333333333339</v>
      </c>
      <c r="U201" s="38">
        <v>0</v>
      </c>
      <c r="V201" s="38">
        <v>0</v>
      </c>
      <c r="W201" s="38">
        <v>0</v>
      </c>
      <c r="X201" s="38">
        <v>0</v>
      </c>
      <c r="Y201" s="188">
        <v>12.04</v>
      </c>
      <c r="Z201" s="188">
        <v>12</v>
      </c>
      <c r="AA201" s="188"/>
      <c r="AB201" s="188"/>
      <c r="AC201" s="188"/>
      <c r="AD201" s="188">
        <v>11</v>
      </c>
      <c r="AE201" s="188">
        <v>14</v>
      </c>
      <c r="AF201" s="188"/>
      <c r="AG201" s="189">
        <v>12.007999999999999</v>
      </c>
      <c r="AH201" s="75">
        <v>2</v>
      </c>
      <c r="AI201" s="75">
        <v>2</v>
      </c>
      <c r="AJ201" s="75">
        <v>4</v>
      </c>
      <c r="AK201" s="75">
        <v>1</v>
      </c>
      <c r="AL201" s="75">
        <v>9</v>
      </c>
      <c r="AM201" s="187">
        <v>13</v>
      </c>
      <c r="AN201" s="187"/>
      <c r="AO201" s="131">
        <v>1</v>
      </c>
      <c r="AP201" s="187">
        <v>11.75</v>
      </c>
      <c r="AQ201" s="187"/>
      <c r="AR201" s="75">
        <v>2</v>
      </c>
      <c r="AS201" s="187">
        <v>0</v>
      </c>
      <c r="AT201" s="187"/>
      <c r="AU201" s="75">
        <v>0</v>
      </c>
      <c r="AV201" s="74">
        <v>9.7835294117647056</v>
      </c>
      <c r="AW201" s="70">
        <v>12</v>
      </c>
      <c r="AX201" s="84"/>
      <c r="AY201" s="84"/>
      <c r="AZ201" s="84"/>
      <c r="BA201" s="137" t="s">
        <v>539</v>
      </c>
      <c r="BB201" s="36">
        <v>9.4</v>
      </c>
      <c r="BD201" s="43" t="s">
        <v>772</v>
      </c>
      <c r="BH201" s="133"/>
      <c r="BN201" s="133"/>
    </row>
    <row r="202" spans="1:66" s="42" customFormat="1" hidden="1" x14ac:dyDescent="0.25">
      <c r="A202" s="186">
        <v>809</v>
      </c>
      <c r="B202" s="186" t="s">
        <v>773</v>
      </c>
      <c r="C202" s="186" t="s">
        <v>339</v>
      </c>
      <c r="D202" s="186" t="s">
        <v>774</v>
      </c>
      <c r="E202" s="186" t="s">
        <v>475</v>
      </c>
      <c r="F202" s="187"/>
      <c r="G202" s="187"/>
      <c r="H202" s="187"/>
      <c r="I202" s="187">
        <v>11</v>
      </c>
      <c r="J202" s="187"/>
      <c r="K202" s="187"/>
      <c r="L202" s="187"/>
      <c r="M202" s="187"/>
      <c r="N202" s="187">
        <v>10.25</v>
      </c>
      <c r="O202" s="187"/>
      <c r="P202" s="187"/>
      <c r="Q202" s="187"/>
      <c r="R202" s="187"/>
      <c r="S202" s="187">
        <v>4.8099999999999996</v>
      </c>
      <c r="T202" s="83">
        <v>8.6866666666666656</v>
      </c>
      <c r="U202" s="38">
        <v>6</v>
      </c>
      <c r="V202" s="38">
        <v>6</v>
      </c>
      <c r="W202" s="38">
        <v>0</v>
      </c>
      <c r="X202" s="38">
        <v>12</v>
      </c>
      <c r="Y202" s="187">
        <v>13.6</v>
      </c>
      <c r="Z202" s="187">
        <v>13</v>
      </c>
      <c r="AA202" s="187"/>
      <c r="AB202" s="187"/>
      <c r="AC202" s="187"/>
      <c r="AD202" s="187">
        <v>7.5</v>
      </c>
      <c r="AE202" s="187">
        <v>16</v>
      </c>
      <c r="AF202" s="187"/>
      <c r="AG202" s="145">
        <v>11.52</v>
      </c>
      <c r="AH202" s="75">
        <v>2</v>
      </c>
      <c r="AI202" s="75">
        <v>2</v>
      </c>
      <c r="AJ202" s="75">
        <v>0</v>
      </c>
      <c r="AK202" s="75">
        <v>1</v>
      </c>
      <c r="AL202" s="75">
        <v>9</v>
      </c>
      <c r="AM202" s="187">
        <v>17</v>
      </c>
      <c r="AN202" s="187"/>
      <c r="AO202" s="131">
        <v>1</v>
      </c>
      <c r="AP202" s="187">
        <v>0</v>
      </c>
      <c r="AQ202" s="187"/>
      <c r="AR202" s="75">
        <v>0</v>
      </c>
      <c r="AS202" s="187">
        <v>13</v>
      </c>
      <c r="AT202" s="187"/>
      <c r="AU202" s="75">
        <v>2</v>
      </c>
      <c r="AV202" s="74">
        <v>10.516470588235293</v>
      </c>
      <c r="AW202" s="70">
        <v>30</v>
      </c>
      <c r="AX202" s="133"/>
      <c r="AY202" s="133"/>
      <c r="AZ202" s="133"/>
      <c r="BA202" s="137" t="s">
        <v>539</v>
      </c>
      <c r="BB202" s="36">
        <v>10.52</v>
      </c>
      <c r="BD202" s="43" t="s">
        <v>339</v>
      </c>
      <c r="BH202" s="133"/>
      <c r="BN202" s="133"/>
    </row>
    <row r="203" spans="1:66" s="42" customFormat="1" hidden="1" x14ac:dyDescent="0.25">
      <c r="A203" s="186">
        <v>813</v>
      </c>
      <c r="B203" s="186" t="s">
        <v>775</v>
      </c>
      <c r="C203" s="186" t="s">
        <v>776</v>
      </c>
      <c r="D203" s="186" t="s">
        <v>777</v>
      </c>
      <c r="E203" s="186" t="s">
        <v>475</v>
      </c>
      <c r="F203" s="187"/>
      <c r="G203" s="187"/>
      <c r="H203" s="187"/>
      <c r="I203" s="187">
        <v>7.13</v>
      </c>
      <c r="J203" s="187"/>
      <c r="K203" s="187"/>
      <c r="L203" s="187"/>
      <c r="M203" s="187"/>
      <c r="N203" s="187">
        <v>12</v>
      </c>
      <c r="O203" s="187"/>
      <c r="P203" s="187"/>
      <c r="Q203" s="187"/>
      <c r="R203" s="187"/>
      <c r="S203" s="187">
        <v>5.56</v>
      </c>
      <c r="T203" s="83">
        <v>8.2299999999999986</v>
      </c>
      <c r="U203" s="38">
        <v>0</v>
      </c>
      <c r="V203" s="38">
        <v>6</v>
      </c>
      <c r="W203" s="38">
        <v>0</v>
      </c>
      <c r="X203" s="38">
        <v>6</v>
      </c>
      <c r="Y203" s="187">
        <v>10</v>
      </c>
      <c r="Z203" s="187">
        <v>12</v>
      </c>
      <c r="AA203" s="187"/>
      <c r="AB203" s="187"/>
      <c r="AC203" s="187"/>
      <c r="AD203" s="187">
        <v>12.13</v>
      </c>
      <c r="AE203" s="187">
        <v>15</v>
      </c>
      <c r="AF203" s="187"/>
      <c r="AG203" s="145">
        <v>12.252000000000001</v>
      </c>
      <c r="AH203" s="75">
        <v>2</v>
      </c>
      <c r="AI203" s="75">
        <v>2</v>
      </c>
      <c r="AJ203" s="75">
        <v>4</v>
      </c>
      <c r="AK203" s="75">
        <v>1</v>
      </c>
      <c r="AL203" s="75">
        <v>9</v>
      </c>
      <c r="AM203" s="187">
        <v>10</v>
      </c>
      <c r="AN203" s="187"/>
      <c r="AO203" s="131">
        <v>1</v>
      </c>
      <c r="AP203" s="187">
        <v>0</v>
      </c>
      <c r="AQ203" s="187"/>
      <c r="AR203" s="75">
        <v>0</v>
      </c>
      <c r="AS203" s="187">
        <v>13</v>
      </c>
      <c r="AT203" s="187"/>
      <c r="AU203" s="75">
        <v>2</v>
      </c>
      <c r="AV203" s="74">
        <v>10.078235294117647</v>
      </c>
      <c r="AW203" s="70">
        <v>30</v>
      </c>
      <c r="AX203" s="133"/>
      <c r="AY203" s="133"/>
      <c r="AZ203" s="133"/>
      <c r="BA203" s="137" t="s">
        <v>539</v>
      </c>
      <c r="BB203" s="36">
        <v>10.08</v>
      </c>
      <c r="BD203" s="43" t="s">
        <v>776</v>
      </c>
      <c r="BH203" s="133"/>
      <c r="BN203" s="133"/>
    </row>
    <row r="204" spans="1:66" s="42" customFormat="1" hidden="1" x14ac:dyDescent="0.25">
      <c r="A204" s="186">
        <v>820</v>
      </c>
      <c r="B204" s="186" t="s">
        <v>778</v>
      </c>
      <c r="C204" s="186" t="s">
        <v>500</v>
      </c>
      <c r="D204" s="186" t="s">
        <v>84</v>
      </c>
      <c r="E204" s="186" t="s">
        <v>475</v>
      </c>
      <c r="F204" s="187"/>
      <c r="G204" s="187"/>
      <c r="H204" s="187"/>
      <c r="I204" s="187">
        <v>8.5</v>
      </c>
      <c r="J204" s="187"/>
      <c r="K204" s="187"/>
      <c r="L204" s="187"/>
      <c r="M204" s="187"/>
      <c r="N204" s="187">
        <v>10.63</v>
      </c>
      <c r="O204" s="187"/>
      <c r="P204" s="187"/>
      <c r="Q204" s="187"/>
      <c r="R204" s="187"/>
      <c r="S204" s="187">
        <v>5.5</v>
      </c>
      <c r="T204" s="83">
        <v>8.2100000000000009</v>
      </c>
      <c r="U204" s="38">
        <v>0</v>
      </c>
      <c r="V204" s="38">
        <v>6</v>
      </c>
      <c r="W204" s="38">
        <v>0</v>
      </c>
      <c r="X204" s="38">
        <v>6</v>
      </c>
      <c r="Y204" s="187">
        <v>8.25</v>
      </c>
      <c r="Z204" s="187">
        <v>14.5</v>
      </c>
      <c r="AA204" s="187"/>
      <c r="AB204" s="187"/>
      <c r="AC204" s="187"/>
      <c r="AD204" s="187">
        <v>10</v>
      </c>
      <c r="AE204" s="187">
        <v>11</v>
      </c>
      <c r="AF204" s="187"/>
      <c r="AG204" s="145">
        <v>10.75</v>
      </c>
      <c r="AH204" s="75">
        <v>0</v>
      </c>
      <c r="AI204" s="75">
        <v>2</v>
      </c>
      <c r="AJ204" s="75">
        <v>4</v>
      </c>
      <c r="AK204" s="75">
        <v>1</v>
      </c>
      <c r="AL204" s="75">
        <v>9</v>
      </c>
      <c r="AM204" s="187">
        <v>12</v>
      </c>
      <c r="AN204" s="187"/>
      <c r="AO204" s="131">
        <v>1</v>
      </c>
      <c r="AP204" s="187">
        <v>0</v>
      </c>
      <c r="AQ204" s="187"/>
      <c r="AR204" s="75">
        <v>0</v>
      </c>
      <c r="AS204" s="187">
        <v>16.5</v>
      </c>
      <c r="AT204" s="187"/>
      <c r="AU204" s="75">
        <v>2</v>
      </c>
      <c r="AV204" s="74">
        <v>10.15529411764706</v>
      </c>
      <c r="AW204" s="70">
        <v>30</v>
      </c>
      <c r="AX204" s="133"/>
      <c r="AY204" s="133"/>
      <c r="AZ204" s="133"/>
      <c r="BA204" s="137" t="s">
        <v>539</v>
      </c>
      <c r="BB204" s="36">
        <v>10.15</v>
      </c>
      <c r="BD204" s="43" t="s">
        <v>500</v>
      </c>
      <c r="BH204" s="133"/>
      <c r="BN204" s="133"/>
    </row>
    <row r="205" spans="1:66" s="42" customFormat="1" hidden="1" x14ac:dyDescent="0.25">
      <c r="A205" s="186">
        <v>821</v>
      </c>
      <c r="B205" s="186" t="s">
        <v>779</v>
      </c>
      <c r="C205" s="186" t="s">
        <v>780</v>
      </c>
      <c r="D205" s="186" t="s">
        <v>781</v>
      </c>
      <c r="E205" s="186" t="s">
        <v>475</v>
      </c>
      <c r="F205" s="187"/>
      <c r="G205" s="187"/>
      <c r="H205" s="187"/>
      <c r="I205" s="187">
        <v>8.1300000000000008</v>
      </c>
      <c r="J205" s="187"/>
      <c r="K205" s="187"/>
      <c r="L205" s="187"/>
      <c r="M205" s="187"/>
      <c r="N205" s="187">
        <v>7.75</v>
      </c>
      <c r="O205" s="187"/>
      <c r="P205" s="187"/>
      <c r="Q205" s="187"/>
      <c r="R205" s="187"/>
      <c r="S205" s="187">
        <v>5</v>
      </c>
      <c r="T205" s="83">
        <v>6.9600000000000009</v>
      </c>
      <c r="U205" s="38">
        <v>0</v>
      </c>
      <c r="V205" s="38">
        <v>0</v>
      </c>
      <c r="W205" s="38">
        <v>0</v>
      </c>
      <c r="X205" s="38">
        <v>0</v>
      </c>
      <c r="Y205" s="187">
        <v>13.6</v>
      </c>
      <c r="Z205" s="187">
        <v>12</v>
      </c>
      <c r="AA205" s="187"/>
      <c r="AB205" s="187"/>
      <c r="AC205" s="187"/>
      <c r="AD205" s="187">
        <v>6.5</v>
      </c>
      <c r="AE205" s="187">
        <v>17</v>
      </c>
      <c r="AF205" s="187"/>
      <c r="AG205" s="145">
        <v>11.120000000000001</v>
      </c>
      <c r="AH205" s="75">
        <v>2</v>
      </c>
      <c r="AI205" s="75">
        <v>2</v>
      </c>
      <c r="AJ205" s="75">
        <v>0</v>
      </c>
      <c r="AK205" s="75">
        <v>1</v>
      </c>
      <c r="AL205" s="75">
        <v>9</v>
      </c>
      <c r="AM205" s="187">
        <v>19</v>
      </c>
      <c r="AN205" s="187"/>
      <c r="AO205" s="131">
        <v>1</v>
      </c>
      <c r="AP205" s="187">
        <v>19.75</v>
      </c>
      <c r="AQ205" s="187"/>
      <c r="AR205" s="75">
        <v>2</v>
      </c>
      <c r="AS205" s="187">
        <v>0</v>
      </c>
      <c r="AT205" s="187"/>
      <c r="AU205" s="75">
        <v>0</v>
      </c>
      <c r="AV205" s="74">
        <v>10.396470588235294</v>
      </c>
      <c r="AW205" s="70">
        <v>30</v>
      </c>
      <c r="AX205" s="133"/>
      <c r="AY205" s="133"/>
      <c r="AZ205" s="133"/>
      <c r="BA205" s="137" t="s">
        <v>539</v>
      </c>
      <c r="BB205" s="36">
        <v>10.25</v>
      </c>
      <c r="BD205" s="43" t="s">
        <v>780</v>
      </c>
      <c r="BH205" s="133"/>
      <c r="BN205" s="133"/>
    </row>
    <row r="206" spans="1:66" s="42" customFormat="1" hidden="1" x14ac:dyDescent="0.25">
      <c r="A206" s="186">
        <v>827</v>
      </c>
      <c r="B206" s="186" t="s">
        <v>782</v>
      </c>
      <c r="C206" s="186" t="s">
        <v>783</v>
      </c>
      <c r="D206" s="186" t="s">
        <v>419</v>
      </c>
      <c r="E206" s="186" t="s">
        <v>475</v>
      </c>
      <c r="F206" s="187"/>
      <c r="G206" s="187"/>
      <c r="H206" s="187"/>
      <c r="I206" s="187">
        <v>6.5</v>
      </c>
      <c r="J206" s="187"/>
      <c r="K206" s="187"/>
      <c r="L206" s="187"/>
      <c r="M206" s="187"/>
      <c r="N206" s="187">
        <v>12</v>
      </c>
      <c r="O206" s="187"/>
      <c r="P206" s="187"/>
      <c r="Q206" s="187"/>
      <c r="R206" s="187"/>
      <c r="S206" s="187">
        <v>7.5</v>
      </c>
      <c r="T206" s="83">
        <v>8.6666666666666661</v>
      </c>
      <c r="U206" s="38">
        <v>0</v>
      </c>
      <c r="V206" s="38">
        <v>6</v>
      </c>
      <c r="W206" s="38">
        <v>0</v>
      </c>
      <c r="X206" s="38">
        <v>6</v>
      </c>
      <c r="Y206" s="187">
        <v>12.8</v>
      </c>
      <c r="Z206" s="187">
        <v>11.5</v>
      </c>
      <c r="AA206" s="187"/>
      <c r="AB206" s="187"/>
      <c r="AC206" s="187"/>
      <c r="AD206" s="187">
        <v>10</v>
      </c>
      <c r="AE206" s="187">
        <v>15</v>
      </c>
      <c r="AF206" s="187"/>
      <c r="AG206" s="145">
        <v>11.86</v>
      </c>
      <c r="AH206" s="75">
        <v>2</v>
      </c>
      <c r="AI206" s="75">
        <v>2</v>
      </c>
      <c r="AJ206" s="75">
        <v>4</v>
      </c>
      <c r="AK206" s="75">
        <v>1</v>
      </c>
      <c r="AL206" s="75">
        <v>9</v>
      </c>
      <c r="AM206" s="187">
        <v>18</v>
      </c>
      <c r="AN206" s="187"/>
      <c r="AO206" s="131">
        <v>1</v>
      </c>
      <c r="AP206" s="187">
        <v>0</v>
      </c>
      <c r="AQ206" s="187"/>
      <c r="AR206" s="75">
        <v>0</v>
      </c>
      <c r="AS206" s="187">
        <v>10</v>
      </c>
      <c r="AT206" s="187"/>
      <c r="AU206" s="75">
        <v>2</v>
      </c>
      <c r="AV206" s="74">
        <v>10.311764705882354</v>
      </c>
      <c r="AW206" s="70">
        <v>30</v>
      </c>
      <c r="AX206" s="133"/>
      <c r="AY206" s="133"/>
      <c r="AZ206" s="133"/>
      <c r="BA206" s="137" t="s">
        <v>539</v>
      </c>
      <c r="BB206" s="36">
        <v>10.31</v>
      </c>
      <c r="BD206" s="43" t="s">
        <v>783</v>
      </c>
      <c r="BH206" s="133"/>
      <c r="BN206" s="133"/>
    </row>
    <row r="207" spans="1:66" s="42" customFormat="1" hidden="1" x14ac:dyDescent="0.25">
      <c r="A207" s="186">
        <v>830</v>
      </c>
      <c r="B207" s="186" t="s">
        <v>784</v>
      </c>
      <c r="C207" s="186" t="s">
        <v>406</v>
      </c>
      <c r="D207" s="186" t="s">
        <v>785</v>
      </c>
      <c r="E207" s="186" t="s">
        <v>479</v>
      </c>
      <c r="F207" s="187"/>
      <c r="G207" s="187"/>
      <c r="H207" s="187"/>
      <c r="I207" s="187">
        <v>7.75</v>
      </c>
      <c r="J207" s="187"/>
      <c r="K207" s="187"/>
      <c r="L207" s="187"/>
      <c r="M207" s="187"/>
      <c r="N207" s="187">
        <v>11.25</v>
      </c>
      <c r="O207" s="187"/>
      <c r="P207" s="187"/>
      <c r="Q207" s="187"/>
      <c r="R207" s="187"/>
      <c r="S207" s="187">
        <v>10.25</v>
      </c>
      <c r="T207" s="83">
        <v>9.75</v>
      </c>
      <c r="U207" s="38">
        <v>0</v>
      </c>
      <c r="V207" s="38">
        <v>6</v>
      </c>
      <c r="W207" s="38">
        <v>6</v>
      </c>
      <c r="X207" s="38">
        <v>12</v>
      </c>
      <c r="Y207" s="187">
        <v>12.1</v>
      </c>
      <c r="Z207" s="187">
        <v>0</v>
      </c>
      <c r="AA207" s="187"/>
      <c r="AB207" s="187"/>
      <c r="AC207" s="187"/>
      <c r="AD207" s="187">
        <v>10.5</v>
      </c>
      <c r="AE207" s="187">
        <v>18</v>
      </c>
      <c r="AF207" s="187"/>
      <c r="AG207" s="145">
        <v>10.220000000000001</v>
      </c>
      <c r="AH207" s="75">
        <v>2</v>
      </c>
      <c r="AI207" s="75">
        <v>0</v>
      </c>
      <c r="AJ207" s="75">
        <v>4</v>
      </c>
      <c r="AK207" s="75">
        <v>1</v>
      </c>
      <c r="AL207" s="75">
        <v>9</v>
      </c>
      <c r="AM207" s="187">
        <v>17</v>
      </c>
      <c r="AN207" s="187"/>
      <c r="AO207" s="131">
        <v>1</v>
      </c>
      <c r="AP207" s="187">
        <v>0</v>
      </c>
      <c r="AQ207" s="187"/>
      <c r="AR207" s="75">
        <v>0</v>
      </c>
      <c r="AS207" s="187">
        <v>13</v>
      </c>
      <c r="AT207" s="187"/>
      <c r="AU207" s="75">
        <v>2</v>
      </c>
      <c r="AV207" s="74">
        <v>10.697058823529412</v>
      </c>
      <c r="AW207" s="70">
        <v>30</v>
      </c>
      <c r="AX207" s="133"/>
      <c r="AY207" s="133"/>
      <c r="AZ207" s="133"/>
      <c r="BA207" s="137" t="s">
        <v>539</v>
      </c>
      <c r="BB207" s="36">
        <v>10.7</v>
      </c>
      <c r="BD207" s="43" t="s">
        <v>406</v>
      </c>
      <c r="BH207" s="133"/>
      <c r="BN207" s="133"/>
    </row>
    <row r="208" spans="1:66" s="42" customFormat="1" hidden="1" x14ac:dyDescent="0.25">
      <c r="A208" s="186">
        <v>836</v>
      </c>
      <c r="B208" s="186" t="s">
        <v>786</v>
      </c>
      <c r="C208" s="186" t="s">
        <v>390</v>
      </c>
      <c r="D208" s="186" t="s">
        <v>465</v>
      </c>
      <c r="E208" s="186" t="s">
        <v>479</v>
      </c>
      <c r="F208" s="187"/>
      <c r="G208" s="187"/>
      <c r="H208" s="187"/>
      <c r="I208" s="187">
        <v>5.75</v>
      </c>
      <c r="J208" s="187"/>
      <c r="K208" s="187"/>
      <c r="L208" s="187"/>
      <c r="M208" s="187"/>
      <c r="N208" s="187">
        <v>11.38</v>
      </c>
      <c r="O208" s="187"/>
      <c r="P208" s="187"/>
      <c r="Q208" s="187"/>
      <c r="R208" s="187"/>
      <c r="S208" s="187">
        <v>9.6300000000000008</v>
      </c>
      <c r="T208" s="83">
        <v>8.9200000000000017</v>
      </c>
      <c r="U208" s="38">
        <v>0</v>
      </c>
      <c r="V208" s="38">
        <v>6</v>
      </c>
      <c r="W208" s="38">
        <v>0</v>
      </c>
      <c r="X208" s="38">
        <v>6</v>
      </c>
      <c r="Y208" s="187">
        <v>11.5</v>
      </c>
      <c r="Z208" s="187">
        <v>13.36</v>
      </c>
      <c r="AA208" s="187"/>
      <c r="AB208" s="187"/>
      <c r="AC208" s="187"/>
      <c r="AD208" s="187">
        <v>7.75</v>
      </c>
      <c r="AE208" s="187">
        <v>13</v>
      </c>
      <c r="AF208" s="187"/>
      <c r="AG208" s="145">
        <v>10.672000000000001</v>
      </c>
      <c r="AH208" s="75">
        <v>2</v>
      </c>
      <c r="AI208" s="75">
        <v>2</v>
      </c>
      <c r="AJ208" s="75">
        <v>0</v>
      </c>
      <c r="AK208" s="75">
        <v>1</v>
      </c>
      <c r="AL208" s="75">
        <v>9</v>
      </c>
      <c r="AM208" s="187">
        <v>11</v>
      </c>
      <c r="AN208" s="187"/>
      <c r="AO208" s="131">
        <v>1</v>
      </c>
      <c r="AP208" s="187">
        <v>0</v>
      </c>
      <c r="AQ208" s="187"/>
      <c r="AR208" s="75">
        <v>0</v>
      </c>
      <c r="AS208" s="187">
        <v>13</v>
      </c>
      <c r="AT208" s="187"/>
      <c r="AU208" s="75">
        <v>2</v>
      </c>
      <c r="AV208" s="74">
        <v>10.037647058823531</v>
      </c>
      <c r="AW208" s="70">
        <v>30</v>
      </c>
      <c r="AX208" s="133"/>
      <c r="AY208" s="133"/>
      <c r="AZ208" s="133"/>
      <c r="BA208" s="137" t="s">
        <v>539</v>
      </c>
      <c r="BB208" s="36">
        <v>10.039999999999999</v>
      </c>
      <c r="BD208" s="43" t="s">
        <v>390</v>
      </c>
      <c r="BH208" s="133"/>
      <c r="BN208" s="133"/>
    </row>
    <row r="209" spans="1:66" s="42" customFormat="1" hidden="1" x14ac:dyDescent="0.25">
      <c r="A209" s="186">
        <v>842</v>
      </c>
      <c r="B209" s="186" t="s">
        <v>787</v>
      </c>
      <c r="C209" s="186" t="s">
        <v>788</v>
      </c>
      <c r="D209" s="186" t="s">
        <v>346</v>
      </c>
      <c r="E209" s="186" t="s">
        <v>479</v>
      </c>
      <c r="F209" s="187"/>
      <c r="G209" s="187"/>
      <c r="H209" s="187"/>
      <c r="I209" s="187">
        <v>6.63</v>
      </c>
      <c r="J209" s="187"/>
      <c r="K209" s="187"/>
      <c r="L209" s="187"/>
      <c r="M209" s="187"/>
      <c r="N209" s="187">
        <v>13.25</v>
      </c>
      <c r="O209" s="187"/>
      <c r="P209" s="187"/>
      <c r="Q209" s="187"/>
      <c r="R209" s="187"/>
      <c r="S209" s="187">
        <v>7.13</v>
      </c>
      <c r="T209" s="83">
        <v>9.0033333333333321</v>
      </c>
      <c r="U209" s="38">
        <v>0</v>
      </c>
      <c r="V209" s="38">
        <v>6</v>
      </c>
      <c r="W209" s="38">
        <v>0</v>
      </c>
      <c r="X209" s="38">
        <v>6</v>
      </c>
      <c r="Y209" s="187">
        <v>11</v>
      </c>
      <c r="Z209" s="187">
        <v>10</v>
      </c>
      <c r="AA209" s="187"/>
      <c r="AB209" s="187"/>
      <c r="AC209" s="187"/>
      <c r="AD209" s="187">
        <v>10.63</v>
      </c>
      <c r="AE209" s="187">
        <v>14</v>
      </c>
      <c r="AF209" s="187"/>
      <c r="AG209" s="145">
        <v>11.252000000000001</v>
      </c>
      <c r="AH209" s="75">
        <v>2</v>
      </c>
      <c r="AI209" s="75">
        <v>2</v>
      </c>
      <c r="AJ209" s="75">
        <v>4</v>
      </c>
      <c r="AK209" s="75">
        <v>1</v>
      </c>
      <c r="AL209" s="75">
        <v>9</v>
      </c>
      <c r="AM209" s="187">
        <v>11</v>
      </c>
      <c r="AN209" s="187"/>
      <c r="AO209" s="131">
        <v>1</v>
      </c>
      <c r="AP209" s="187">
        <v>0</v>
      </c>
      <c r="AQ209" s="187"/>
      <c r="AR209" s="75">
        <v>0</v>
      </c>
      <c r="AS209" s="187">
        <v>11.5</v>
      </c>
      <c r="AT209" s="187"/>
      <c r="AU209" s="75">
        <v>2</v>
      </c>
      <c r="AV209" s="74">
        <v>10.075882352941177</v>
      </c>
      <c r="AW209" s="70">
        <v>30</v>
      </c>
      <c r="AX209" s="133"/>
      <c r="AY209" s="133"/>
      <c r="AZ209" s="133"/>
      <c r="BA209" s="137" t="s">
        <v>539</v>
      </c>
      <c r="BB209" s="36">
        <v>10.07</v>
      </c>
      <c r="BD209" s="43" t="s">
        <v>788</v>
      </c>
      <c r="BH209" s="133"/>
      <c r="BN209" s="133"/>
    </row>
    <row r="210" spans="1:66" s="42" customFormat="1" hidden="1" x14ac:dyDescent="0.25">
      <c r="A210" s="186">
        <v>843</v>
      </c>
      <c r="B210" s="186" t="s">
        <v>789</v>
      </c>
      <c r="C210" s="186" t="s">
        <v>470</v>
      </c>
      <c r="D210" s="186" t="s">
        <v>790</v>
      </c>
      <c r="E210" s="186" t="s">
        <v>479</v>
      </c>
      <c r="F210" s="187"/>
      <c r="G210" s="187"/>
      <c r="H210" s="187"/>
      <c r="I210" s="187">
        <v>6</v>
      </c>
      <c r="J210" s="187"/>
      <c r="K210" s="187"/>
      <c r="L210" s="187"/>
      <c r="M210" s="187"/>
      <c r="N210" s="187">
        <v>11.5</v>
      </c>
      <c r="O210" s="187"/>
      <c r="P210" s="187"/>
      <c r="Q210" s="187"/>
      <c r="R210" s="187"/>
      <c r="S210" s="187">
        <v>8.3800000000000008</v>
      </c>
      <c r="T210" s="83">
        <v>8.6266666666666669</v>
      </c>
      <c r="U210" s="38">
        <v>0</v>
      </c>
      <c r="V210" s="38">
        <v>6</v>
      </c>
      <c r="W210" s="38">
        <v>0</v>
      </c>
      <c r="X210" s="38">
        <v>6</v>
      </c>
      <c r="Y210" s="187">
        <v>11.35</v>
      </c>
      <c r="Z210" s="187">
        <v>11</v>
      </c>
      <c r="AA210" s="187"/>
      <c r="AB210" s="187"/>
      <c r="AC210" s="187"/>
      <c r="AD210" s="187">
        <v>7.38</v>
      </c>
      <c r="AE210" s="187">
        <v>20</v>
      </c>
      <c r="AF210" s="187"/>
      <c r="AG210" s="145">
        <v>11.422000000000001</v>
      </c>
      <c r="AH210" s="75">
        <v>2</v>
      </c>
      <c r="AI210" s="75">
        <v>2</v>
      </c>
      <c r="AJ210" s="75">
        <v>0</v>
      </c>
      <c r="AK210" s="75">
        <v>1</v>
      </c>
      <c r="AL210" s="75">
        <v>9</v>
      </c>
      <c r="AM210" s="187">
        <v>15.28</v>
      </c>
      <c r="AN210" s="187"/>
      <c r="AO210" s="131">
        <v>1</v>
      </c>
      <c r="AP210" s="187">
        <v>0</v>
      </c>
      <c r="AQ210" s="187"/>
      <c r="AR210" s="75">
        <v>0</v>
      </c>
      <c r="AS210" s="187">
        <v>10</v>
      </c>
      <c r="AT210" s="187"/>
      <c r="AU210" s="75">
        <v>2</v>
      </c>
      <c r="AV210" s="74">
        <v>10.001764705882353</v>
      </c>
      <c r="AW210" s="70">
        <v>30</v>
      </c>
      <c r="AX210" s="133"/>
      <c r="AY210" s="133"/>
      <c r="AZ210" s="133"/>
      <c r="BA210" s="137" t="s">
        <v>539</v>
      </c>
      <c r="BB210" s="36">
        <v>10</v>
      </c>
      <c r="BD210" s="43" t="s">
        <v>470</v>
      </c>
      <c r="BH210" s="133"/>
      <c r="BN210" s="133"/>
    </row>
    <row r="211" spans="1:66" s="42" customFormat="1" hidden="1" x14ac:dyDescent="0.25">
      <c r="A211" s="186">
        <v>844</v>
      </c>
      <c r="B211" s="186" t="s">
        <v>791</v>
      </c>
      <c r="C211" s="186" t="s">
        <v>792</v>
      </c>
      <c r="D211" s="186" t="s">
        <v>78</v>
      </c>
      <c r="E211" s="186" t="s">
        <v>479</v>
      </c>
      <c r="F211" s="187"/>
      <c r="G211" s="187"/>
      <c r="H211" s="187"/>
      <c r="I211" s="187">
        <v>6.63</v>
      </c>
      <c r="J211" s="187"/>
      <c r="K211" s="187"/>
      <c r="L211" s="187"/>
      <c r="M211" s="187"/>
      <c r="N211" s="187">
        <v>12.88</v>
      </c>
      <c r="O211" s="187"/>
      <c r="P211" s="187"/>
      <c r="Q211" s="187"/>
      <c r="R211" s="187"/>
      <c r="S211" s="187">
        <v>10.5</v>
      </c>
      <c r="T211" s="83">
        <v>10.003333333333334</v>
      </c>
      <c r="U211" s="38">
        <v>0</v>
      </c>
      <c r="V211" s="38">
        <v>6</v>
      </c>
      <c r="W211" s="38">
        <v>6</v>
      </c>
      <c r="X211" s="38">
        <v>18</v>
      </c>
      <c r="Y211" s="187">
        <v>13.4</v>
      </c>
      <c r="Z211" s="187">
        <v>16</v>
      </c>
      <c r="AA211" s="187"/>
      <c r="AB211" s="187"/>
      <c r="AC211" s="187"/>
      <c r="AD211" s="187">
        <v>10.130000000000001</v>
      </c>
      <c r="AE211" s="187">
        <v>11</v>
      </c>
      <c r="AF211" s="187"/>
      <c r="AG211" s="145">
        <v>12.132</v>
      </c>
      <c r="AH211" s="75">
        <v>2</v>
      </c>
      <c r="AI211" s="75">
        <v>2</v>
      </c>
      <c r="AJ211" s="75">
        <v>4</v>
      </c>
      <c r="AK211" s="75">
        <v>1</v>
      </c>
      <c r="AL211" s="75">
        <v>9</v>
      </c>
      <c r="AM211" s="187">
        <v>14</v>
      </c>
      <c r="AN211" s="187"/>
      <c r="AO211" s="131">
        <v>1</v>
      </c>
      <c r="AP211" s="187">
        <v>0</v>
      </c>
      <c r="AQ211" s="187"/>
      <c r="AR211" s="75">
        <v>0</v>
      </c>
      <c r="AS211" s="187">
        <v>12.5</v>
      </c>
      <c r="AT211" s="187"/>
      <c r="AU211" s="75">
        <v>2</v>
      </c>
      <c r="AV211" s="74">
        <v>11.158235294117647</v>
      </c>
      <c r="AW211" s="70">
        <v>30</v>
      </c>
      <c r="AX211" s="133"/>
      <c r="AY211" s="133"/>
      <c r="AZ211" s="133"/>
      <c r="BA211" s="137" t="s">
        <v>539</v>
      </c>
      <c r="BB211" s="36">
        <v>11.16</v>
      </c>
      <c r="BD211" s="43" t="s">
        <v>792</v>
      </c>
      <c r="BH211" s="133"/>
      <c r="BN211" s="133"/>
    </row>
    <row r="212" spans="1:66" s="42" customFormat="1" hidden="1" x14ac:dyDescent="0.25">
      <c r="A212" s="186">
        <v>851</v>
      </c>
      <c r="B212" s="186" t="s">
        <v>793</v>
      </c>
      <c r="C212" s="186" t="s">
        <v>355</v>
      </c>
      <c r="D212" s="186" t="s">
        <v>331</v>
      </c>
      <c r="E212" s="186" t="s">
        <v>479</v>
      </c>
      <c r="F212" s="187"/>
      <c r="G212" s="187"/>
      <c r="H212" s="187"/>
      <c r="I212" s="187">
        <v>5.88</v>
      </c>
      <c r="J212" s="187"/>
      <c r="K212" s="187"/>
      <c r="L212" s="187"/>
      <c r="M212" s="187"/>
      <c r="N212" s="187">
        <v>10</v>
      </c>
      <c r="O212" s="187"/>
      <c r="P212" s="187"/>
      <c r="Q212" s="187"/>
      <c r="R212" s="187"/>
      <c r="S212" s="187">
        <v>7.13</v>
      </c>
      <c r="T212" s="83">
        <v>7.669999999999999</v>
      </c>
      <c r="U212" s="38">
        <v>0</v>
      </c>
      <c r="V212" s="38">
        <v>6</v>
      </c>
      <c r="W212" s="38">
        <v>0</v>
      </c>
      <c r="X212" s="38">
        <v>6</v>
      </c>
      <c r="Y212" s="187">
        <v>12.02</v>
      </c>
      <c r="Z212" s="187">
        <v>12</v>
      </c>
      <c r="AA212" s="187"/>
      <c r="AB212" s="187"/>
      <c r="AC212" s="187"/>
      <c r="AD212" s="187">
        <v>8.1300000000000008</v>
      </c>
      <c r="AE212" s="187">
        <v>20</v>
      </c>
      <c r="AF212" s="187"/>
      <c r="AG212" s="145">
        <v>12.056000000000001</v>
      </c>
      <c r="AH212" s="75">
        <v>2</v>
      </c>
      <c r="AI212" s="75">
        <v>2</v>
      </c>
      <c r="AJ212" s="75">
        <v>0</v>
      </c>
      <c r="AK212" s="75">
        <v>1</v>
      </c>
      <c r="AL212" s="75">
        <v>9</v>
      </c>
      <c r="AM212" s="187">
        <v>15.23</v>
      </c>
      <c r="AN212" s="187"/>
      <c r="AO212" s="131">
        <v>1</v>
      </c>
      <c r="AP212" s="187">
        <v>0</v>
      </c>
      <c r="AQ212" s="187"/>
      <c r="AR212" s="75">
        <v>0</v>
      </c>
      <c r="AS212" s="187">
        <v>12.75</v>
      </c>
      <c r="AT212" s="187"/>
      <c r="AU212" s="75">
        <v>2</v>
      </c>
      <c r="AV212" s="74">
        <v>10.00235294117647</v>
      </c>
      <c r="AW212" s="70">
        <v>30</v>
      </c>
      <c r="AX212" s="133"/>
      <c r="AY212" s="133"/>
      <c r="AZ212" s="133"/>
      <c r="BA212" s="137" t="s">
        <v>539</v>
      </c>
      <c r="BB212" s="36">
        <v>10</v>
      </c>
      <c r="BD212" s="43" t="s">
        <v>355</v>
      </c>
      <c r="BH212" s="133"/>
      <c r="BN212" s="133"/>
    </row>
    <row r="213" spans="1:66" s="42" customFormat="1" hidden="1" x14ac:dyDescent="0.25">
      <c r="A213" s="186">
        <v>854</v>
      </c>
      <c r="B213" s="186" t="s">
        <v>794</v>
      </c>
      <c r="C213" s="186" t="s">
        <v>478</v>
      </c>
      <c r="D213" s="186" t="s">
        <v>795</v>
      </c>
      <c r="E213" s="186" t="s">
        <v>479</v>
      </c>
      <c r="F213" s="187"/>
      <c r="G213" s="187"/>
      <c r="H213" s="187"/>
      <c r="I213" s="187">
        <v>7.75</v>
      </c>
      <c r="J213" s="187"/>
      <c r="K213" s="187"/>
      <c r="L213" s="187"/>
      <c r="M213" s="187"/>
      <c r="N213" s="187">
        <v>10.75</v>
      </c>
      <c r="O213" s="187"/>
      <c r="P213" s="187"/>
      <c r="Q213" s="187"/>
      <c r="R213" s="187"/>
      <c r="S213" s="187">
        <v>9</v>
      </c>
      <c r="T213" s="83">
        <v>9.1666666666666661</v>
      </c>
      <c r="U213" s="38">
        <v>0</v>
      </c>
      <c r="V213" s="38">
        <v>6</v>
      </c>
      <c r="W213" s="38">
        <v>0</v>
      </c>
      <c r="X213" s="38">
        <v>6</v>
      </c>
      <c r="Y213" s="187">
        <v>11.5</v>
      </c>
      <c r="Z213" s="187">
        <v>11</v>
      </c>
      <c r="AA213" s="187"/>
      <c r="AB213" s="187"/>
      <c r="AC213" s="187"/>
      <c r="AD213" s="187">
        <v>10.25</v>
      </c>
      <c r="AE213" s="187">
        <v>11</v>
      </c>
      <c r="AF213" s="187"/>
      <c r="AG213" s="145">
        <v>10.8</v>
      </c>
      <c r="AH213" s="75">
        <v>2</v>
      </c>
      <c r="AI213" s="75">
        <v>2</v>
      </c>
      <c r="AJ213" s="75">
        <v>4</v>
      </c>
      <c r="AK213" s="75">
        <v>1</v>
      </c>
      <c r="AL213" s="75">
        <v>9</v>
      </c>
      <c r="AM213" s="187">
        <v>13</v>
      </c>
      <c r="AN213" s="187"/>
      <c r="AO213" s="131">
        <v>1</v>
      </c>
      <c r="AP213" s="187">
        <v>0</v>
      </c>
      <c r="AQ213" s="187"/>
      <c r="AR213" s="75">
        <v>0</v>
      </c>
      <c r="AS213" s="187">
        <v>10.5</v>
      </c>
      <c r="AT213" s="187"/>
      <c r="AU213" s="75">
        <v>2</v>
      </c>
      <c r="AV213" s="74">
        <v>10.029411764705882</v>
      </c>
      <c r="AW213" s="70">
        <v>30</v>
      </c>
      <c r="AX213" s="133"/>
      <c r="AY213" s="133"/>
      <c r="AZ213" s="133"/>
      <c r="BA213" s="137" t="s">
        <v>539</v>
      </c>
      <c r="BB213" s="36">
        <v>10.029999999999999</v>
      </c>
      <c r="BD213" s="43" t="s">
        <v>478</v>
      </c>
      <c r="BH213" s="133"/>
      <c r="BN213" s="133"/>
    </row>
    <row r="214" spans="1:66" s="42" customFormat="1" hidden="1" x14ac:dyDescent="0.25">
      <c r="A214" s="186">
        <v>868</v>
      </c>
      <c r="B214" s="186" t="s">
        <v>796</v>
      </c>
      <c r="C214" s="186" t="s">
        <v>339</v>
      </c>
      <c r="D214" s="186" t="s">
        <v>797</v>
      </c>
      <c r="E214" s="186" t="s">
        <v>481</v>
      </c>
      <c r="F214" s="187"/>
      <c r="G214" s="187"/>
      <c r="H214" s="187"/>
      <c r="I214" s="187">
        <v>6.25</v>
      </c>
      <c r="J214" s="187"/>
      <c r="K214" s="187"/>
      <c r="L214" s="187"/>
      <c r="M214" s="187"/>
      <c r="N214" s="187">
        <v>11.5</v>
      </c>
      <c r="O214" s="187"/>
      <c r="P214" s="187"/>
      <c r="Q214" s="187"/>
      <c r="R214" s="187"/>
      <c r="S214" s="187">
        <v>6.63</v>
      </c>
      <c r="T214" s="83">
        <v>8.1266666666666669</v>
      </c>
      <c r="U214" s="38">
        <v>0</v>
      </c>
      <c r="V214" s="38">
        <v>6</v>
      </c>
      <c r="W214" s="38">
        <v>0</v>
      </c>
      <c r="X214" s="38">
        <v>6</v>
      </c>
      <c r="Y214" s="187">
        <v>16</v>
      </c>
      <c r="Z214" s="187">
        <v>14</v>
      </c>
      <c r="AA214" s="187"/>
      <c r="AB214" s="187"/>
      <c r="AC214" s="187"/>
      <c r="AD214" s="187">
        <v>6.38</v>
      </c>
      <c r="AE214" s="187">
        <v>19</v>
      </c>
      <c r="AF214" s="187"/>
      <c r="AG214" s="145">
        <v>12.352</v>
      </c>
      <c r="AH214" s="75">
        <v>2</v>
      </c>
      <c r="AI214" s="75">
        <v>2</v>
      </c>
      <c r="AJ214" s="75">
        <v>0</v>
      </c>
      <c r="AK214" s="75">
        <v>1</v>
      </c>
      <c r="AL214" s="75">
        <v>9</v>
      </c>
      <c r="AM214" s="187">
        <v>17</v>
      </c>
      <c r="AN214" s="187"/>
      <c r="AO214" s="131">
        <v>1</v>
      </c>
      <c r="AP214" s="187">
        <v>0</v>
      </c>
      <c r="AQ214" s="187"/>
      <c r="AR214" s="75">
        <v>0</v>
      </c>
      <c r="AS214" s="187">
        <v>10</v>
      </c>
      <c r="AT214" s="187"/>
      <c r="AU214" s="75">
        <v>2</v>
      </c>
      <c r="AV214" s="74">
        <v>10.111764705882353</v>
      </c>
      <c r="AW214" s="70">
        <v>30</v>
      </c>
      <c r="AX214" s="133"/>
      <c r="AY214" s="133"/>
      <c r="AZ214" s="133"/>
      <c r="BA214" s="137" t="s">
        <v>539</v>
      </c>
      <c r="BB214" s="36">
        <v>10.11</v>
      </c>
      <c r="BD214" s="43" t="s">
        <v>339</v>
      </c>
      <c r="BH214" s="133"/>
      <c r="BN214" s="133"/>
    </row>
    <row r="215" spans="1:66" s="42" customFormat="1" hidden="1" x14ac:dyDescent="0.25">
      <c r="A215" s="186">
        <v>881</v>
      </c>
      <c r="B215" s="186" t="s">
        <v>798</v>
      </c>
      <c r="C215" s="186" t="s">
        <v>799</v>
      </c>
      <c r="D215" s="186" t="s">
        <v>139</v>
      </c>
      <c r="E215" s="186" t="s">
        <v>481</v>
      </c>
      <c r="F215" s="187"/>
      <c r="G215" s="187"/>
      <c r="H215" s="187"/>
      <c r="I215" s="187">
        <v>7.25</v>
      </c>
      <c r="J215" s="187"/>
      <c r="K215" s="187">
        <v>9.8800000000000008</v>
      </c>
      <c r="L215" s="187"/>
      <c r="M215" s="187"/>
      <c r="N215" s="187">
        <v>9.8800000000000008</v>
      </c>
      <c r="O215" s="187"/>
      <c r="P215" s="187"/>
      <c r="Q215" s="187"/>
      <c r="R215" s="187"/>
      <c r="S215" s="187">
        <v>6.75</v>
      </c>
      <c r="T215" s="83">
        <v>7.9600000000000009</v>
      </c>
      <c r="U215" s="38">
        <v>0</v>
      </c>
      <c r="V215" s="38">
        <v>0</v>
      </c>
      <c r="W215" s="38">
        <v>0</v>
      </c>
      <c r="X215" s="38">
        <v>0</v>
      </c>
      <c r="Y215" s="188">
        <v>13.5</v>
      </c>
      <c r="Z215" s="188">
        <v>12</v>
      </c>
      <c r="AA215" s="188"/>
      <c r="AB215" s="188"/>
      <c r="AC215" s="188"/>
      <c r="AD215" s="188">
        <v>7.5</v>
      </c>
      <c r="AE215" s="188">
        <v>11</v>
      </c>
      <c r="AF215" s="188"/>
      <c r="AG215" s="189">
        <v>10.3</v>
      </c>
      <c r="AH215" s="75">
        <v>2</v>
      </c>
      <c r="AI215" s="75">
        <v>2</v>
      </c>
      <c r="AJ215" s="75">
        <v>0</v>
      </c>
      <c r="AK215" s="75">
        <v>1</v>
      </c>
      <c r="AL215" s="75">
        <v>9</v>
      </c>
      <c r="AM215" s="187">
        <v>14</v>
      </c>
      <c r="AN215" s="187"/>
      <c r="AO215" s="131">
        <v>1</v>
      </c>
      <c r="AP215" s="187">
        <v>0</v>
      </c>
      <c r="AQ215" s="187"/>
      <c r="AR215" s="75">
        <v>0</v>
      </c>
      <c r="AS215" s="187">
        <v>12.5</v>
      </c>
      <c r="AT215" s="187"/>
      <c r="AU215" s="75">
        <v>2</v>
      </c>
      <c r="AV215" s="74">
        <v>9.5376470588235307</v>
      </c>
      <c r="AW215" s="70">
        <v>12</v>
      </c>
      <c r="AX215" s="84"/>
      <c r="AY215" s="84"/>
      <c r="AZ215" s="84"/>
      <c r="BA215" s="137" t="s">
        <v>539</v>
      </c>
      <c r="BB215" s="36">
        <v>9.5399999999999991</v>
      </c>
      <c r="BD215" s="43" t="s">
        <v>799</v>
      </c>
      <c r="BH215" s="133"/>
      <c r="BN215" s="133"/>
    </row>
    <row r="216" spans="1:66" s="42" customFormat="1" hidden="1" x14ac:dyDescent="0.25">
      <c r="A216" s="186">
        <v>889</v>
      </c>
      <c r="B216" s="186" t="s">
        <v>800</v>
      </c>
      <c r="C216" s="186" t="s">
        <v>801</v>
      </c>
      <c r="D216" s="186" t="s">
        <v>71</v>
      </c>
      <c r="E216" s="186" t="s">
        <v>486</v>
      </c>
      <c r="F216" s="187"/>
      <c r="G216" s="187"/>
      <c r="H216" s="187"/>
      <c r="I216" s="187">
        <v>7.5</v>
      </c>
      <c r="J216" s="187"/>
      <c r="K216" s="187">
        <v>8.25</v>
      </c>
      <c r="L216" s="187"/>
      <c r="M216" s="187"/>
      <c r="N216" s="187">
        <v>8.25</v>
      </c>
      <c r="O216" s="187"/>
      <c r="P216" s="187"/>
      <c r="Q216" s="187"/>
      <c r="R216" s="187"/>
      <c r="S216" s="187">
        <v>7.5</v>
      </c>
      <c r="T216" s="83">
        <v>7.75</v>
      </c>
      <c r="U216" s="38">
        <v>0</v>
      </c>
      <c r="V216" s="38">
        <v>0</v>
      </c>
      <c r="W216" s="38">
        <v>0</v>
      </c>
      <c r="X216" s="38">
        <v>0</v>
      </c>
      <c r="Y216" s="187">
        <v>11.5</v>
      </c>
      <c r="Z216" s="187">
        <v>10</v>
      </c>
      <c r="AA216" s="187"/>
      <c r="AB216" s="187"/>
      <c r="AC216" s="187"/>
      <c r="AD216" s="187">
        <v>8.75</v>
      </c>
      <c r="AE216" s="187">
        <v>16</v>
      </c>
      <c r="AF216" s="187"/>
      <c r="AG216" s="145">
        <v>11</v>
      </c>
      <c r="AH216" s="75">
        <v>2</v>
      </c>
      <c r="AI216" s="75">
        <v>2</v>
      </c>
      <c r="AJ216" s="75">
        <v>0</v>
      </c>
      <c r="AK216" s="75">
        <v>1</v>
      </c>
      <c r="AL216" s="75">
        <v>9</v>
      </c>
      <c r="AM216" s="187">
        <v>15</v>
      </c>
      <c r="AN216" s="187"/>
      <c r="AO216" s="131">
        <v>1</v>
      </c>
      <c r="AP216" s="187">
        <v>15.5</v>
      </c>
      <c r="AQ216" s="187"/>
      <c r="AR216" s="75">
        <v>2</v>
      </c>
      <c r="AS216" s="187">
        <v>0</v>
      </c>
      <c r="AT216" s="187"/>
      <c r="AU216" s="75">
        <v>0</v>
      </c>
      <c r="AV216" s="74">
        <v>10.044117647058824</v>
      </c>
      <c r="AW216" s="70">
        <v>30</v>
      </c>
      <c r="AX216" s="84"/>
      <c r="AY216" s="84"/>
      <c r="AZ216" s="84"/>
      <c r="BA216" s="137" t="s">
        <v>539</v>
      </c>
      <c r="BB216" s="36">
        <v>9.93</v>
      </c>
      <c r="BD216" s="43" t="s">
        <v>801</v>
      </c>
      <c r="BH216" s="133"/>
      <c r="BN216" s="133"/>
    </row>
    <row r="217" spans="1:66" s="42" customFormat="1" hidden="1" x14ac:dyDescent="0.25">
      <c r="A217" s="186">
        <v>900</v>
      </c>
      <c r="B217" s="186" t="s">
        <v>802</v>
      </c>
      <c r="C217" s="186" t="s">
        <v>803</v>
      </c>
      <c r="D217" s="186" t="s">
        <v>396</v>
      </c>
      <c r="E217" s="186" t="s">
        <v>486</v>
      </c>
      <c r="F217" s="187"/>
      <c r="G217" s="187"/>
      <c r="H217" s="187"/>
      <c r="I217" s="187">
        <v>8.75</v>
      </c>
      <c r="J217" s="187"/>
      <c r="K217" s="187"/>
      <c r="L217" s="187"/>
      <c r="M217" s="187"/>
      <c r="N217" s="187">
        <v>8.5</v>
      </c>
      <c r="O217" s="187"/>
      <c r="P217" s="187"/>
      <c r="Q217" s="187"/>
      <c r="R217" s="187"/>
      <c r="S217" s="187">
        <v>6.25</v>
      </c>
      <c r="T217" s="83">
        <v>7.833333333333333</v>
      </c>
      <c r="U217" s="38">
        <v>0</v>
      </c>
      <c r="V217" s="38">
        <v>0</v>
      </c>
      <c r="W217" s="38">
        <v>0</v>
      </c>
      <c r="X217" s="38">
        <v>0</v>
      </c>
      <c r="Y217" s="187">
        <v>13</v>
      </c>
      <c r="Z217" s="187">
        <v>11.25</v>
      </c>
      <c r="AA217" s="187"/>
      <c r="AB217" s="187"/>
      <c r="AC217" s="187"/>
      <c r="AD217" s="187">
        <v>8.3800000000000008</v>
      </c>
      <c r="AE217" s="187">
        <v>19</v>
      </c>
      <c r="AF217" s="187"/>
      <c r="AG217" s="145">
        <v>12.002000000000001</v>
      </c>
      <c r="AH217" s="75">
        <v>2</v>
      </c>
      <c r="AI217" s="75">
        <v>2</v>
      </c>
      <c r="AJ217" s="75">
        <v>0</v>
      </c>
      <c r="AK217" s="75">
        <v>1</v>
      </c>
      <c r="AL217" s="75">
        <v>9</v>
      </c>
      <c r="AM217" s="187">
        <v>19</v>
      </c>
      <c r="AN217" s="187"/>
      <c r="AO217" s="131">
        <v>1</v>
      </c>
      <c r="AP217" s="187">
        <v>0</v>
      </c>
      <c r="AQ217" s="187"/>
      <c r="AR217" s="75">
        <v>0</v>
      </c>
      <c r="AS217" s="187">
        <v>10.75</v>
      </c>
      <c r="AT217" s="187"/>
      <c r="AU217" s="75">
        <v>2</v>
      </c>
      <c r="AV217" s="74">
        <v>10.059411764705882</v>
      </c>
      <c r="AW217" s="70">
        <v>30</v>
      </c>
      <c r="AX217" s="133"/>
      <c r="AY217" s="133"/>
      <c r="AZ217" s="133"/>
      <c r="BA217" s="137" t="s">
        <v>539</v>
      </c>
      <c r="BB217" s="36">
        <v>10.06</v>
      </c>
      <c r="BD217" s="43" t="s">
        <v>803</v>
      </c>
      <c r="BH217" s="133"/>
      <c r="BN217" s="133"/>
    </row>
    <row r="218" spans="1:66" s="42" customFormat="1" hidden="1" x14ac:dyDescent="0.25">
      <c r="A218" s="186">
        <v>906</v>
      </c>
      <c r="B218" s="186" t="s">
        <v>804</v>
      </c>
      <c r="C218" s="186" t="s">
        <v>805</v>
      </c>
      <c r="D218" s="186" t="s">
        <v>329</v>
      </c>
      <c r="E218" s="186" t="s">
        <v>489</v>
      </c>
      <c r="F218" s="187"/>
      <c r="G218" s="187"/>
      <c r="H218" s="187"/>
      <c r="I218" s="187">
        <v>11.38</v>
      </c>
      <c r="J218" s="187"/>
      <c r="K218" s="187"/>
      <c r="L218" s="187"/>
      <c r="M218" s="187"/>
      <c r="N218" s="187">
        <v>9.6300000000000008</v>
      </c>
      <c r="O218" s="187"/>
      <c r="P218" s="187"/>
      <c r="Q218" s="187"/>
      <c r="R218" s="187"/>
      <c r="S218" s="187">
        <v>9.5</v>
      </c>
      <c r="T218" s="83">
        <v>10.17</v>
      </c>
      <c r="U218" s="38">
        <v>6</v>
      </c>
      <c r="V218" s="38">
        <v>0</v>
      </c>
      <c r="W218" s="38">
        <v>0</v>
      </c>
      <c r="X218" s="38">
        <v>18</v>
      </c>
      <c r="Y218" s="187">
        <v>10</v>
      </c>
      <c r="Z218" s="187">
        <v>13</v>
      </c>
      <c r="AA218" s="187"/>
      <c r="AB218" s="187"/>
      <c r="AC218" s="187"/>
      <c r="AD218" s="187">
        <v>10</v>
      </c>
      <c r="AE218" s="187">
        <v>12</v>
      </c>
      <c r="AF218" s="187"/>
      <c r="AG218" s="145">
        <v>11</v>
      </c>
      <c r="AH218" s="75">
        <v>2</v>
      </c>
      <c r="AI218" s="75">
        <v>2</v>
      </c>
      <c r="AJ218" s="75">
        <v>4</v>
      </c>
      <c r="AK218" s="75">
        <v>1</v>
      </c>
      <c r="AL218" s="75">
        <v>9</v>
      </c>
      <c r="AM218" s="187">
        <v>13</v>
      </c>
      <c r="AN218" s="187"/>
      <c r="AO218" s="131">
        <v>1</v>
      </c>
      <c r="AP218" s="187">
        <v>0</v>
      </c>
      <c r="AQ218" s="187"/>
      <c r="AR218" s="75">
        <v>0</v>
      </c>
      <c r="AS218" s="187">
        <v>16.5</v>
      </c>
      <c r="AT218" s="187"/>
      <c r="AU218" s="75">
        <v>2</v>
      </c>
      <c r="AV218" s="74">
        <v>11.32529411764706</v>
      </c>
      <c r="AW218" s="70">
        <v>30</v>
      </c>
      <c r="AX218" s="133"/>
      <c r="AY218" s="133"/>
      <c r="AZ218" s="133"/>
      <c r="BA218" s="137" t="s">
        <v>539</v>
      </c>
      <c r="BB218" s="36">
        <v>11.32</v>
      </c>
      <c r="BD218" s="43" t="s">
        <v>805</v>
      </c>
      <c r="BH218" s="133"/>
      <c r="BN218" s="133"/>
    </row>
    <row r="219" spans="1:66" s="42" customFormat="1" hidden="1" x14ac:dyDescent="0.25">
      <c r="A219" s="186">
        <v>917</v>
      </c>
      <c r="B219" s="186" t="s">
        <v>806</v>
      </c>
      <c r="C219" s="186" t="s">
        <v>807</v>
      </c>
      <c r="D219" s="186" t="s">
        <v>808</v>
      </c>
      <c r="E219" s="186" t="s">
        <v>489</v>
      </c>
      <c r="F219" s="187"/>
      <c r="G219" s="187"/>
      <c r="H219" s="187"/>
      <c r="I219" s="187">
        <v>10</v>
      </c>
      <c r="J219" s="187"/>
      <c r="K219" s="187"/>
      <c r="L219" s="187"/>
      <c r="M219" s="187"/>
      <c r="N219" s="187">
        <v>9.1300000000000008</v>
      </c>
      <c r="O219" s="187"/>
      <c r="P219" s="187"/>
      <c r="Q219" s="187"/>
      <c r="R219" s="187"/>
      <c r="S219" s="187">
        <v>9.75</v>
      </c>
      <c r="T219" s="83">
        <v>9.6266666666666669</v>
      </c>
      <c r="U219" s="38">
        <v>6</v>
      </c>
      <c r="V219" s="38">
        <v>0</v>
      </c>
      <c r="W219" s="38">
        <v>0</v>
      </c>
      <c r="X219" s="38">
        <v>6</v>
      </c>
      <c r="Y219" s="187">
        <v>12.06</v>
      </c>
      <c r="Z219" s="187">
        <v>13.55</v>
      </c>
      <c r="AA219" s="187"/>
      <c r="AB219" s="187"/>
      <c r="AC219" s="187"/>
      <c r="AD219" s="187">
        <v>10</v>
      </c>
      <c r="AE219" s="187">
        <v>13</v>
      </c>
      <c r="AF219" s="187"/>
      <c r="AG219" s="145">
        <v>11.722</v>
      </c>
      <c r="AH219" s="75">
        <v>2</v>
      </c>
      <c r="AI219" s="75">
        <v>2</v>
      </c>
      <c r="AJ219" s="75">
        <v>4</v>
      </c>
      <c r="AK219" s="75">
        <v>1</v>
      </c>
      <c r="AL219" s="75">
        <v>9</v>
      </c>
      <c r="AM219" s="187">
        <v>14</v>
      </c>
      <c r="AN219" s="187"/>
      <c r="AO219" s="131">
        <v>1</v>
      </c>
      <c r="AP219" s="187">
        <v>0</v>
      </c>
      <c r="AQ219" s="187"/>
      <c r="AR219" s="75">
        <v>0</v>
      </c>
      <c r="AS219" s="187">
        <v>12</v>
      </c>
      <c r="AT219" s="187"/>
      <c r="AU219" s="75">
        <v>2</v>
      </c>
      <c r="AV219" s="74">
        <v>10.779411764705882</v>
      </c>
      <c r="AW219" s="70">
        <v>30</v>
      </c>
      <c r="AX219" s="133"/>
      <c r="AY219" s="133"/>
      <c r="AZ219" s="133"/>
      <c r="BA219" s="137" t="s">
        <v>539</v>
      </c>
      <c r="BB219" s="36">
        <v>10.78</v>
      </c>
      <c r="BD219" s="43" t="s">
        <v>807</v>
      </c>
      <c r="BH219" s="133"/>
      <c r="BN219" s="133"/>
    </row>
    <row r="220" spans="1:66" s="42" customFormat="1" hidden="1" x14ac:dyDescent="0.25">
      <c r="A220" s="186">
        <v>921</v>
      </c>
      <c r="B220" s="186" t="s">
        <v>809</v>
      </c>
      <c r="C220" s="186" t="s">
        <v>368</v>
      </c>
      <c r="D220" s="186" t="s">
        <v>92</v>
      </c>
      <c r="E220" s="186" t="s">
        <v>489</v>
      </c>
      <c r="F220" s="187"/>
      <c r="G220" s="187"/>
      <c r="H220" s="187"/>
      <c r="I220" s="187">
        <v>8.5</v>
      </c>
      <c r="J220" s="187"/>
      <c r="K220" s="187"/>
      <c r="L220" s="187"/>
      <c r="M220" s="187"/>
      <c r="N220" s="187">
        <v>8.6300000000000008</v>
      </c>
      <c r="O220" s="187"/>
      <c r="P220" s="187"/>
      <c r="Q220" s="187"/>
      <c r="R220" s="187"/>
      <c r="S220" s="187">
        <v>9.6300000000000008</v>
      </c>
      <c r="T220" s="83">
        <v>8.9200000000000017</v>
      </c>
      <c r="U220" s="38">
        <v>0</v>
      </c>
      <c r="V220" s="38">
        <v>0</v>
      </c>
      <c r="W220" s="38">
        <v>0</v>
      </c>
      <c r="X220" s="38">
        <v>0</v>
      </c>
      <c r="Y220" s="187">
        <v>14.4</v>
      </c>
      <c r="Z220" s="187">
        <v>10.5</v>
      </c>
      <c r="AA220" s="187"/>
      <c r="AB220" s="187"/>
      <c r="AC220" s="187"/>
      <c r="AD220" s="187">
        <v>7.75</v>
      </c>
      <c r="AE220" s="187">
        <v>11</v>
      </c>
      <c r="AF220" s="187"/>
      <c r="AG220" s="145">
        <v>10.28</v>
      </c>
      <c r="AH220" s="75">
        <v>2</v>
      </c>
      <c r="AI220" s="75">
        <v>2</v>
      </c>
      <c r="AJ220" s="75">
        <v>0</v>
      </c>
      <c r="AK220" s="75">
        <v>1</v>
      </c>
      <c r="AL220" s="75">
        <v>9</v>
      </c>
      <c r="AM220" s="187">
        <v>14</v>
      </c>
      <c r="AN220" s="187"/>
      <c r="AO220" s="131">
        <v>1</v>
      </c>
      <c r="AP220" s="187">
        <v>14.25</v>
      </c>
      <c r="AQ220" s="187"/>
      <c r="AR220" s="75">
        <v>2</v>
      </c>
      <c r="AS220" s="187">
        <v>0</v>
      </c>
      <c r="AT220" s="187"/>
      <c r="AU220" s="75">
        <v>0</v>
      </c>
      <c r="AV220" s="74">
        <v>10.245882352941177</v>
      </c>
      <c r="AW220" s="70">
        <v>30</v>
      </c>
      <c r="AX220" s="133"/>
      <c r="AY220" s="133"/>
      <c r="AZ220" s="133"/>
      <c r="BA220" s="137" t="s">
        <v>539</v>
      </c>
      <c r="BB220" s="36">
        <v>10.24</v>
      </c>
      <c r="BD220" s="43" t="s">
        <v>368</v>
      </c>
      <c r="BH220" s="133"/>
      <c r="BN220" s="133"/>
    </row>
    <row r="221" spans="1:66" s="42" customFormat="1" hidden="1" x14ac:dyDescent="0.25">
      <c r="A221" s="186">
        <v>927</v>
      </c>
      <c r="B221" s="186" t="s">
        <v>810</v>
      </c>
      <c r="C221" s="186" t="s">
        <v>458</v>
      </c>
      <c r="D221" s="186" t="s">
        <v>811</v>
      </c>
      <c r="E221" s="186" t="s">
        <v>489</v>
      </c>
      <c r="F221" s="187"/>
      <c r="G221" s="187"/>
      <c r="H221" s="187"/>
      <c r="I221" s="187">
        <v>10</v>
      </c>
      <c r="J221" s="187"/>
      <c r="K221" s="187"/>
      <c r="L221" s="187"/>
      <c r="M221" s="187"/>
      <c r="N221" s="187">
        <v>7.75</v>
      </c>
      <c r="O221" s="187"/>
      <c r="P221" s="187"/>
      <c r="Q221" s="187"/>
      <c r="R221" s="187"/>
      <c r="S221" s="187">
        <v>8.3800000000000008</v>
      </c>
      <c r="T221" s="83">
        <v>8.7100000000000009</v>
      </c>
      <c r="U221" s="38">
        <v>6</v>
      </c>
      <c r="V221" s="38">
        <v>0</v>
      </c>
      <c r="W221" s="38">
        <v>0</v>
      </c>
      <c r="X221" s="38">
        <v>6</v>
      </c>
      <c r="Y221" s="187">
        <v>10</v>
      </c>
      <c r="Z221" s="187">
        <v>13.75</v>
      </c>
      <c r="AA221" s="187"/>
      <c r="AB221" s="187"/>
      <c r="AC221" s="187"/>
      <c r="AD221" s="187">
        <v>7.25</v>
      </c>
      <c r="AE221" s="187">
        <v>20</v>
      </c>
      <c r="AF221" s="187"/>
      <c r="AG221" s="145">
        <v>11.65</v>
      </c>
      <c r="AH221" s="75">
        <v>2</v>
      </c>
      <c r="AI221" s="75">
        <v>2</v>
      </c>
      <c r="AJ221" s="75">
        <v>0</v>
      </c>
      <c r="AK221" s="75">
        <v>1</v>
      </c>
      <c r="AL221" s="75">
        <v>9</v>
      </c>
      <c r="AM221" s="187">
        <v>17</v>
      </c>
      <c r="AN221" s="187"/>
      <c r="AO221" s="131">
        <v>1</v>
      </c>
      <c r="AP221" s="187">
        <v>0</v>
      </c>
      <c r="AQ221" s="187"/>
      <c r="AR221" s="75">
        <v>0</v>
      </c>
      <c r="AS221" s="187">
        <v>13.75</v>
      </c>
      <c r="AT221" s="187"/>
      <c r="AU221" s="75">
        <v>2</v>
      </c>
      <c r="AV221" s="74">
        <v>10.65529411764706</v>
      </c>
      <c r="AW221" s="70">
        <v>30</v>
      </c>
      <c r="AX221" s="133"/>
      <c r="AY221" s="133"/>
      <c r="AZ221" s="133"/>
      <c r="BA221" s="137" t="s">
        <v>539</v>
      </c>
      <c r="BB221" s="36">
        <v>10.65</v>
      </c>
      <c r="BD221" s="43" t="s">
        <v>458</v>
      </c>
      <c r="BH221" s="133"/>
      <c r="BN221" s="133"/>
    </row>
    <row r="222" spans="1:66" s="42" customFormat="1" hidden="1" x14ac:dyDescent="0.25">
      <c r="A222" s="186">
        <v>929</v>
      </c>
      <c r="B222" s="186" t="s">
        <v>812</v>
      </c>
      <c r="C222" s="186" t="s">
        <v>813</v>
      </c>
      <c r="D222" s="186" t="s">
        <v>331</v>
      </c>
      <c r="E222" s="186" t="s">
        <v>489</v>
      </c>
      <c r="F222" s="187"/>
      <c r="G222" s="187"/>
      <c r="H222" s="187"/>
      <c r="I222" s="187">
        <v>10</v>
      </c>
      <c r="J222" s="187"/>
      <c r="K222" s="187"/>
      <c r="L222" s="187"/>
      <c r="M222" s="187"/>
      <c r="N222" s="187">
        <v>8.6300000000000008</v>
      </c>
      <c r="O222" s="187"/>
      <c r="P222" s="187"/>
      <c r="Q222" s="187"/>
      <c r="R222" s="187"/>
      <c r="S222" s="187">
        <v>7.13</v>
      </c>
      <c r="T222" s="83">
        <v>8.5866666666666678</v>
      </c>
      <c r="U222" s="38">
        <v>6</v>
      </c>
      <c r="V222" s="38">
        <v>0</v>
      </c>
      <c r="W222" s="38">
        <v>0</v>
      </c>
      <c r="X222" s="38">
        <v>6</v>
      </c>
      <c r="Y222" s="187">
        <v>10</v>
      </c>
      <c r="Z222" s="187">
        <v>11</v>
      </c>
      <c r="AA222" s="187"/>
      <c r="AB222" s="187"/>
      <c r="AC222" s="187"/>
      <c r="AD222" s="187">
        <v>7.75</v>
      </c>
      <c r="AE222" s="187">
        <v>20</v>
      </c>
      <c r="AF222" s="187"/>
      <c r="AG222" s="145">
        <v>11.3</v>
      </c>
      <c r="AH222" s="75">
        <v>2</v>
      </c>
      <c r="AI222" s="75">
        <v>2</v>
      </c>
      <c r="AJ222" s="75">
        <v>0</v>
      </c>
      <c r="AK222" s="75">
        <v>1</v>
      </c>
      <c r="AL222" s="75">
        <v>9</v>
      </c>
      <c r="AM222" s="187">
        <v>19</v>
      </c>
      <c r="AN222" s="187"/>
      <c r="AO222" s="131">
        <v>1</v>
      </c>
      <c r="AP222" s="187">
        <v>0</v>
      </c>
      <c r="AQ222" s="187"/>
      <c r="AR222" s="75">
        <v>0</v>
      </c>
      <c r="AS222" s="187">
        <v>11.75</v>
      </c>
      <c r="AT222" s="187"/>
      <c r="AU222" s="75">
        <v>2</v>
      </c>
      <c r="AV222" s="74">
        <v>10.369411764705884</v>
      </c>
      <c r="AW222" s="70">
        <v>30</v>
      </c>
      <c r="AX222" s="133"/>
      <c r="AY222" s="133"/>
      <c r="AZ222" s="133"/>
      <c r="BA222" s="137" t="s">
        <v>539</v>
      </c>
      <c r="BB222" s="36">
        <v>10.37</v>
      </c>
      <c r="BD222" s="43" t="s">
        <v>813</v>
      </c>
      <c r="BH222" s="133"/>
      <c r="BN222" s="133"/>
    </row>
    <row r="223" spans="1:66" s="42" customFormat="1" hidden="1" x14ac:dyDescent="0.25">
      <c r="A223" s="186">
        <v>932</v>
      </c>
      <c r="B223" s="186" t="s">
        <v>814</v>
      </c>
      <c r="C223" s="186" t="s">
        <v>815</v>
      </c>
      <c r="D223" s="186" t="s">
        <v>496</v>
      </c>
      <c r="E223" s="186" t="s">
        <v>489</v>
      </c>
      <c r="F223" s="187"/>
      <c r="G223" s="187"/>
      <c r="H223" s="187"/>
      <c r="I223" s="187">
        <v>10</v>
      </c>
      <c r="J223" s="187"/>
      <c r="K223" s="187"/>
      <c r="L223" s="187"/>
      <c r="M223" s="187"/>
      <c r="N223" s="187">
        <v>8.25</v>
      </c>
      <c r="O223" s="187"/>
      <c r="P223" s="187"/>
      <c r="Q223" s="187"/>
      <c r="R223" s="187"/>
      <c r="S223" s="187">
        <v>7.25</v>
      </c>
      <c r="T223" s="83">
        <v>8.5</v>
      </c>
      <c r="U223" s="38">
        <v>6</v>
      </c>
      <c r="V223" s="38">
        <v>0</v>
      </c>
      <c r="W223" s="38">
        <v>0</v>
      </c>
      <c r="X223" s="38">
        <v>6</v>
      </c>
      <c r="Y223" s="187">
        <v>12.5</v>
      </c>
      <c r="Z223" s="187">
        <v>13</v>
      </c>
      <c r="AA223" s="187"/>
      <c r="AB223" s="187"/>
      <c r="AC223" s="187"/>
      <c r="AD223" s="187">
        <v>10</v>
      </c>
      <c r="AE223" s="187">
        <v>18</v>
      </c>
      <c r="AF223" s="187"/>
      <c r="AG223" s="145">
        <v>12.7</v>
      </c>
      <c r="AH223" s="75">
        <v>2</v>
      </c>
      <c r="AI223" s="75">
        <v>2</v>
      </c>
      <c r="AJ223" s="75">
        <v>4</v>
      </c>
      <c r="AK223" s="75">
        <v>1</v>
      </c>
      <c r="AL223" s="75">
        <v>9</v>
      </c>
      <c r="AM223" s="187">
        <v>17</v>
      </c>
      <c r="AN223" s="187"/>
      <c r="AO223" s="131">
        <v>1</v>
      </c>
      <c r="AP223" s="187">
        <v>0</v>
      </c>
      <c r="AQ223" s="187"/>
      <c r="AR223" s="75">
        <v>0</v>
      </c>
      <c r="AS223" s="187">
        <v>10</v>
      </c>
      <c r="AT223" s="187"/>
      <c r="AU223" s="75">
        <v>2</v>
      </c>
      <c r="AV223" s="74">
        <v>10.411764705882353</v>
      </c>
      <c r="AW223" s="70">
        <v>30</v>
      </c>
      <c r="AX223" s="133"/>
      <c r="AY223" s="133"/>
      <c r="AZ223" s="133"/>
      <c r="BA223" s="137" t="s">
        <v>539</v>
      </c>
      <c r="BB223" s="36">
        <v>10.41</v>
      </c>
      <c r="BD223" s="43" t="s">
        <v>815</v>
      </c>
      <c r="BH223" s="133"/>
      <c r="BN223" s="133"/>
    </row>
    <row r="224" spans="1:66" s="42" customFormat="1" hidden="1" x14ac:dyDescent="0.25">
      <c r="A224" s="186">
        <v>943</v>
      </c>
      <c r="B224" s="186" t="s">
        <v>816</v>
      </c>
      <c r="C224" s="186" t="s">
        <v>124</v>
      </c>
      <c r="D224" s="186" t="s">
        <v>447</v>
      </c>
      <c r="E224" s="186" t="s">
        <v>493</v>
      </c>
      <c r="F224" s="187"/>
      <c r="G224" s="187"/>
      <c r="H224" s="187"/>
      <c r="I224" s="187">
        <v>3.5</v>
      </c>
      <c r="J224" s="187"/>
      <c r="K224" s="187">
        <v>11.25</v>
      </c>
      <c r="L224" s="187"/>
      <c r="M224" s="187"/>
      <c r="N224" s="187">
        <v>11.25</v>
      </c>
      <c r="O224" s="187"/>
      <c r="P224" s="187"/>
      <c r="Q224" s="187"/>
      <c r="R224" s="187"/>
      <c r="S224" s="187">
        <v>5.38</v>
      </c>
      <c r="T224" s="83">
        <v>6.71</v>
      </c>
      <c r="U224" s="38">
        <v>0</v>
      </c>
      <c r="V224" s="38">
        <v>6</v>
      </c>
      <c r="W224" s="38">
        <v>0</v>
      </c>
      <c r="X224" s="38">
        <v>6</v>
      </c>
      <c r="Y224" s="188">
        <v>11.87</v>
      </c>
      <c r="Z224" s="188">
        <v>15.27</v>
      </c>
      <c r="AA224" s="188"/>
      <c r="AB224" s="188"/>
      <c r="AC224" s="188"/>
      <c r="AD224" s="188">
        <v>8.5</v>
      </c>
      <c r="AE224" s="188">
        <v>11</v>
      </c>
      <c r="AF224" s="188"/>
      <c r="AG224" s="189">
        <v>11.028</v>
      </c>
      <c r="AH224" s="75">
        <v>2</v>
      </c>
      <c r="AI224" s="75">
        <v>2</v>
      </c>
      <c r="AJ224" s="75">
        <v>0</v>
      </c>
      <c r="AK224" s="75">
        <v>1</v>
      </c>
      <c r="AL224" s="75">
        <v>9</v>
      </c>
      <c r="AM224" s="187">
        <v>14</v>
      </c>
      <c r="AN224" s="187"/>
      <c r="AO224" s="131">
        <v>1</v>
      </c>
      <c r="AP224" s="187">
        <v>0</v>
      </c>
      <c r="AQ224" s="187"/>
      <c r="AR224" s="75">
        <v>0</v>
      </c>
      <c r="AS224" s="187">
        <v>14</v>
      </c>
      <c r="AT224" s="187"/>
      <c r="AU224" s="75">
        <v>2</v>
      </c>
      <c r="AV224" s="74">
        <v>9.2664705882352933</v>
      </c>
      <c r="AW224" s="70">
        <v>18</v>
      </c>
      <c r="AX224" s="84"/>
      <c r="AY224" s="84"/>
      <c r="AZ224" s="84"/>
      <c r="BA224" s="137" t="s">
        <v>539</v>
      </c>
      <c r="BB224" s="36">
        <v>9.27</v>
      </c>
      <c r="BD224" s="43" t="s">
        <v>124</v>
      </c>
      <c r="BH224" s="133"/>
      <c r="BN224" s="133"/>
    </row>
    <row r="225" spans="1:66" s="42" customFormat="1" hidden="1" x14ac:dyDescent="0.25">
      <c r="A225" s="186">
        <v>953</v>
      </c>
      <c r="B225" s="186" t="s">
        <v>817</v>
      </c>
      <c r="C225" s="186" t="s">
        <v>818</v>
      </c>
      <c r="D225" s="186" t="s">
        <v>819</v>
      </c>
      <c r="E225" s="186" t="s">
        <v>493</v>
      </c>
      <c r="F225" s="187"/>
      <c r="G225" s="187"/>
      <c r="H225" s="187"/>
      <c r="I225" s="187">
        <v>4.38</v>
      </c>
      <c r="J225" s="187"/>
      <c r="K225" s="187"/>
      <c r="L225" s="187"/>
      <c r="M225" s="187"/>
      <c r="N225" s="187">
        <v>13.25</v>
      </c>
      <c r="O225" s="187"/>
      <c r="P225" s="187"/>
      <c r="Q225" s="187"/>
      <c r="R225" s="187"/>
      <c r="S225" s="187">
        <v>10.130000000000001</v>
      </c>
      <c r="T225" s="83">
        <v>9.2533333333333321</v>
      </c>
      <c r="U225" s="38">
        <v>0</v>
      </c>
      <c r="V225" s="38">
        <v>6</v>
      </c>
      <c r="W225" s="38">
        <v>6</v>
      </c>
      <c r="X225" s="38">
        <v>12</v>
      </c>
      <c r="Y225" s="187">
        <v>10.73</v>
      </c>
      <c r="Z225" s="187">
        <v>11.68</v>
      </c>
      <c r="AA225" s="187"/>
      <c r="AB225" s="187"/>
      <c r="AC225" s="187"/>
      <c r="AD225" s="187">
        <v>7</v>
      </c>
      <c r="AE225" s="187">
        <v>16</v>
      </c>
      <c r="AF225" s="187"/>
      <c r="AG225" s="145">
        <v>10.481999999999999</v>
      </c>
      <c r="AH225" s="75">
        <v>2</v>
      </c>
      <c r="AI225" s="75">
        <v>2</v>
      </c>
      <c r="AJ225" s="75">
        <v>0</v>
      </c>
      <c r="AK225" s="75">
        <v>1</v>
      </c>
      <c r="AL225" s="75">
        <v>9</v>
      </c>
      <c r="AM225" s="187">
        <v>15</v>
      </c>
      <c r="AN225" s="187"/>
      <c r="AO225" s="131">
        <v>1</v>
      </c>
      <c r="AP225" s="187">
        <v>0</v>
      </c>
      <c r="AQ225" s="187"/>
      <c r="AR225" s="75">
        <v>0</v>
      </c>
      <c r="AS225" s="187">
        <v>10</v>
      </c>
      <c r="AT225" s="187"/>
      <c r="AU225" s="75">
        <v>2</v>
      </c>
      <c r="AV225" s="74">
        <v>10.040588235294118</v>
      </c>
      <c r="AW225" s="70">
        <v>30</v>
      </c>
      <c r="AX225" s="133"/>
      <c r="AY225" s="133"/>
      <c r="AZ225" s="133"/>
      <c r="BA225" s="137" t="s">
        <v>539</v>
      </c>
      <c r="BB225" s="36">
        <v>10.039999999999999</v>
      </c>
      <c r="BD225" s="43" t="s">
        <v>818</v>
      </c>
      <c r="BH225" s="133"/>
      <c r="BN225" s="133"/>
    </row>
    <row r="226" spans="1:66" s="42" customFormat="1" hidden="1" x14ac:dyDescent="0.25">
      <c r="A226" s="186">
        <v>969</v>
      </c>
      <c r="B226" s="186" t="s">
        <v>820</v>
      </c>
      <c r="C226" s="186" t="s">
        <v>459</v>
      </c>
      <c r="D226" s="186" t="s">
        <v>821</v>
      </c>
      <c r="E226" s="186" t="s">
        <v>494</v>
      </c>
      <c r="F226" s="187"/>
      <c r="G226" s="187"/>
      <c r="H226" s="187"/>
      <c r="I226" s="187">
        <v>4.5</v>
      </c>
      <c r="J226" s="187"/>
      <c r="K226" s="187">
        <v>11.25</v>
      </c>
      <c r="L226" s="187"/>
      <c r="M226" s="187"/>
      <c r="N226" s="187">
        <v>11.25</v>
      </c>
      <c r="O226" s="187"/>
      <c r="P226" s="187"/>
      <c r="Q226" s="187"/>
      <c r="R226" s="187"/>
      <c r="S226" s="187">
        <v>8.8800000000000008</v>
      </c>
      <c r="T226" s="83">
        <v>8.2100000000000009</v>
      </c>
      <c r="U226" s="38">
        <v>0</v>
      </c>
      <c r="V226" s="38">
        <v>6</v>
      </c>
      <c r="W226" s="38">
        <v>0</v>
      </c>
      <c r="X226" s="38">
        <v>6</v>
      </c>
      <c r="Y226" s="188">
        <v>12</v>
      </c>
      <c r="Z226" s="188">
        <v>11.68</v>
      </c>
      <c r="AA226" s="188"/>
      <c r="AB226" s="188"/>
      <c r="AC226" s="188"/>
      <c r="AD226" s="188">
        <v>8.75</v>
      </c>
      <c r="AE226" s="188">
        <v>14</v>
      </c>
      <c r="AF226" s="188"/>
      <c r="AG226" s="189">
        <v>11.036</v>
      </c>
      <c r="AH226" s="75">
        <v>2</v>
      </c>
      <c r="AI226" s="75">
        <v>2</v>
      </c>
      <c r="AJ226" s="75">
        <v>0</v>
      </c>
      <c r="AK226" s="75">
        <v>1</v>
      </c>
      <c r="AL226" s="75">
        <v>9</v>
      </c>
      <c r="AM226" s="187">
        <v>18</v>
      </c>
      <c r="AN226" s="187"/>
      <c r="AO226" s="131">
        <v>1</v>
      </c>
      <c r="AP226" s="187">
        <v>0</v>
      </c>
      <c r="AQ226" s="187"/>
      <c r="AR226" s="75">
        <v>0</v>
      </c>
      <c r="AS226" s="187">
        <v>10.5</v>
      </c>
      <c r="AT226" s="187"/>
      <c r="AU226" s="75">
        <v>2</v>
      </c>
      <c r="AV226" s="74">
        <v>9.8864705882352961</v>
      </c>
      <c r="AW226" s="70">
        <v>18</v>
      </c>
      <c r="AX226" s="84"/>
      <c r="AY226" s="84"/>
      <c r="AZ226" s="84"/>
      <c r="BA226" s="137" t="s">
        <v>539</v>
      </c>
      <c r="BB226" s="36">
        <v>9.89</v>
      </c>
      <c r="BD226" s="43" t="s">
        <v>459</v>
      </c>
      <c r="BH226" s="133"/>
      <c r="BN226" s="133"/>
    </row>
    <row r="227" spans="1:66" s="42" customFormat="1" hidden="1" x14ac:dyDescent="0.25">
      <c r="A227" s="186">
        <v>971</v>
      </c>
      <c r="B227" s="186" t="s">
        <v>822</v>
      </c>
      <c r="C227" s="186" t="s">
        <v>823</v>
      </c>
      <c r="D227" s="186" t="s">
        <v>824</v>
      </c>
      <c r="E227" s="186" t="s">
        <v>494</v>
      </c>
      <c r="F227" s="187"/>
      <c r="G227" s="187"/>
      <c r="H227" s="187"/>
      <c r="I227" s="187">
        <v>10</v>
      </c>
      <c r="J227" s="187"/>
      <c r="K227" s="187"/>
      <c r="L227" s="187"/>
      <c r="M227" s="187"/>
      <c r="N227" s="187">
        <v>10.25</v>
      </c>
      <c r="O227" s="187"/>
      <c r="P227" s="187"/>
      <c r="Q227" s="187"/>
      <c r="R227" s="187"/>
      <c r="S227" s="187">
        <v>8.6300000000000008</v>
      </c>
      <c r="T227" s="83">
        <v>9.6266666666666669</v>
      </c>
      <c r="U227" s="38">
        <v>6</v>
      </c>
      <c r="V227" s="38">
        <v>6</v>
      </c>
      <c r="W227" s="38">
        <v>0</v>
      </c>
      <c r="X227" s="38">
        <v>12</v>
      </c>
      <c r="Y227" s="187">
        <v>12</v>
      </c>
      <c r="Z227" s="187">
        <v>11.31</v>
      </c>
      <c r="AA227" s="187"/>
      <c r="AB227" s="187"/>
      <c r="AC227" s="187"/>
      <c r="AD227" s="187">
        <v>8</v>
      </c>
      <c r="AE227" s="187">
        <v>17</v>
      </c>
      <c r="AF227" s="187"/>
      <c r="AG227" s="145">
        <v>11.262</v>
      </c>
      <c r="AH227" s="75">
        <v>2</v>
      </c>
      <c r="AI227" s="75">
        <v>2</v>
      </c>
      <c r="AJ227" s="75">
        <v>0</v>
      </c>
      <c r="AK227" s="75">
        <v>1</v>
      </c>
      <c r="AL227" s="75">
        <v>9</v>
      </c>
      <c r="AM227" s="187">
        <v>19</v>
      </c>
      <c r="AN227" s="187"/>
      <c r="AO227" s="131">
        <v>1</v>
      </c>
      <c r="AP227" s="187">
        <v>0</v>
      </c>
      <c r="AQ227" s="187"/>
      <c r="AR227" s="75">
        <v>0</v>
      </c>
      <c r="AS227" s="187">
        <v>14</v>
      </c>
      <c r="AT227" s="187"/>
      <c r="AU227" s="75">
        <v>2</v>
      </c>
      <c r="AV227" s="74">
        <v>11.173529411764704</v>
      </c>
      <c r="AW227" s="70">
        <v>30</v>
      </c>
      <c r="AX227" s="133"/>
      <c r="AY227" s="133"/>
      <c r="AZ227" s="133"/>
      <c r="BA227" s="137" t="s">
        <v>539</v>
      </c>
      <c r="BB227" s="36">
        <v>11.17</v>
      </c>
      <c r="BD227" s="43" t="s">
        <v>823</v>
      </c>
      <c r="BH227" s="133"/>
      <c r="BN227" s="133"/>
    </row>
    <row r="228" spans="1:66" s="42" customFormat="1" hidden="1" x14ac:dyDescent="0.25">
      <c r="A228" s="186">
        <v>980</v>
      </c>
      <c r="B228" s="186" t="s">
        <v>825</v>
      </c>
      <c r="C228" s="186" t="s">
        <v>146</v>
      </c>
      <c r="D228" s="186" t="s">
        <v>826</v>
      </c>
      <c r="E228" s="186" t="s">
        <v>494</v>
      </c>
      <c r="F228" s="187"/>
      <c r="G228" s="187"/>
      <c r="H228" s="187"/>
      <c r="I228" s="187">
        <v>6.25</v>
      </c>
      <c r="J228" s="187"/>
      <c r="K228" s="187"/>
      <c r="L228" s="187"/>
      <c r="M228" s="187"/>
      <c r="N228" s="187">
        <v>10.25</v>
      </c>
      <c r="O228" s="187"/>
      <c r="P228" s="187"/>
      <c r="Q228" s="187"/>
      <c r="R228" s="187"/>
      <c r="S228" s="187">
        <v>8.3800000000000008</v>
      </c>
      <c r="T228" s="83">
        <v>8.2933333333333348</v>
      </c>
      <c r="U228" s="38">
        <v>0</v>
      </c>
      <c r="V228" s="38">
        <v>6</v>
      </c>
      <c r="W228" s="38">
        <v>0</v>
      </c>
      <c r="X228" s="38">
        <v>6</v>
      </c>
      <c r="Y228" s="187">
        <v>10.75</v>
      </c>
      <c r="Z228" s="187">
        <v>13</v>
      </c>
      <c r="AA228" s="187"/>
      <c r="AB228" s="187"/>
      <c r="AC228" s="187"/>
      <c r="AD228" s="187">
        <v>10</v>
      </c>
      <c r="AE228" s="187">
        <v>11</v>
      </c>
      <c r="AF228" s="187"/>
      <c r="AG228" s="145">
        <v>10.95</v>
      </c>
      <c r="AH228" s="75">
        <v>2</v>
      </c>
      <c r="AI228" s="75">
        <v>2</v>
      </c>
      <c r="AJ228" s="75">
        <v>4</v>
      </c>
      <c r="AK228" s="75">
        <v>1</v>
      </c>
      <c r="AL228" s="75">
        <v>9</v>
      </c>
      <c r="AM228" s="187">
        <v>16</v>
      </c>
      <c r="AN228" s="187"/>
      <c r="AO228" s="131">
        <v>1</v>
      </c>
      <c r="AP228" s="187">
        <v>0</v>
      </c>
      <c r="AQ228" s="187"/>
      <c r="AR228" s="75">
        <v>0</v>
      </c>
      <c r="AS228" s="187">
        <v>15</v>
      </c>
      <c r="AT228" s="187"/>
      <c r="AU228" s="75">
        <v>2</v>
      </c>
      <c r="AV228" s="74">
        <v>10.317058823529413</v>
      </c>
      <c r="AW228" s="70">
        <v>30</v>
      </c>
      <c r="AX228" s="133"/>
      <c r="AY228" s="133"/>
      <c r="AZ228" s="133"/>
      <c r="BA228" s="137" t="s">
        <v>539</v>
      </c>
      <c r="BB228" s="36">
        <v>10.32</v>
      </c>
      <c r="BD228" s="43" t="s">
        <v>146</v>
      </c>
      <c r="BH228" s="133"/>
      <c r="BN228" s="133"/>
    </row>
    <row r="229" spans="1:66" s="42" customFormat="1" hidden="1" x14ac:dyDescent="0.25">
      <c r="A229" s="186">
        <v>981</v>
      </c>
      <c r="B229" s="186" t="s">
        <v>827</v>
      </c>
      <c r="C229" s="186" t="s">
        <v>422</v>
      </c>
      <c r="D229" s="186" t="s">
        <v>740</v>
      </c>
      <c r="E229" s="186" t="s">
        <v>494</v>
      </c>
      <c r="F229" s="187"/>
      <c r="G229" s="187"/>
      <c r="H229" s="187"/>
      <c r="I229" s="187">
        <v>6.38</v>
      </c>
      <c r="J229" s="187"/>
      <c r="K229" s="187"/>
      <c r="L229" s="187"/>
      <c r="M229" s="187"/>
      <c r="N229" s="187">
        <v>11</v>
      </c>
      <c r="O229" s="187"/>
      <c r="P229" s="187"/>
      <c r="Q229" s="187"/>
      <c r="R229" s="187"/>
      <c r="S229" s="187">
        <v>10.130000000000001</v>
      </c>
      <c r="T229" s="83">
        <v>9.17</v>
      </c>
      <c r="U229" s="38">
        <v>0</v>
      </c>
      <c r="V229" s="38">
        <v>6</v>
      </c>
      <c r="W229" s="38">
        <v>6</v>
      </c>
      <c r="X229" s="38">
        <v>12</v>
      </c>
      <c r="Y229" s="187">
        <v>10</v>
      </c>
      <c r="Z229" s="187">
        <v>10</v>
      </c>
      <c r="AA229" s="187"/>
      <c r="AB229" s="187"/>
      <c r="AC229" s="187"/>
      <c r="AD229" s="187">
        <v>4.25</v>
      </c>
      <c r="AE229" s="187">
        <v>20</v>
      </c>
      <c r="AF229" s="187"/>
      <c r="AG229" s="145">
        <v>9.6999999999999993</v>
      </c>
      <c r="AH229" s="75">
        <v>2</v>
      </c>
      <c r="AI229" s="75">
        <v>2</v>
      </c>
      <c r="AJ229" s="75">
        <v>0</v>
      </c>
      <c r="AK229" s="75">
        <v>1</v>
      </c>
      <c r="AL229" s="75">
        <v>5</v>
      </c>
      <c r="AM229" s="187">
        <v>17</v>
      </c>
      <c r="AN229" s="187"/>
      <c r="AO229" s="131">
        <v>1</v>
      </c>
      <c r="AP229" s="187">
        <v>0</v>
      </c>
      <c r="AQ229" s="187"/>
      <c r="AR229" s="75">
        <v>0</v>
      </c>
      <c r="AS229" s="187">
        <v>12.5</v>
      </c>
      <c r="AT229" s="187"/>
      <c r="AU229" s="75">
        <v>2</v>
      </c>
      <c r="AV229" s="74">
        <v>10.178235294117647</v>
      </c>
      <c r="AW229" s="70">
        <v>30</v>
      </c>
      <c r="AX229" s="133"/>
      <c r="AY229" s="133"/>
      <c r="AZ229" s="133"/>
      <c r="BA229" s="137" t="s">
        <v>539</v>
      </c>
      <c r="BB229" s="36">
        <v>10.18</v>
      </c>
      <c r="BD229" s="43" t="s">
        <v>422</v>
      </c>
      <c r="BH229" s="133"/>
      <c r="BN229" s="133"/>
    </row>
    <row r="230" spans="1:66" s="42" customFormat="1" hidden="1" x14ac:dyDescent="0.25">
      <c r="A230" s="186">
        <v>983</v>
      </c>
      <c r="B230" s="186" t="s">
        <v>828</v>
      </c>
      <c r="C230" s="186" t="s">
        <v>829</v>
      </c>
      <c r="D230" s="186" t="s">
        <v>830</v>
      </c>
      <c r="E230" s="186" t="s">
        <v>494</v>
      </c>
      <c r="F230" s="187"/>
      <c r="G230" s="187"/>
      <c r="H230" s="187"/>
      <c r="I230" s="187">
        <v>3.75</v>
      </c>
      <c r="J230" s="187"/>
      <c r="K230" s="187">
        <v>10.75</v>
      </c>
      <c r="L230" s="187"/>
      <c r="M230" s="187"/>
      <c r="N230" s="187">
        <v>10.75</v>
      </c>
      <c r="O230" s="187"/>
      <c r="P230" s="187"/>
      <c r="Q230" s="187"/>
      <c r="R230" s="187"/>
      <c r="S230" s="187">
        <v>9.75</v>
      </c>
      <c r="T230" s="83">
        <v>8.0833333333333339</v>
      </c>
      <c r="U230" s="38">
        <v>0</v>
      </c>
      <c r="V230" s="38">
        <v>6</v>
      </c>
      <c r="W230" s="38">
        <v>0</v>
      </c>
      <c r="X230" s="38">
        <v>6</v>
      </c>
      <c r="Y230" s="187">
        <v>12</v>
      </c>
      <c r="Z230" s="187">
        <v>11.25</v>
      </c>
      <c r="AA230" s="187"/>
      <c r="AB230" s="187"/>
      <c r="AC230" s="187"/>
      <c r="AD230" s="187"/>
      <c r="AE230" s="187">
        <v>20</v>
      </c>
      <c r="AF230" s="187"/>
      <c r="AG230" s="145">
        <v>8.65</v>
      </c>
      <c r="AH230" s="75">
        <v>2</v>
      </c>
      <c r="AI230" s="75">
        <v>2</v>
      </c>
      <c r="AJ230" s="75">
        <v>0</v>
      </c>
      <c r="AK230" s="75">
        <v>1</v>
      </c>
      <c r="AL230" s="75">
        <v>5</v>
      </c>
      <c r="AM230" s="187">
        <v>13</v>
      </c>
      <c r="AN230" s="187"/>
      <c r="AO230" s="131">
        <v>1</v>
      </c>
      <c r="AP230" s="187">
        <v>0</v>
      </c>
      <c r="AQ230" s="187"/>
      <c r="AR230" s="75">
        <v>0</v>
      </c>
      <c r="AS230" s="187">
        <v>11.75</v>
      </c>
      <c r="AT230" s="187"/>
      <c r="AU230" s="75">
        <v>2</v>
      </c>
      <c r="AV230" s="74">
        <v>8.9705882352941178</v>
      </c>
      <c r="AW230" s="70">
        <v>14</v>
      </c>
      <c r="AX230" s="84"/>
      <c r="AY230" s="84"/>
      <c r="AZ230" s="84"/>
      <c r="BA230" s="137" t="s">
        <v>539</v>
      </c>
      <c r="BB230" s="36">
        <v>9.35</v>
      </c>
      <c r="BD230" s="43" t="s">
        <v>829</v>
      </c>
      <c r="BH230" s="133"/>
      <c r="BN230" s="133"/>
    </row>
    <row r="231" spans="1:66" s="42" customFormat="1" hidden="1" x14ac:dyDescent="0.25">
      <c r="A231" s="186">
        <v>993</v>
      </c>
      <c r="B231" s="186" t="s">
        <v>831</v>
      </c>
      <c r="C231" s="186" t="s">
        <v>832</v>
      </c>
      <c r="D231" s="186" t="s">
        <v>460</v>
      </c>
      <c r="E231" s="186" t="s">
        <v>497</v>
      </c>
      <c r="F231" s="187"/>
      <c r="G231" s="187"/>
      <c r="H231" s="187"/>
      <c r="I231" s="187">
        <v>7.63</v>
      </c>
      <c r="J231" s="187"/>
      <c r="K231" s="187"/>
      <c r="L231" s="187"/>
      <c r="M231" s="187"/>
      <c r="N231" s="187">
        <v>13.03</v>
      </c>
      <c r="O231" s="187"/>
      <c r="P231" s="187"/>
      <c r="Q231" s="187"/>
      <c r="R231" s="187"/>
      <c r="S231" s="187">
        <v>6.25</v>
      </c>
      <c r="T231" s="83">
        <v>8.9700000000000006</v>
      </c>
      <c r="U231" s="38">
        <v>0</v>
      </c>
      <c r="V231" s="38">
        <v>6</v>
      </c>
      <c r="W231" s="38">
        <v>0</v>
      </c>
      <c r="X231" s="38">
        <v>6</v>
      </c>
      <c r="Y231" s="187">
        <v>16.37</v>
      </c>
      <c r="Z231" s="187">
        <v>8.1300000000000008</v>
      </c>
      <c r="AA231" s="187"/>
      <c r="AB231" s="187"/>
      <c r="AC231" s="187"/>
      <c r="AD231" s="187">
        <v>7.5</v>
      </c>
      <c r="AE231" s="187">
        <v>14</v>
      </c>
      <c r="AF231" s="187"/>
      <c r="AG231" s="145">
        <v>10.7</v>
      </c>
      <c r="AH231" s="75">
        <v>2</v>
      </c>
      <c r="AI231" s="75">
        <v>0</v>
      </c>
      <c r="AJ231" s="75">
        <v>0</v>
      </c>
      <c r="AK231" s="75">
        <v>1</v>
      </c>
      <c r="AL231" s="75">
        <v>9</v>
      </c>
      <c r="AM231" s="187">
        <v>15</v>
      </c>
      <c r="AN231" s="187"/>
      <c r="AO231" s="131">
        <v>1</v>
      </c>
      <c r="AP231" s="187">
        <v>0</v>
      </c>
      <c r="AQ231" s="187"/>
      <c r="AR231" s="75">
        <v>0</v>
      </c>
      <c r="AS231" s="187">
        <v>10.75</v>
      </c>
      <c r="AT231" s="187"/>
      <c r="AU231" s="75">
        <v>2</v>
      </c>
      <c r="AV231" s="74">
        <v>10.04294117647059</v>
      </c>
      <c r="AW231" s="70">
        <v>30</v>
      </c>
      <c r="AX231" s="133"/>
      <c r="AY231" s="133"/>
      <c r="AZ231" s="133"/>
      <c r="BA231" s="137" t="s">
        <v>539</v>
      </c>
      <c r="BB231" s="36">
        <v>10.039999999999999</v>
      </c>
      <c r="BD231" s="43" t="s">
        <v>832</v>
      </c>
      <c r="BH231" s="133"/>
      <c r="BN231" s="133"/>
    </row>
    <row r="232" spans="1:66" s="42" customFormat="1" hidden="1" x14ac:dyDescent="0.25">
      <c r="A232" s="186">
        <v>1000</v>
      </c>
      <c r="B232" s="186" t="s">
        <v>833</v>
      </c>
      <c r="C232" s="186" t="s">
        <v>834</v>
      </c>
      <c r="D232" s="186" t="s">
        <v>75</v>
      </c>
      <c r="E232" s="186" t="s">
        <v>497</v>
      </c>
      <c r="F232" s="187"/>
      <c r="G232" s="187"/>
      <c r="H232" s="187"/>
      <c r="I232" s="187">
        <v>7.63</v>
      </c>
      <c r="J232" s="187"/>
      <c r="K232" s="187"/>
      <c r="L232" s="187"/>
      <c r="M232" s="187"/>
      <c r="N232" s="187">
        <v>10.8</v>
      </c>
      <c r="O232" s="187"/>
      <c r="P232" s="187"/>
      <c r="Q232" s="187"/>
      <c r="R232" s="187"/>
      <c r="S232" s="187">
        <v>6</v>
      </c>
      <c r="T232" s="83">
        <v>8.1433333333333326</v>
      </c>
      <c r="U232" s="38">
        <v>0</v>
      </c>
      <c r="V232" s="38">
        <v>6</v>
      </c>
      <c r="W232" s="38">
        <v>0</v>
      </c>
      <c r="X232" s="38">
        <v>6</v>
      </c>
      <c r="Y232" s="187">
        <v>14.24</v>
      </c>
      <c r="Z232" s="187">
        <v>13.5</v>
      </c>
      <c r="AA232" s="187"/>
      <c r="AB232" s="187"/>
      <c r="AC232" s="187"/>
      <c r="AD232" s="187">
        <v>6</v>
      </c>
      <c r="AE232" s="187">
        <v>18</v>
      </c>
      <c r="AF232" s="187"/>
      <c r="AG232" s="145">
        <v>11.548</v>
      </c>
      <c r="AH232" s="75">
        <v>2</v>
      </c>
      <c r="AI232" s="75">
        <v>2</v>
      </c>
      <c r="AJ232" s="75">
        <v>0</v>
      </c>
      <c r="AK232" s="75">
        <v>1</v>
      </c>
      <c r="AL232" s="75">
        <v>9</v>
      </c>
      <c r="AM232" s="187">
        <v>19</v>
      </c>
      <c r="AN232" s="187"/>
      <c r="AO232" s="131">
        <v>1</v>
      </c>
      <c r="AP232" s="187">
        <v>0</v>
      </c>
      <c r="AQ232" s="187"/>
      <c r="AR232" s="75">
        <v>0</v>
      </c>
      <c r="AS232" s="187">
        <v>13.75</v>
      </c>
      <c r="AT232" s="187"/>
      <c r="AU232" s="75">
        <v>2</v>
      </c>
      <c r="AV232" s="74">
        <v>10.442941176470589</v>
      </c>
      <c r="AW232" s="70">
        <v>30</v>
      </c>
      <c r="AX232" s="133"/>
      <c r="AY232" s="133"/>
      <c r="AZ232" s="133"/>
      <c r="BA232" s="137" t="s">
        <v>539</v>
      </c>
      <c r="BB232" s="36">
        <v>10.44</v>
      </c>
      <c r="BD232" s="43" t="s">
        <v>834</v>
      </c>
      <c r="BH232" s="133"/>
      <c r="BN232" s="133"/>
    </row>
    <row r="233" spans="1:66" s="42" customFormat="1" hidden="1" x14ac:dyDescent="0.25">
      <c r="A233" s="186">
        <v>1002</v>
      </c>
      <c r="B233" s="186" t="s">
        <v>835</v>
      </c>
      <c r="C233" s="186" t="s">
        <v>439</v>
      </c>
      <c r="D233" s="186" t="s">
        <v>836</v>
      </c>
      <c r="E233" s="186" t="s">
        <v>497</v>
      </c>
      <c r="F233" s="187"/>
      <c r="G233" s="187"/>
      <c r="H233" s="187"/>
      <c r="I233" s="187">
        <v>5.5</v>
      </c>
      <c r="J233" s="187"/>
      <c r="K233" s="187"/>
      <c r="L233" s="187"/>
      <c r="M233" s="187"/>
      <c r="N233" s="187">
        <v>13.55</v>
      </c>
      <c r="O233" s="187"/>
      <c r="P233" s="187"/>
      <c r="Q233" s="187"/>
      <c r="R233" s="187"/>
      <c r="S233" s="187">
        <v>7.25</v>
      </c>
      <c r="T233" s="83">
        <v>8.7666666666666675</v>
      </c>
      <c r="U233" s="38">
        <v>0</v>
      </c>
      <c r="V233" s="38">
        <v>6</v>
      </c>
      <c r="W233" s="38">
        <v>0</v>
      </c>
      <c r="X233" s="38">
        <v>6</v>
      </c>
      <c r="Y233" s="187">
        <v>17.75</v>
      </c>
      <c r="Z233" s="187">
        <v>14.5</v>
      </c>
      <c r="AA233" s="187"/>
      <c r="AB233" s="187"/>
      <c r="AC233" s="187"/>
      <c r="AD233" s="187">
        <v>7.25</v>
      </c>
      <c r="AE233" s="187">
        <v>20</v>
      </c>
      <c r="AF233" s="187"/>
      <c r="AG233" s="145">
        <v>13.35</v>
      </c>
      <c r="AH233" s="75">
        <v>2</v>
      </c>
      <c r="AI233" s="75">
        <v>2</v>
      </c>
      <c r="AJ233" s="75">
        <v>0</v>
      </c>
      <c r="AK233" s="75">
        <v>1</v>
      </c>
      <c r="AL233" s="75">
        <v>9</v>
      </c>
      <c r="AM233" s="187">
        <v>17</v>
      </c>
      <c r="AN233" s="187"/>
      <c r="AO233" s="131">
        <v>1</v>
      </c>
      <c r="AP233" s="187">
        <v>0</v>
      </c>
      <c r="AQ233" s="187"/>
      <c r="AR233" s="75">
        <v>0</v>
      </c>
      <c r="AS233" s="187">
        <v>11</v>
      </c>
      <c r="AT233" s="187"/>
      <c r="AU233" s="75">
        <v>2</v>
      </c>
      <c r="AV233" s="74">
        <v>10.861764705882353</v>
      </c>
      <c r="AW233" s="70">
        <v>30</v>
      </c>
      <c r="AX233" s="133"/>
      <c r="AY233" s="133"/>
      <c r="AZ233" s="133"/>
      <c r="BA233" s="137" t="s">
        <v>539</v>
      </c>
      <c r="BB233" s="36">
        <v>10.86</v>
      </c>
      <c r="BD233" s="43" t="s">
        <v>439</v>
      </c>
      <c r="BH233" s="133"/>
      <c r="BN233" s="133"/>
    </row>
    <row r="234" spans="1:66" s="42" customFormat="1" hidden="1" x14ac:dyDescent="0.25">
      <c r="A234" s="186">
        <v>1007</v>
      </c>
      <c r="B234" s="186" t="s">
        <v>837</v>
      </c>
      <c r="C234" s="186" t="s">
        <v>838</v>
      </c>
      <c r="D234" s="186" t="s">
        <v>839</v>
      </c>
      <c r="E234" s="186" t="s">
        <v>497</v>
      </c>
      <c r="F234" s="187"/>
      <c r="G234" s="187"/>
      <c r="H234" s="187"/>
      <c r="I234" s="187">
        <v>5.88</v>
      </c>
      <c r="J234" s="187"/>
      <c r="K234" s="187"/>
      <c r="L234" s="187"/>
      <c r="M234" s="187"/>
      <c r="N234" s="187">
        <v>9.6</v>
      </c>
      <c r="O234" s="187"/>
      <c r="P234" s="187"/>
      <c r="Q234" s="187"/>
      <c r="R234" s="187"/>
      <c r="S234" s="187">
        <v>6.38</v>
      </c>
      <c r="T234" s="83">
        <v>7.2866666666666662</v>
      </c>
      <c r="U234" s="38">
        <v>0</v>
      </c>
      <c r="V234" s="38">
        <v>0</v>
      </c>
      <c r="W234" s="38">
        <v>0</v>
      </c>
      <c r="X234" s="38">
        <v>0</v>
      </c>
      <c r="Y234" s="187">
        <v>14.25</v>
      </c>
      <c r="Z234" s="187">
        <v>15.5</v>
      </c>
      <c r="AA234" s="187"/>
      <c r="AB234" s="187"/>
      <c r="AC234" s="187"/>
      <c r="AD234" s="187">
        <v>5.75</v>
      </c>
      <c r="AE234" s="187">
        <v>19</v>
      </c>
      <c r="AF234" s="187"/>
      <c r="AG234" s="145">
        <v>12.05</v>
      </c>
      <c r="AH234" s="75">
        <v>2</v>
      </c>
      <c r="AI234" s="75">
        <v>2</v>
      </c>
      <c r="AJ234" s="75">
        <v>0</v>
      </c>
      <c r="AK234" s="75">
        <v>1</v>
      </c>
      <c r="AL234" s="75">
        <v>9</v>
      </c>
      <c r="AM234" s="187">
        <v>20</v>
      </c>
      <c r="AN234" s="187"/>
      <c r="AO234" s="131">
        <v>1</v>
      </c>
      <c r="AP234" s="187">
        <v>0</v>
      </c>
      <c r="AQ234" s="187"/>
      <c r="AR234" s="75">
        <v>0</v>
      </c>
      <c r="AS234" s="187">
        <v>12.75</v>
      </c>
      <c r="AT234" s="187"/>
      <c r="AU234" s="75">
        <v>2</v>
      </c>
      <c r="AV234" s="74">
        <v>10.078235294117647</v>
      </c>
      <c r="AW234" s="70">
        <v>30</v>
      </c>
      <c r="AX234" s="133"/>
      <c r="AY234" s="133"/>
      <c r="AZ234" s="133"/>
      <c r="BA234" s="137" t="s">
        <v>539</v>
      </c>
      <c r="BB234" s="36">
        <v>10.08</v>
      </c>
      <c r="BD234" s="43" t="s">
        <v>838</v>
      </c>
      <c r="BH234" s="133"/>
      <c r="BN234" s="133"/>
    </row>
    <row r="235" spans="1:66" s="42" customFormat="1" hidden="1" x14ac:dyDescent="0.25">
      <c r="A235" s="186">
        <v>1008</v>
      </c>
      <c r="B235" s="186" t="s">
        <v>840</v>
      </c>
      <c r="C235" s="186" t="s">
        <v>841</v>
      </c>
      <c r="D235" s="186" t="s">
        <v>842</v>
      </c>
      <c r="E235" s="186" t="s">
        <v>497</v>
      </c>
      <c r="F235" s="187"/>
      <c r="G235" s="187"/>
      <c r="H235" s="187"/>
      <c r="I235" s="187">
        <v>7.38</v>
      </c>
      <c r="J235" s="187"/>
      <c r="K235" s="187"/>
      <c r="L235" s="187"/>
      <c r="M235" s="187"/>
      <c r="N235" s="187">
        <v>9.8000000000000007</v>
      </c>
      <c r="O235" s="187"/>
      <c r="P235" s="187"/>
      <c r="Q235" s="187"/>
      <c r="R235" s="187"/>
      <c r="S235" s="187">
        <v>8.25</v>
      </c>
      <c r="T235" s="83">
        <v>8.4766666666666666</v>
      </c>
      <c r="U235" s="38">
        <v>0</v>
      </c>
      <c r="V235" s="38">
        <v>0</v>
      </c>
      <c r="W235" s="38">
        <v>0</v>
      </c>
      <c r="X235" s="38">
        <v>0</v>
      </c>
      <c r="Y235" s="187">
        <v>13.75</v>
      </c>
      <c r="Z235" s="187">
        <v>15.5</v>
      </c>
      <c r="AA235" s="187"/>
      <c r="AB235" s="187"/>
      <c r="AC235" s="187"/>
      <c r="AD235" s="187">
        <v>6.5</v>
      </c>
      <c r="AE235" s="187">
        <v>17</v>
      </c>
      <c r="AF235" s="187"/>
      <c r="AG235" s="145">
        <v>11.85</v>
      </c>
      <c r="AH235" s="75">
        <v>2</v>
      </c>
      <c r="AI235" s="75">
        <v>2</v>
      </c>
      <c r="AJ235" s="75">
        <v>0</v>
      </c>
      <c r="AK235" s="75">
        <v>1</v>
      </c>
      <c r="AL235" s="75">
        <v>9</v>
      </c>
      <c r="AM235" s="187">
        <v>16</v>
      </c>
      <c r="AN235" s="187"/>
      <c r="AO235" s="131">
        <v>1</v>
      </c>
      <c r="AP235" s="187">
        <v>0</v>
      </c>
      <c r="AQ235" s="187"/>
      <c r="AR235" s="75">
        <v>0</v>
      </c>
      <c r="AS235" s="187">
        <v>13</v>
      </c>
      <c r="AT235" s="187"/>
      <c r="AU235" s="75">
        <v>2</v>
      </c>
      <c r="AV235" s="74">
        <v>10.443529411764706</v>
      </c>
      <c r="AW235" s="70">
        <v>30</v>
      </c>
      <c r="AX235" s="133"/>
      <c r="AY235" s="133"/>
      <c r="AZ235" s="133"/>
      <c r="BA235" s="137" t="s">
        <v>539</v>
      </c>
      <c r="BB235" s="36">
        <v>10.38</v>
      </c>
      <c r="BD235" s="43" t="s">
        <v>841</v>
      </c>
      <c r="BH235" s="133"/>
      <c r="BN235" s="133"/>
    </row>
    <row r="236" spans="1:66" s="42" customFormat="1" hidden="1" x14ac:dyDescent="0.25">
      <c r="A236" s="186">
        <v>1020</v>
      </c>
      <c r="B236" s="186" t="s">
        <v>843</v>
      </c>
      <c r="C236" s="186" t="s">
        <v>487</v>
      </c>
      <c r="D236" s="186" t="s">
        <v>92</v>
      </c>
      <c r="E236" s="186" t="s">
        <v>501</v>
      </c>
      <c r="F236" s="187"/>
      <c r="G236" s="187"/>
      <c r="H236" s="187"/>
      <c r="I236" s="187">
        <v>7.5</v>
      </c>
      <c r="J236" s="187"/>
      <c r="K236" s="187"/>
      <c r="L236" s="187"/>
      <c r="M236" s="187"/>
      <c r="N236" s="187">
        <v>8.5</v>
      </c>
      <c r="O236" s="187"/>
      <c r="P236" s="187"/>
      <c r="Q236" s="187"/>
      <c r="R236" s="187"/>
      <c r="S236" s="187">
        <v>8.6300000000000008</v>
      </c>
      <c r="T236" s="83">
        <v>8.2100000000000009</v>
      </c>
      <c r="U236" s="38">
        <v>0</v>
      </c>
      <c r="V236" s="38">
        <v>0</v>
      </c>
      <c r="W236" s="38">
        <v>0</v>
      </c>
      <c r="X236" s="38">
        <v>0</v>
      </c>
      <c r="Y236" s="187">
        <v>15.15</v>
      </c>
      <c r="Z236" s="187">
        <v>10.5</v>
      </c>
      <c r="AA236" s="187"/>
      <c r="AB236" s="187"/>
      <c r="AC236" s="187"/>
      <c r="AD236" s="187">
        <v>7.25</v>
      </c>
      <c r="AE236" s="187">
        <v>20</v>
      </c>
      <c r="AF236" s="187"/>
      <c r="AG236" s="145">
        <v>12.03</v>
      </c>
      <c r="AH236" s="75">
        <v>2</v>
      </c>
      <c r="AI236" s="75">
        <v>2</v>
      </c>
      <c r="AJ236" s="75">
        <v>0</v>
      </c>
      <c r="AK236" s="75">
        <v>1</v>
      </c>
      <c r="AL236" s="75">
        <v>9</v>
      </c>
      <c r="AM236" s="187">
        <v>15</v>
      </c>
      <c r="AN236" s="187"/>
      <c r="AO236" s="131">
        <v>1</v>
      </c>
      <c r="AP236" s="187">
        <v>11.5</v>
      </c>
      <c r="AQ236" s="187"/>
      <c r="AR236" s="75">
        <v>2</v>
      </c>
      <c r="AS236" s="187">
        <v>0</v>
      </c>
      <c r="AT236" s="187"/>
      <c r="AU236" s="75">
        <v>0</v>
      </c>
      <c r="AV236" s="74">
        <v>10.120000000000001</v>
      </c>
      <c r="AW236" s="70">
        <v>30</v>
      </c>
      <c r="AX236" s="133"/>
      <c r="AY236" s="133"/>
      <c r="AZ236" s="133"/>
      <c r="BA236" s="137" t="s">
        <v>539</v>
      </c>
      <c r="BB236" s="36">
        <v>10.119999999999999</v>
      </c>
      <c r="BD236" s="43" t="s">
        <v>487</v>
      </c>
      <c r="BH236" s="133"/>
      <c r="BN236" s="133"/>
    </row>
    <row r="237" spans="1:66" s="42" customFormat="1" hidden="1" x14ac:dyDescent="0.25">
      <c r="A237" s="186">
        <v>1021</v>
      </c>
      <c r="B237" s="186" t="s">
        <v>844</v>
      </c>
      <c r="C237" s="186" t="s">
        <v>845</v>
      </c>
      <c r="D237" s="186" t="s">
        <v>417</v>
      </c>
      <c r="E237" s="186" t="s">
        <v>501</v>
      </c>
      <c r="F237" s="187"/>
      <c r="G237" s="187"/>
      <c r="H237" s="187"/>
      <c r="I237" s="187">
        <v>8.6300000000000008</v>
      </c>
      <c r="J237" s="187"/>
      <c r="K237" s="187"/>
      <c r="L237" s="187"/>
      <c r="M237" s="187"/>
      <c r="N237" s="187">
        <v>9.75</v>
      </c>
      <c r="O237" s="187"/>
      <c r="P237" s="187"/>
      <c r="Q237" s="187"/>
      <c r="R237" s="187"/>
      <c r="S237" s="187">
        <v>10.25</v>
      </c>
      <c r="T237" s="83">
        <v>9.5433333333333348</v>
      </c>
      <c r="U237" s="38">
        <v>0</v>
      </c>
      <c r="V237" s="38">
        <v>0</v>
      </c>
      <c r="W237" s="38">
        <v>6</v>
      </c>
      <c r="X237" s="38">
        <v>6</v>
      </c>
      <c r="Y237" s="187">
        <v>12.77</v>
      </c>
      <c r="Z237" s="187">
        <v>13</v>
      </c>
      <c r="AA237" s="187"/>
      <c r="AB237" s="187"/>
      <c r="AC237" s="187"/>
      <c r="AD237" s="187">
        <v>7.13</v>
      </c>
      <c r="AE237" s="187">
        <v>18</v>
      </c>
      <c r="AF237" s="187"/>
      <c r="AG237" s="145">
        <v>11.606</v>
      </c>
      <c r="AH237" s="75">
        <v>2</v>
      </c>
      <c r="AI237" s="75">
        <v>2</v>
      </c>
      <c r="AJ237" s="75">
        <v>0</v>
      </c>
      <c r="AK237" s="75">
        <v>1</v>
      </c>
      <c r="AL237" s="75">
        <v>9</v>
      </c>
      <c r="AM237" s="187">
        <v>18</v>
      </c>
      <c r="AN237" s="187"/>
      <c r="AO237" s="131">
        <v>1</v>
      </c>
      <c r="AP237" s="187">
        <v>0</v>
      </c>
      <c r="AQ237" s="187"/>
      <c r="AR237" s="75">
        <v>0</v>
      </c>
      <c r="AS237" s="187">
        <v>11.5</v>
      </c>
      <c r="AT237" s="187"/>
      <c r="AU237" s="75">
        <v>2</v>
      </c>
      <c r="AV237" s="74">
        <v>10.877647058823531</v>
      </c>
      <c r="AW237" s="70">
        <v>30</v>
      </c>
      <c r="AX237" s="133"/>
      <c r="AY237" s="133"/>
      <c r="AZ237" s="133"/>
      <c r="BA237" s="137" t="s">
        <v>539</v>
      </c>
      <c r="BB237" s="36">
        <v>10.88</v>
      </c>
      <c r="BD237" s="43" t="s">
        <v>845</v>
      </c>
      <c r="BH237" s="133"/>
      <c r="BN237" s="133"/>
    </row>
    <row r="238" spans="1:66" s="42" customFormat="1" hidden="1" x14ac:dyDescent="0.25">
      <c r="A238" s="186">
        <v>1031</v>
      </c>
      <c r="B238" s="186" t="s">
        <v>846</v>
      </c>
      <c r="C238" s="186" t="s">
        <v>445</v>
      </c>
      <c r="D238" s="186" t="s">
        <v>847</v>
      </c>
      <c r="E238" s="186" t="s">
        <v>501</v>
      </c>
      <c r="F238" s="187"/>
      <c r="G238" s="187"/>
      <c r="H238" s="187"/>
      <c r="I238" s="187">
        <v>6</v>
      </c>
      <c r="J238" s="187"/>
      <c r="K238" s="187"/>
      <c r="L238" s="187"/>
      <c r="M238" s="187"/>
      <c r="N238" s="187">
        <v>8.6300000000000008</v>
      </c>
      <c r="O238" s="187"/>
      <c r="P238" s="187"/>
      <c r="Q238" s="187"/>
      <c r="R238" s="187"/>
      <c r="S238" s="187">
        <v>7.5</v>
      </c>
      <c r="T238" s="83">
        <v>7.3766666666666678</v>
      </c>
      <c r="U238" s="38">
        <v>0</v>
      </c>
      <c r="V238" s="38">
        <v>0</v>
      </c>
      <c r="W238" s="38">
        <v>0</v>
      </c>
      <c r="X238" s="38">
        <v>0</v>
      </c>
      <c r="Y238" s="187">
        <v>15.6</v>
      </c>
      <c r="Z238" s="187">
        <v>14</v>
      </c>
      <c r="AA238" s="187"/>
      <c r="AB238" s="187"/>
      <c r="AC238" s="187"/>
      <c r="AD238" s="187">
        <v>6.75</v>
      </c>
      <c r="AE238" s="187">
        <v>19</v>
      </c>
      <c r="AF238" s="187"/>
      <c r="AG238" s="145">
        <v>12.42</v>
      </c>
      <c r="AH238" s="75">
        <v>2</v>
      </c>
      <c r="AI238" s="75">
        <v>2</v>
      </c>
      <c r="AJ238" s="75">
        <v>0</v>
      </c>
      <c r="AK238" s="75">
        <v>1</v>
      </c>
      <c r="AL238" s="75">
        <v>9</v>
      </c>
      <c r="AM238" s="187">
        <v>16</v>
      </c>
      <c r="AN238" s="187"/>
      <c r="AO238" s="131">
        <v>1</v>
      </c>
      <c r="AP238" s="187">
        <v>0</v>
      </c>
      <c r="AQ238" s="187"/>
      <c r="AR238" s="75">
        <v>0</v>
      </c>
      <c r="AS238" s="187">
        <v>13</v>
      </c>
      <c r="AT238" s="187"/>
      <c r="AU238" s="75">
        <v>2</v>
      </c>
      <c r="AV238" s="74">
        <v>10.028823529411765</v>
      </c>
      <c r="AW238" s="70">
        <v>30</v>
      </c>
      <c r="AX238" s="133"/>
      <c r="AY238" s="133"/>
      <c r="AZ238" s="133"/>
      <c r="BA238" s="137" t="s">
        <v>539</v>
      </c>
      <c r="BB238" s="36">
        <v>10.029999999999999</v>
      </c>
      <c r="BD238" s="43" t="s">
        <v>445</v>
      </c>
      <c r="BH238" s="133"/>
      <c r="BN238" s="133"/>
    </row>
    <row r="239" spans="1:66" s="42" customFormat="1" hidden="1" x14ac:dyDescent="0.25">
      <c r="A239" s="186">
        <v>1042</v>
      </c>
      <c r="B239" s="186" t="s">
        <v>848</v>
      </c>
      <c r="C239" s="186" t="s">
        <v>849</v>
      </c>
      <c r="D239" s="186" t="s">
        <v>850</v>
      </c>
      <c r="E239" s="186" t="s">
        <v>501</v>
      </c>
      <c r="F239" s="187"/>
      <c r="G239" s="187"/>
      <c r="H239" s="187"/>
      <c r="I239" s="187">
        <v>8.1300000000000008</v>
      </c>
      <c r="J239" s="187"/>
      <c r="K239" s="187"/>
      <c r="L239" s="187"/>
      <c r="M239" s="187"/>
      <c r="N239" s="187">
        <v>8.5</v>
      </c>
      <c r="O239" s="187"/>
      <c r="P239" s="187"/>
      <c r="Q239" s="187"/>
      <c r="R239" s="187"/>
      <c r="S239" s="187">
        <v>6.38</v>
      </c>
      <c r="T239" s="83">
        <v>7.6700000000000008</v>
      </c>
      <c r="U239" s="38">
        <v>0</v>
      </c>
      <c r="V239" s="38">
        <v>0</v>
      </c>
      <c r="W239" s="38">
        <v>0</v>
      </c>
      <c r="X239" s="38">
        <v>0</v>
      </c>
      <c r="Y239" s="187">
        <v>12.27</v>
      </c>
      <c r="Z239" s="187">
        <v>12.5</v>
      </c>
      <c r="AA239" s="187"/>
      <c r="AB239" s="187"/>
      <c r="AC239" s="187"/>
      <c r="AD239" s="187">
        <v>5.25</v>
      </c>
      <c r="AE239" s="187">
        <v>18</v>
      </c>
      <c r="AF239" s="187"/>
      <c r="AG239" s="145">
        <v>10.654</v>
      </c>
      <c r="AH239" s="75">
        <v>2</v>
      </c>
      <c r="AI239" s="75">
        <v>2</v>
      </c>
      <c r="AJ239" s="75">
        <v>0</v>
      </c>
      <c r="AK239" s="75">
        <v>1</v>
      </c>
      <c r="AL239" s="75">
        <v>9</v>
      </c>
      <c r="AM239" s="187">
        <v>17</v>
      </c>
      <c r="AN239" s="187"/>
      <c r="AO239" s="131">
        <v>1</v>
      </c>
      <c r="AP239" s="187">
        <v>17.5</v>
      </c>
      <c r="AQ239" s="187"/>
      <c r="AR239" s="75">
        <v>2</v>
      </c>
      <c r="AS239" s="187">
        <v>0</v>
      </c>
      <c r="AT239" s="187"/>
      <c r="AU239" s="75">
        <v>0</v>
      </c>
      <c r="AV239" s="74">
        <v>10.252941176470589</v>
      </c>
      <c r="AW239" s="70">
        <v>30</v>
      </c>
      <c r="AX239" s="133"/>
      <c r="AY239" s="133"/>
      <c r="AZ239" s="133"/>
      <c r="BA239" s="137" t="s">
        <v>539</v>
      </c>
      <c r="BB239" s="36">
        <v>10.25</v>
      </c>
      <c r="BD239" s="43" t="s">
        <v>849</v>
      </c>
      <c r="BH239" s="133"/>
      <c r="BN239" s="133"/>
    </row>
    <row r="240" spans="1:66" s="42" customFormat="1" hidden="1" x14ac:dyDescent="0.25">
      <c r="A240" s="186">
        <v>1044</v>
      </c>
      <c r="B240" s="186" t="s">
        <v>851</v>
      </c>
      <c r="C240" s="186" t="s">
        <v>345</v>
      </c>
      <c r="D240" s="186" t="s">
        <v>852</v>
      </c>
      <c r="E240" s="186" t="s">
        <v>502</v>
      </c>
      <c r="F240" s="187"/>
      <c r="G240" s="187"/>
      <c r="H240" s="187"/>
      <c r="I240" s="187">
        <v>11.25</v>
      </c>
      <c r="J240" s="187"/>
      <c r="K240" s="187"/>
      <c r="L240" s="187"/>
      <c r="M240" s="187"/>
      <c r="N240" s="187">
        <v>8.5</v>
      </c>
      <c r="O240" s="187"/>
      <c r="P240" s="187"/>
      <c r="Q240" s="187"/>
      <c r="R240" s="187"/>
      <c r="S240" s="187">
        <v>8.25</v>
      </c>
      <c r="T240" s="83">
        <v>9.3333333333333339</v>
      </c>
      <c r="U240" s="38">
        <v>6</v>
      </c>
      <c r="V240" s="38">
        <v>0</v>
      </c>
      <c r="W240" s="38">
        <v>0</v>
      </c>
      <c r="X240" s="38">
        <v>6</v>
      </c>
      <c r="Y240" s="187">
        <v>11.75</v>
      </c>
      <c r="Z240" s="187">
        <v>11.87</v>
      </c>
      <c r="AA240" s="187"/>
      <c r="AB240" s="187"/>
      <c r="AC240" s="187"/>
      <c r="AD240" s="187">
        <v>10</v>
      </c>
      <c r="AE240" s="187">
        <v>18</v>
      </c>
      <c r="AF240" s="187"/>
      <c r="AG240" s="145">
        <v>12.324</v>
      </c>
      <c r="AH240" s="75">
        <v>2</v>
      </c>
      <c r="AI240" s="75">
        <v>2</v>
      </c>
      <c r="AJ240" s="75">
        <v>4</v>
      </c>
      <c r="AK240" s="75">
        <v>1</v>
      </c>
      <c r="AL240" s="75">
        <v>9</v>
      </c>
      <c r="AM240" s="187">
        <v>17</v>
      </c>
      <c r="AN240" s="187"/>
      <c r="AO240" s="131">
        <v>1</v>
      </c>
      <c r="AP240" s="187">
        <v>0</v>
      </c>
      <c r="AQ240" s="187"/>
      <c r="AR240" s="75">
        <v>0</v>
      </c>
      <c r="AS240" s="187">
        <v>14</v>
      </c>
      <c r="AT240" s="187"/>
      <c r="AU240" s="75">
        <v>2</v>
      </c>
      <c r="AV240" s="74">
        <v>11.212941176470588</v>
      </c>
      <c r="AW240" s="70">
        <v>30</v>
      </c>
      <c r="AX240" s="133"/>
      <c r="AY240" s="133"/>
      <c r="AZ240" s="133"/>
      <c r="BA240" s="137" t="s">
        <v>539</v>
      </c>
      <c r="BB240" s="36">
        <v>11.21</v>
      </c>
      <c r="BD240" s="43" t="s">
        <v>345</v>
      </c>
      <c r="BH240" s="133"/>
      <c r="BN240" s="133"/>
    </row>
    <row r="241" spans="1:66" s="42" customFormat="1" hidden="1" x14ac:dyDescent="0.25">
      <c r="A241" s="186">
        <v>1067</v>
      </c>
      <c r="B241" s="186" t="s">
        <v>853</v>
      </c>
      <c r="C241" s="186" t="s">
        <v>854</v>
      </c>
      <c r="D241" s="186" t="s">
        <v>855</v>
      </c>
      <c r="E241" s="186" t="s">
        <v>360</v>
      </c>
      <c r="F241" s="187"/>
      <c r="G241" s="187"/>
      <c r="H241" s="187"/>
      <c r="I241" s="187">
        <v>10</v>
      </c>
      <c r="J241" s="187"/>
      <c r="K241" s="187"/>
      <c r="L241" s="187"/>
      <c r="M241" s="187"/>
      <c r="N241" s="187">
        <v>10.25</v>
      </c>
      <c r="O241" s="187"/>
      <c r="P241" s="187"/>
      <c r="Q241" s="187"/>
      <c r="R241" s="187"/>
      <c r="S241" s="187">
        <v>9.8800000000000008</v>
      </c>
      <c r="T241" s="83">
        <v>10.043333333333335</v>
      </c>
      <c r="U241" s="38">
        <v>6</v>
      </c>
      <c r="V241" s="38">
        <v>6</v>
      </c>
      <c r="W241" s="38">
        <v>0</v>
      </c>
      <c r="X241" s="38">
        <v>18</v>
      </c>
      <c r="Y241" s="187">
        <v>17.5</v>
      </c>
      <c r="Z241" s="187">
        <v>11.5</v>
      </c>
      <c r="AA241" s="187"/>
      <c r="AB241" s="187"/>
      <c r="AC241" s="187"/>
      <c r="AD241" s="187">
        <v>8</v>
      </c>
      <c r="AE241" s="187">
        <v>12</v>
      </c>
      <c r="AF241" s="187"/>
      <c r="AG241" s="145">
        <v>11.4</v>
      </c>
      <c r="AH241" s="75">
        <v>2</v>
      </c>
      <c r="AI241" s="75">
        <v>2</v>
      </c>
      <c r="AJ241" s="75">
        <v>0</v>
      </c>
      <c r="AK241" s="75">
        <v>1</v>
      </c>
      <c r="AL241" s="75">
        <v>9</v>
      </c>
      <c r="AM241" s="187">
        <v>12</v>
      </c>
      <c r="AN241" s="187"/>
      <c r="AO241" s="131">
        <v>1</v>
      </c>
      <c r="AP241" s="187">
        <v>10</v>
      </c>
      <c r="AQ241" s="187"/>
      <c r="AR241" s="75">
        <v>2</v>
      </c>
      <c r="AS241" s="187">
        <v>0</v>
      </c>
      <c r="AT241" s="187"/>
      <c r="AU241" s="75">
        <v>0</v>
      </c>
      <c r="AV241" s="74">
        <v>10.552352941176471</v>
      </c>
      <c r="AW241" s="70">
        <v>30</v>
      </c>
      <c r="AX241" s="133"/>
      <c r="AY241" s="133"/>
      <c r="AZ241" s="133"/>
      <c r="BA241" s="137" t="s">
        <v>539</v>
      </c>
      <c r="BB241" s="36">
        <v>10.55</v>
      </c>
      <c r="BD241" s="43" t="s">
        <v>854</v>
      </c>
      <c r="BH241" s="133"/>
      <c r="BN241" s="133"/>
    </row>
    <row r="242" spans="1:66" s="42" customFormat="1" hidden="1" x14ac:dyDescent="0.25">
      <c r="A242" s="186">
        <v>1071</v>
      </c>
      <c r="B242" s="186" t="s">
        <v>856</v>
      </c>
      <c r="C242" s="186" t="s">
        <v>857</v>
      </c>
      <c r="D242" s="186" t="s">
        <v>858</v>
      </c>
      <c r="E242" s="186" t="s">
        <v>360</v>
      </c>
      <c r="F242" s="187"/>
      <c r="G242" s="187"/>
      <c r="H242" s="187"/>
      <c r="I242" s="187">
        <v>5.5</v>
      </c>
      <c r="J242" s="187"/>
      <c r="K242" s="187"/>
      <c r="L242" s="187"/>
      <c r="M242" s="187"/>
      <c r="N242" s="187">
        <v>10.88</v>
      </c>
      <c r="O242" s="187"/>
      <c r="P242" s="187"/>
      <c r="Q242" s="187"/>
      <c r="R242" s="187"/>
      <c r="S242" s="187">
        <v>9.69</v>
      </c>
      <c r="T242" s="83">
        <v>8.69</v>
      </c>
      <c r="U242" s="38">
        <v>0</v>
      </c>
      <c r="V242" s="38">
        <v>6</v>
      </c>
      <c r="W242" s="38">
        <v>0</v>
      </c>
      <c r="X242" s="38">
        <v>6</v>
      </c>
      <c r="Y242" s="187">
        <v>15.5</v>
      </c>
      <c r="Z242" s="187">
        <v>12</v>
      </c>
      <c r="AA242" s="187"/>
      <c r="AB242" s="187"/>
      <c r="AC242" s="187"/>
      <c r="AD242" s="187">
        <v>6.88</v>
      </c>
      <c r="AE242" s="187">
        <v>16</v>
      </c>
      <c r="AF242" s="187"/>
      <c r="AG242" s="145">
        <v>11.452</v>
      </c>
      <c r="AH242" s="75">
        <v>2</v>
      </c>
      <c r="AI242" s="75">
        <v>2</v>
      </c>
      <c r="AJ242" s="75">
        <v>0</v>
      </c>
      <c r="AK242" s="75">
        <v>1</v>
      </c>
      <c r="AL242" s="75">
        <v>9</v>
      </c>
      <c r="AM242" s="187">
        <v>13</v>
      </c>
      <c r="AN242" s="187"/>
      <c r="AO242" s="131">
        <v>1</v>
      </c>
      <c r="AP242" s="187">
        <v>0</v>
      </c>
      <c r="AQ242" s="187"/>
      <c r="AR242" s="75">
        <v>0</v>
      </c>
      <c r="AS242" s="187">
        <v>13</v>
      </c>
      <c r="AT242" s="187"/>
      <c r="AU242" s="75">
        <v>2</v>
      </c>
      <c r="AV242" s="74">
        <v>10.262941176470587</v>
      </c>
      <c r="AW242" s="70">
        <v>30</v>
      </c>
      <c r="AX242" s="133"/>
      <c r="AY242" s="133"/>
      <c r="AZ242" s="133"/>
      <c r="BA242" s="137" t="s">
        <v>539</v>
      </c>
      <c r="BB242" s="36">
        <v>10.26</v>
      </c>
      <c r="BD242" s="43" t="s">
        <v>857</v>
      </c>
      <c r="BH242" s="133"/>
      <c r="BN242" s="133"/>
    </row>
    <row r="243" spans="1:66" s="42" customFormat="1" hidden="1" x14ac:dyDescent="0.25">
      <c r="A243" s="186">
        <v>1077</v>
      </c>
      <c r="B243" s="186" t="s">
        <v>859</v>
      </c>
      <c r="C243" s="186" t="s">
        <v>860</v>
      </c>
      <c r="D243" s="186" t="s">
        <v>367</v>
      </c>
      <c r="E243" s="186" t="s">
        <v>360</v>
      </c>
      <c r="F243" s="187"/>
      <c r="G243" s="187"/>
      <c r="H243" s="187"/>
      <c r="I243" s="187">
        <v>8</v>
      </c>
      <c r="J243" s="187"/>
      <c r="K243" s="187"/>
      <c r="L243" s="187"/>
      <c r="M243" s="187"/>
      <c r="N243" s="187">
        <v>8.75</v>
      </c>
      <c r="O243" s="187"/>
      <c r="P243" s="187"/>
      <c r="Q243" s="187"/>
      <c r="R243" s="187"/>
      <c r="S243" s="187">
        <v>7.75</v>
      </c>
      <c r="T243" s="83">
        <v>8.1666666666666661</v>
      </c>
      <c r="U243" s="38">
        <v>0</v>
      </c>
      <c r="V243" s="38">
        <v>0</v>
      </c>
      <c r="W243" s="38">
        <v>0</v>
      </c>
      <c r="X243" s="38">
        <v>0</v>
      </c>
      <c r="Y243" s="187">
        <v>14.75</v>
      </c>
      <c r="Z243" s="187">
        <v>10</v>
      </c>
      <c r="AA243" s="187"/>
      <c r="AB243" s="187"/>
      <c r="AC243" s="187"/>
      <c r="AD243" s="187">
        <v>7.625</v>
      </c>
      <c r="AE243" s="187">
        <v>20</v>
      </c>
      <c r="AF243" s="187"/>
      <c r="AG243" s="145">
        <v>12</v>
      </c>
      <c r="AH243" s="75">
        <v>2</v>
      </c>
      <c r="AI243" s="75">
        <v>2</v>
      </c>
      <c r="AJ243" s="75">
        <v>0</v>
      </c>
      <c r="AK243" s="75">
        <v>1</v>
      </c>
      <c r="AL243" s="75">
        <v>9</v>
      </c>
      <c r="AM243" s="187">
        <v>18</v>
      </c>
      <c r="AN243" s="187"/>
      <c r="AO243" s="131">
        <v>1</v>
      </c>
      <c r="AP243" s="187">
        <v>16.5</v>
      </c>
      <c r="AQ243" s="187"/>
      <c r="AR243" s="75">
        <v>2</v>
      </c>
      <c r="AS243" s="187">
        <v>0</v>
      </c>
      <c r="AT243" s="187"/>
      <c r="AU243" s="75">
        <v>0</v>
      </c>
      <c r="AV243" s="74">
        <v>10.852941176470589</v>
      </c>
      <c r="AW243" s="70">
        <v>30</v>
      </c>
      <c r="AX243" s="133"/>
      <c r="AY243" s="133"/>
      <c r="AZ243" s="133"/>
      <c r="BA243" s="137" t="s">
        <v>539</v>
      </c>
      <c r="BB243" s="36">
        <v>10.85</v>
      </c>
      <c r="BD243" s="43" t="s">
        <v>860</v>
      </c>
      <c r="BH243" s="133"/>
      <c r="BN243" s="133"/>
    </row>
    <row r="244" spans="1:66" s="42" customFormat="1" hidden="1" x14ac:dyDescent="0.25">
      <c r="A244" s="186">
        <v>1082</v>
      </c>
      <c r="B244" s="186" t="s">
        <v>861</v>
      </c>
      <c r="C244" s="186" t="s">
        <v>862</v>
      </c>
      <c r="D244" s="186" t="s">
        <v>393</v>
      </c>
      <c r="E244" s="186" t="s">
        <v>360</v>
      </c>
      <c r="F244" s="187"/>
      <c r="G244" s="187"/>
      <c r="H244" s="187"/>
      <c r="I244" s="187">
        <v>6.38</v>
      </c>
      <c r="J244" s="187"/>
      <c r="K244" s="187"/>
      <c r="L244" s="187"/>
      <c r="M244" s="187"/>
      <c r="N244" s="187">
        <v>12</v>
      </c>
      <c r="O244" s="187"/>
      <c r="P244" s="187"/>
      <c r="Q244" s="187"/>
      <c r="R244" s="187"/>
      <c r="S244" s="187">
        <v>12.13</v>
      </c>
      <c r="T244" s="83">
        <v>10.17</v>
      </c>
      <c r="U244" s="38">
        <v>0</v>
      </c>
      <c r="V244" s="38">
        <v>6</v>
      </c>
      <c r="W244" s="38">
        <v>6</v>
      </c>
      <c r="X244" s="38">
        <v>18</v>
      </c>
      <c r="Y244" s="187">
        <v>15</v>
      </c>
      <c r="Z244" s="187">
        <v>7.87</v>
      </c>
      <c r="AA244" s="187"/>
      <c r="AB244" s="187"/>
      <c r="AC244" s="187"/>
      <c r="AD244" s="187">
        <v>7.25</v>
      </c>
      <c r="AE244" s="187">
        <v>20</v>
      </c>
      <c r="AF244" s="187"/>
      <c r="AG244" s="145">
        <v>11.474</v>
      </c>
      <c r="AH244" s="75">
        <v>2</v>
      </c>
      <c r="AI244" s="75">
        <v>0</v>
      </c>
      <c r="AJ244" s="75">
        <v>0</v>
      </c>
      <c r="AK244" s="75">
        <v>1</v>
      </c>
      <c r="AL244" s="75">
        <v>9</v>
      </c>
      <c r="AM244" s="187">
        <v>14</v>
      </c>
      <c r="AN244" s="187"/>
      <c r="AO244" s="131">
        <v>1</v>
      </c>
      <c r="AP244" s="187">
        <v>10.75</v>
      </c>
      <c r="AQ244" s="187"/>
      <c r="AR244" s="75">
        <v>2</v>
      </c>
      <c r="AS244" s="187">
        <v>0</v>
      </c>
      <c r="AT244" s="187"/>
      <c r="AU244" s="75">
        <v>0</v>
      </c>
      <c r="AV244" s="74">
        <v>10.847058823529412</v>
      </c>
      <c r="AW244" s="70">
        <v>30</v>
      </c>
      <c r="AX244" s="133"/>
      <c r="AY244" s="133"/>
      <c r="AZ244" s="133"/>
      <c r="BA244" s="137" t="s">
        <v>539</v>
      </c>
      <c r="BB244" s="36">
        <v>10.85</v>
      </c>
      <c r="BD244" s="43" t="s">
        <v>862</v>
      </c>
      <c r="BH244" s="133"/>
      <c r="BN244" s="133"/>
    </row>
    <row r="245" spans="1:66" s="42" customFormat="1" hidden="1" x14ac:dyDescent="0.25">
      <c r="A245" s="186">
        <v>1092</v>
      </c>
      <c r="B245" s="186" t="s">
        <v>863</v>
      </c>
      <c r="C245" s="186" t="s">
        <v>864</v>
      </c>
      <c r="D245" s="186" t="s">
        <v>865</v>
      </c>
      <c r="E245" s="186" t="s">
        <v>360</v>
      </c>
      <c r="F245" s="187"/>
      <c r="G245" s="187"/>
      <c r="H245" s="187"/>
      <c r="I245" s="187">
        <v>4.63</v>
      </c>
      <c r="J245" s="187"/>
      <c r="K245" s="187"/>
      <c r="L245" s="187"/>
      <c r="M245" s="187"/>
      <c r="N245" s="187">
        <v>14</v>
      </c>
      <c r="O245" s="187"/>
      <c r="P245" s="187"/>
      <c r="Q245" s="187"/>
      <c r="R245" s="187"/>
      <c r="S245" s="187">
        <v>10.88</v>
      </c>
      <c r="T245" s="83">
        <v>9.836666666666666</v>
      </c>
      <c r="U245" s="38">
        <v>0</v>
      </c>
      <c r="V245" s="38">
        <v>6</v>
      </c>
      <c r="W245" s="38">
        <v>6</v>
      </c>
      <c r="X245" s="38">
        <v>12</v>
      </c>
      <c r="Y245" s="187">
        <v>14.5</v>
      </c>
      <c r="Z245" s="187">
        <v>11.6</v>
      </c>
      <c r="AA245" s="187"/>
      <c r="AB245" s="187"/>
      <c r="AC245" s="187"/>
      <c r="AD245" s="187">
        <v>3.5</v>
      </c>
      <c r="AE245" s="187">
        <v>16</v>
      </c>
      <c r="AF245" s="187"/>
      <c r="AG245" s="145">
        <v>9.82</v>
      </c>
      <c r="AH245" s="75">
        <v>2</v>
      </c>
      <c r="AI245" s="75">
        <v>2</v>
      </c>
      <c r="AJ245" s="75">
        <v>0</v>
      </c>
      <c r="AK245" s="75">
        <v>1</v>
      </c>
      <c r="AL245" s="75">
        <v>5</v>
      </c>
      <c r="AM245" s="187">
        <v>11</v>
      </c>
      <c r="AN245" s="187"/>
      <c r="AO245" s="131">
        <v>1</v>
      </c>
      <c r="AP245" s="187">
        <v>0</v>
      </c>
      <c r="AQ245" s="187"/>
      <c r="AR245" s="75">
        <v>0</v>
      </c>
      <c r="AS245" s="187">
        <v>14</v>
      </c>
      <c r="AT245" s="187"/>
      <c r="AU245" s="75">
        <v>2</v>
      </c>
      <c r="AV245" s="74">
        <v>10.39</v>
      </c>
      <c r="AW245" s="70">
        <v>30</v>
      </c>
      <c r="AX245" s="133"/>
      <c r="AY245" s="133"/>
      <c r="AZ245" s="133"/>
      <c r="BA245" s="137" t="s">
        <v>539</v>
      </c>
      <c r="BB245" s="36">
        <v>10.39</v>
      </c>
      <c r="BD245" s="43" t="s">
        <v>864</v>
      </c>
      <c r="BH245" s="133"/>
      <c r="BN245" s="133"/>
    </row>
    <row r="246" spans="1:66" s="42" customFormat="1" hidden="1" x14ac:dyDescent="0.25">
      <c r="A246" s="186">
        <v>1103</v>
      </c>
      <c r="B246" s="186" t="s">
        <v>866</v>
      </c>
      <c r="C246" s="186" t="s">
        <v>867</v>
      </c>
      <c r="D246" s="186" t="s">
        <v>868</v>
      </c>
      <c r="E246" s="186" t="s">
        <v>869</v>
      </c>
      <c r="F246" s="187"/>
      <c r="G246" s="187"/>
      <c r="H246" s="187"/>
      <c r="I246" s="187">
        <v>8.5</v>
      </c>
      <c r="J246" s="187"/>
      <c r="K246" s="187">
        <v>9.3800000000000008</v>
      </c>
      <c r="L246" s="187"/>
      <c r="M246" s="187"/>
      <c r="N246" s="187">
        <v>9.3800000000000008</v>
      </c>
      <c r="O246" s="187"/>
      <c r="P246" s="187"/>
      <c r="Q246" s="187"/>
      <c r="R246" s="187"/>
      <c r="S246" s="187">
        <v>10.130000000000001</v>
      </c>
      <c r="T246" s="83">
        <v>9.3366666666666678</v>
      </c>
      <c r="U246" s="38">
        <v>0</v>
      </c>
      <c r="V246" s="38">
        <v>0</v>
      </c>
      <c r="W246" s="38">
        <v>6</v>
      </c>
      <c r="X246" s="38">
        <v>6</v>
      </c>
      <c r="Y246" s="187">
        <v>11.9</v>
      </c>
      <c r="Z246" s="187">
        <v>12</v>
      </c>
      <c r="AA246" s="187"/>
      <c r="AB246" s="187"/>
      <c r="AC246" s="187"/>
      <c r="AD246" s="187"/>
      <c r="AE246" s="187">
        <v>15</v>
      </c>
      <c r="AF246" s="187"/>
      <c r="AG246" s="145">
        <v>7.7799999999999994</v>
      </c>
      <c r="AH246" s="75">
        <v>2</v>
      </c>
      <c r="AI246" s="75">
        <v>2</v>
      </c>
      <c r="AJ246" s="75">
        <v>0</v>
      </c>
      <c r="AK246" s="75">
        <v>1</v>
      </c>
      <c r="AL246" s="75">
        <v>5</v>
      </c>
      <c r="AM246" s="187">
        <v>18</v>
      </c>
      <c r="AN246" s="187"/>
      <c r="AO246" s="131">
        <v>1</v>
      </c>
      <c r="AP246" s="187"/>
      <c r="AQ246" s="187"/>
      <c r="AR246" s="75">
        <v>0</v>
      </c>
      <c r="AS246" s="187">
        <v>0</v>
      </c>
      <c r="AT246" s="187"/>
      <c r="AU246" s="75">
        <v>0</v>
      </c>
      <c r="AV246" s="74">
        <v>8.2900000000000009</v>
      </c>
      <c r="AW246" s="70">
        <v>12</v>
      </c>
      <c r="AX246" s="84"/>
      <c r="AY246" s="84"/>
      <c r="AZ246" s="84"/>
      <c r="BA246" s="137" t="s">
        <v>539</v>
      </c>
      <c r="BB246" s="36">
        <v>9.82</v>
      </c>
      <c r="BD246" s="43" t="s">
        <v>867</v>
      </c>
      <c r="BH246" s="133"/>
      <c r="BN246" s="133"/>
    </row>
    <row r="247" spans="1:66" s="42" customFormat="1" hidden="1" x14ac:dyDescent="0.25">
      <c r="A247" s="186">
        <v>1104</v>
      </c>
      <c r="B247" s="186" t="s">
        <v>870</v>
      </c>
      <c r="C247" s="186" t="s">
        <v>871</v>
      </c>
      <c r="D247" s="186" t="s">
        <v>872</v>
      </c>
      <c r="E247" s="186" t="s">
        <v>869</v>
      </c>
      <c r="F247" s="187"/>
      <c r="G247" s="187"/>
      <c r="H247" s="187"/>
      <c r="I247" s="187">
        <v>8.25</v>
      </c>
      <c r="J247" s="187"/>
      <c r="K247" s="187"/>
      <c r="L247" s="187"/>
      <c r="M247" s="187"/>
      <c r="N247" s="187">
        <v>9</v>
      </c>
      <c r="O247" s="187"/>
      <c r="P247" s="187"/>
      <c r="Q247" s="187"/>
      <c r="R247" s="187"/>
      <c r="S247" s="187">
        <v>8</v>
      </c>
      <c r="T247" s="83">
        <v>8.4166666666666661</v>
      </c>
      <c r="U247" s="38">
        <v>0</v>
      </c>
      <c r="V247" s="38">
        <v>0</v>
      </c>
      <c r="W247" s="38">
        <v>0</v>
      </c>
      <c r="X247" s="38">
        <v>0</v>
      </c>
      <c r="Y247" s="187">
        <v>11.5</v>
      </c>
      <c r="Z247" s="187">
        <v>12</v>
      </c>
      <c r="AA247" s="187"/>
      <c r="AB247" s="187"/>
      <c r="AC247" s="187"/>
      <c r="AD247" s="187">
        <v>11.38</v>
      </c>
      <c r="AE247" s="187">
        <v>19</v>
      </c>
      <c r="AF247" s="187"/>
      <c r="AG247" s="145">
        <v>13.052000000000001</v>
      </c>
      <c r="AH247" s="75">
        <v>2</v>
      </c>
      <c r="AI247" s="75">
        <v>2</v>
      </c>
      <c r="AJ247" s="75">
        <v>4</v>
      </c>
      <c r="AK247" s="75">
        <v>1</v>
      </c>
      <c r="AL247" s="75">
        <v>9</v>
      </c>
      <c r="AM247" s="187">
        <v>18</v>
      </c>
      <c r="AN247" s="187"/>
      <c r="AO247" s="131">
        <v>1</v>
      </c>
      <c r="AP247" s="187">
        <v>0</v>
      </c>
      <c r="AQ247" s="187"/>
      <c r="AR247" s="75">
        <v>0</v>
      </c>
      <c r="AS247" s="187">
        <v>10.75</v>
      </c>
      <c r="AT247" s="187"/>
      <c r="AU247" s="75">
        <v>2</v>
      </c>
      <c r="AV247" s="74">
        <v>10.618235294117646</v>
      </c>
      <c r="AW247" s="70">
        <v>30</v>
      </c>
      <c r="AX247" s="133"/>
      <c r="AY247" s="133"/>
      <c r="AZ247" s="133"/>
      <c r="BA247" s="137" t="s">
        <v>539</v>
      </c>
      <c r="BB247" s="36">
        <v>10.62</v>
      </c>
      <c r="BD247" s="43" t="s">
        <v>871</v>
      </c>
      <c r="BH247" s="133"/>
      <c r="BN247" s="133"/>
    </row>
    <row r="248" spans="1:66" s="42" customFormat="1" hidden="1" x14ac:dyDescent="0.25">
      <c r="A248" s="186">
        <v>1111</v>
      </c>
      <c r="B248" s="186" t="s">
        <v>873</v>
      </c>
      <c r="C248" s="186" t="s">
        <v>874</v>
      </c>
      <c r="D248" s="186" t="s">
        <v>450</v>
      </c>
      <c r="E248" s="186" t="s">
        <v>869</v>
      </c>
      <c r="F248" s="187"/>
      <c r="G248" s="187"/>
      <c r="H248" s="187"/>
      <c r="I248" s="187">
        <v>7.5</v>
      </c>
      <c r="J248" s="187"/>
      <c r="K248" s="187"/>
      <c r="L248" s="187"/>
      <c r="M248" s="187"/>
      <c r="N248" s="187">
        <v>8.6300000000000008</v>
      </c>
      <c r="O248" s="187"/>
      <c r="P248" s="187"/>
      <c r="Q248" s="187"/>
      <c r="R248" s="187"/>
      <c r="S248" s="187">
        <v>6.5</v>
      </c>
      <c r="T248" s="83">
        <v>7.5433333333333339</v>
      </c>
      <c r="U248" s="38">
        <v>0</v>
      </c>
      <c r="V248" s="38">
        <v>0</v>
      </c>
      <c r="W248" s="38">
        <v>0</v>
      </c>
      <c r="X248" s="38">
        <v>0</v>
      </c>
      <c r="Y248" s="187">
        <v>12.4</v>
      </c>
      <c r="Z248" s="187">
        <v>12</v>
      </c>
      <c r="AA248" s="187"/>
      <c r="AB248" s="187"/>
      <c r="AC248" s="187"/>
      <c r="AD248" s="187">
        <v>6.63</v>
      </c>
      <c r="AE248" s="187">
        <v>20</v>
      </c>
      <c r="AF248" s="187"/>
      <c r="AG248" s="145">
        <v>11.532</v>
      </c>
      <c r="AH248" s="75">
        <v>2</v>
      </c>
      <c r="AI248" s="75">
        <v>2</v>
      </c>
      <c r="AJ248" s="75">
        <v>0</v>
      </c>
      <c r="AK248" s="75">
        <v>1</v>
      </c>
      <c r="AL248" s="75">
        <v>9</v>
      </c>
      <c r="AM248" s="187">
        <v>20</v>
      </c>
      <c r="AN248" s="187"/>
      <c r="AO248" s="131">
        <v>1</v>
      </c>
      <c r="AP248" s="187">
        <v>0</v>
      </c>
      <c r="AQ248" s="187"/>
      <c r="AR248" s="75">
        <v>0</v>
      </c>
      <c r="AS248" s="187">
        <v>14.75</v>
      </c>
      <c r="AT248" s="187"/>
      <c r="AU248" s="75">
        <v>2</v>
      </c>
      <c r="AV248" s="74">
        <v>10.297058823529412</v>
      </c>
      <c r="AW248" s="70">
        <v>30</v>
      </c>
      <c r="AX248" s="133"/>
      <c r="AY248" s="133"/>
      <c r="AZ248" s="133"/>
      <c r="BA248" s="137" t="s">
        <v>539</v>
      </c>
      <c r="BB248" s="36">
        <v>10.3</v>
      </c>
      <c r="BD248" s="43" t="s">
        <v>874</v>
      </c>
      <c r="BH248" s="133"/>
      <c r="BN248" s="133"/>
    </row>
    <row r="249" spans="1:66" s="42" customFormat="1" hidden="1" x14ac:dyDescent="0.25">
      <c r="A249" s="186">
        <v>1115</v>
      </c>
      <c r="B249" s="186" t="s">
        <v>875</v>
      </c>
      <c r="C249" s="186" t="s">
        <v>876</v>
      </c>
      <c r="D249" s="186" t="s">
        <v>777</v>
      </c>
      <c r="E249" s="186" t="s">
        <v>869</v>
      </c>
      <c r="F249" s="187"/>
      <c r="G249" s="187"/>
      <c r="H249" s="187"/>
      <c r="I249" s="187">
        <v>10</v>
      </c>
      <c r="J249" s="187"/>
      <c r="K249" s="187"/>
      <c r="L249" s="187"/>
      <c r="M249" s="187"/>
      <c r="N249" s="187">
        <v>8</v>
      </c>
      <c r="O249" s="187"/>
      <c r="P249" s="187"/>
      <c r="Q249" s="187"/>
      <c r="R249" s="187"/>
      <c r="S249" s="187">
        <v>8.5</v>
      </c>
      <c r="T249" s="83">
        <v>8.8333333333333339</v>
      </c>
      <c r="U249" s="38">
        <v>6</v>
      </c>
      <c r="V249" s="38">
        <v>0</v>
      </c>
      <c r="W249" s="38">
        <v>0</v>
      </c>
      <c r="X249" s="38">
        <v>6</v>
      </c>
      <c r="Y249" s="187">
        <v>12</v>
      </c>
      <c r="Z249" s="187">
        <v>12</v>
      </c>
      <c r="AA249" s="187"/>
      <c r="AB249" s="187"/>
      <c r="AC249" s="187"/>
      <c r="AD249" s="187">
        <v>8</v>
      </c>
      <c r="AE249" s="187">
        <v>19</v>
      </c>
      <c r="AF249" s="187"/>
      <c r="AG249" s="145">
        <v>11.8</v>
      </c>
      <c r="AH249" s="75">
        <v>2</v>
      </c>
      <c r="AI249" s="75">
        <v>2</v>
      </c>
      <c r="AJ249" s="75">
        <v>0</v>
      </c>
      <c r="AK249" s="75">
        <v>1</v>
      </c>
      <c r="AL249" s="75">
        <v>9</v>
      </c>
      <c r="AM249" s="187">
        <v>17</v>
      </c>
      <c r="AN249" s="187"/>
      <c r="AO249" s="131">
        <v>1</v>
      </c>
      <c r="AP249" s="187">
        <v>0</v>
      </c>
      <c r="AQ249" s="187"/>
      <c r="AR249" s="75">
        <v>0</v>
      </c>
      <c r="AS249" s="187">
        <v>10</v>
      </c>
      <c r="AT249" s="187"/>
      <c r="AU249" s="75">
        <v>2</v>
      </c>
      <c r="AV249" s="74">
        <v>10.323529411764707</v>
      </c>
      <c r="AW249" s="70">
        <v>30</v>
      </c>
      <c r="AX249" s="133"/>
      <c r="AY249" s="133"/>
      <c r="AZ249" s="133"/>
      <c r="BA249" s="137" t="s">
        <v>539</v>
      </c>
      <c r="BB249" s="36">
        <v>10</v>
      </c>
      <c r="BD249" s="43" t="s">
        <v>876</v>
      </c>
      <c r="BH249" s="133"/>
      <c r="BN249" s="133"/>
    </row>
    <row r="250" spans="1:66" s="42" customFormat="1" hidden="1" x14ac:dyDescent="0.25">
      <c r="A250" s="186">
        <v>1123</v>
      </c>
      <c r="B250" s="186" t="s">
        <v>877</v>
      </c>
      <c r="C250" s="186" t="s">
        <v>563</v>
      </c>
      <c r="D250" s="186" t="s">
        <v>403</v>
      </c>
      <c r="E250" s="186" t="s">
        <v>869</v>
      </c>
      <c r="F250" s="187"/>
      <c r="G250" s="187"/>
      <c r="H250" s="187"/>
      <c r="I250" s="187">
        <v>10</v>
      </c>
      <c r="J250" s="187"/>
      <c r="K250" s="187">
        <v>7.25</v>
      </c>
      <c r="L250" s="187"/>
      <c r="M250" s="187"/>
      <c r="N250" s="187">
        <v>7.25</v>
      </c>
      <c r="O250" s="187"/>
      <c r="P250" s="187"/>
      <c r="Q250" s="187"/>
      <c r="R250" s="187"/>
      <c r="S250" s="187">
        <v>6.63</v>
      </c>
      <c r="T250" s="83">
        <v>7.96</v>
      </c>
      <c r="U250" s="38">
        <v>6</v>
      </c>
      <c r="V250" s="38">
        <v>0</v>
      </c>
      <c r="W250" s="38">
        <v>0</v>
      </c>
      <c r="X250" s="38">
        <v>6</v>
      </c>
      <c r="Y250" s="188">
        <v>12.4</v>
      </c>
      <c r="Z250" s="188">
        <v>10.25</v>
      </c>
      <c r="AA250" s="188"/>
      <c r="AB250" s="188"/>
      <c r="AC250" s="188"/>
      <c r="AD250" s="188">
        <v>10</v>
      </c>
      <c r="AE250" s="188">
        <v>11</v>
      </c>
      <c r="AF250" s="188"/>
      <c r="AG250" s="189">
        <v>10.73</v>
      </c>
      <c r="AH250" s="75">
        <v>2</v>
      </c>
      <c r="AI250" s="75">
        <v>2</v>
      </c>
      <c r="AJ250" s="75">
        <v>4</v>
      </c>
      <c r="AK250" s="75">
        <v>1</v>
      </c>
      <c r="AL250" s="75">
        <v>9</v>
      </c>
      <c r="AM250" s="187">
        <v>12</v>
      </c>
      <c r="AN250" s="187"/>
      <c r="AO250" s="131">
        <v>1</v>
      </c>
      <c r="AP250" s="187">
        <v>0</v>
      </c>
      <c r="AQ250" s="187"/>
      <c r="AR250" s="75">
        <v>0</v>
      </c>
      <c r="AS250" s="187">
        <v>10.5</v>
      </c>
      <c r="AT250" s="187"/>
      <c r="AU250" s="75">
        <v>2</v>
      </c>
      <c r="AV250" s="74">
        <v>9.3111764705882365</v>
      </c>
      <c r="AW250" s="70">
        <v>18</v>
      </c>
      <c r="AX250" s="84"/>
      <c r="AY250" s="84"/>
      <c r="AZ250" s="84"/>
      <c r="BA250" s="137" t="s">
        <v>539</v>
      </c>
      <c r="BB250" s="36">
        <v>9.31</v>
      </c>
      <c r="BD250" s="43" t="s">
        <v>563</v>
      </c>
      <c r="BH250" s="133"/>
      <c r="BN250" s="133"/>
    </row>
    <row r="251" spans="1:66" s="42" customFormat="1" hidden="1" x14ac:dyDescent="0.25">
      <c r="A251" s="186">
        <v>1133</v>
      </c>
      <c r="B251" s="186" t="s">
        <v>878</v>
      </c>
      <c r="C251" s="186" t="s">
        <v>375</v>
      </c>
      <c r="D251" s="186" t="s">
        <v>330</v>
      </c>
      <c r="E251" s="186" t="s">
        <v>504</v>
      </c>
      <c r="F251" s="187"/>
      <c r="G251" s="187"/>
      <c r="H251" s="187"/>
      <c r="I251" s="187">
        <v>7.88</v>
      </c>
      <c r="J251" s="187"/>
      <c r="K251" s="187"/>
      <c r="L251" s="187"/>
      <c r="M251" s="187"/>
      <c r="N251" s="187">
        <v>9.5</v>
      </c>
      <c r="O251" s="187"/>
      <c r="P251" s="187"/>
      <c r="Q251" s="187"/>
      <c r="R251" s="187"/>
      <c r="S251" s="187">
        <v>7.13</v>
      </c>
      <c r="T251" s="83">
        <v>8.17</v>
      </c>
      <c r="U251" s="38">
        <v>0</v>
      </c>
      <c r="V251" s="38">
        <v>0</v>
      </c>
      <c r="W251" s="38">
        <v>0</v>
      </c>
      <c r="X251" s="38">
        <v>0</v>
      </c>
      <c r="Y251" s="187">
        <v>7</v>
      </c>
      <c r="Z251" s="187">
        <v>10</v>
      </c>
      <c r="AA251" s="187"/>
      <c r="AB251" s="187"/>
      <c r="AC251" s="187"/>
      <c r="AD251" s="187">
        <v>7.25</v>
      </c>
      <c r="AE251" s="187">
        <v>17</v>
      </c>
      <c r="AF251" s="187"/>
      <c r="AG251" s="145">
        <v>9.6999999999999993</v>
      </c>
      <c r="AH251" s="75">
        <v>0</v>
      </c>
      <c r="AI251" s="75">
        <v>2</v>
      </c>
      <c r="AJ251" s="75">
        <v>0</v>
      </c>
      <c r="AK251" s="75">
        <v>1</v>
      </c>
      <c r="AL251" s="75">
        <v>3</v>
      </c>
      <c r="AM251" s="187">
        <v>20</v>
      </c>
      <c r="AN251" s="187"/>
      <c r="AO251" s="131">
        <v>1</v>
      </c>
      <c r="AP251" s="187">
        <v>0</v>
      </c>
      <c r="AQ251" s="187"/>
      <c r="AR251" s="75">
        <v>0</v>
      </c>
      <c r="AS251" s="187">
        <v>14.5</v>
      </c>
      <c r="AT251" s="187"/>
      <c r="AU251" s="75">
        <v>2</v>
      </c>
      <c r="AV251" s="74">
        <v>10.060588235294118</v>
      </c>
      <c r="AW251" s="70">
        <v>30</v>
      </c>
      <c r="AX251" s="133"/>
      <c r="AY251" s="133"/>
      <c r="AZ251" s="133"/>
      <c r="BA251" s="137" t="s">
        <v>539</v>
      </c>
      <c r="BB251" s="36">
        <v>10.06</v>
      </c>
      <c r="BD251" s="43" t="s">
        <v>375</v>
      </c>
      <c r="BH251" s="133"/>
      <c r="BN251" s="133"/>
    </row>
    <row r="252" spans="1:66" s="42" customFormat="1" hidden="1" x14ac:dyDescent="0.25">
      <c r="A252" s="186">
        <v>1135</v>
      </c>
      <c r="B252" s="186" t="s">
        <v>879</v>
      </c>
      <c r="C252" s="186" t="s">
        <v>482</v>
      </c>
      <c r="D252" s="186" t="s">
        <v>340</v>
      </c>
      <c r="E252" s="186" t="s">
        <v>504</v>
      </c>
      <c r="F252" s="187"/>
      <c r="G252" s="187"/>
      <c r="H252" s="187"/>
      <c r="I252" s="187">
        <v>10.75</v>
      </c>
      <c r="J252" s="187"/>
      <c r="K252" s="187"/>
      <c r="L252" s="187"/>
      <c r="M252" s="187"/>
      <c r="N252" s="187">
        <v>6.63</v>
      </c>
      <c r="O252" s="187"/>
      <c r="P252" s="187"/>
      <c r="Q252" s="187"/>
      <c r="R252" s="187"/>
      <c r="S252" s="187">
        <v>9.1300000000000008</v>
      </c>
      <c r="T252" s="83">
        <v>8.836666666666666</v>
      </c>
      <c r="U252" s="38">
        <v>6</v>
      </c>
      <c r="V252" s="38">
        <v>0</v>
      </c>
      <c r="W252" s="38">
        <v>0</v>
      </c>
      <c r="X252" s="38">
        <v>6</v>
      </c>
      <c r="Y252" s="187">
        <v>12.6</v>
      </c>
      <c r="Z252" s="187">
        <v>13</v>
      </c>
      <c r="AA252" s="187"/>
      <c r="AB252" s="187"/>
      <c r="AC252" s="187"/>
      <c r="AD252" s="187">
        <v>10</v>
      </c>
      <c r="AE252" s="187">
        <v>11</v>
      </c>
      <c r="AF252" s="187"/>
      <c r="AG252" s="145">
        <v>11.32</v>
      </c>
      <c r="AH252" s="75">
        <v>2</v>
      </c>
      <c r="AI252" s="75">
        <v>2</v>
      </c>
      <c r="AJ252" s="75">
        <v>4</v>
      </c>
      <c r="AK252" s="75">
        <v>1</v>
      </c>
      <c r="AL252" s="75">
        <v>9</v>
      </c>
      <c r="AM252" s="187">
        <v>16</v>
      </c>
      <c r="AN252" s="187"/>
      <c r="AO252" s="131">
        <v>1</v>
      </c>
      <c r="AP252" s="187">
        <v>0</v>
      </c>
      <c r="AQ252" s="187"/>
      <c r="AR252" s="75">
        <v>0</v>
      </c>
      <c r="AS252" s="187">
        <v>12.5</v>
      </c>
      <c r="AT252" s="187"/>
      <c r="AU252" s="75">
        <v>2</v>
      </c>
      <c r="AV252" s="74">
        <v>10.419411764705883</v>
      </c>
      <c r="AW252" s="70">
        <v>30</v>
      </c>
      <c r="AX252" s="133"/>
      <c r="AY252" s="133"/>
      <c r="AZ252" s="133"/>
      <c r="BA252" s="137" t="s">
        <v>539</v>
      </c>
      <c r="BB252" s="36">
        <v>10.42</v>
      </c>
      <c r="BD252" s="43" t="s">
        <v>482</v>
      </c>
      <c r="BH252" s="133"/>
      <c r="BN252" s="133"/>
    </row>
    <row r="253" spans="1:66" s="42" customFormat="1" hidden="1" x14ac:dyDescent="0.25">
      <c r="A253" s="186">
        <v>1137</v>
      </c>
      <c r="B253" s="186" t="s">
        <v>880</v>
      </c>
      <c r="C253" s="186" t="s">
        <v>519</v>
      </c>
      <c r="D253" s="186" t="s">
        <v>72</v>
      </c>
      <c r="E253" s="186" t="s">
        <v>504</v>
      </c>
      <c r="F253" s="187"/>
      <c r="G253" s="187"/>
      <c r="H253" s="187"/>
      <c r="I253" s="187">
        <v>11.5</v>
      </c>
      <c r="J253" s="187"/>
      <c r="K253" s="187">
        <v>5.25</v>
      </c>
      <c r="L253" s="187"/>
      <c r="M253" s="187"/>
      <c r="N253" s="187">
        <v>5.25</v>
      </c>
      <c r="O253" s="187"/>
      <c r="P253" s="187"/>
      <c r="Q253" s="187"/>
      <c r="R253" s="187"/>
      <c r="S253" s="187">
        <v>8.1300000000000008</v>
      </c>
      <c r="T253" s="83">
        <v>8.2933333333333348</v>
      </c>
      <c r="U253" s="38">
        <v>6</v>
      </c>
      <c r="V253" s="38">
        <v>0</v>
      </c>
      <c r="W253" s="38">
        <v>0</v>
      </c>
      <c r="X253" s="38">
        <v>6</v>
      </c>
      <c r="Y253" s="187">
        <v>17.75</v>
      </c>
      <c r="Z253" s="187">
        <v>10</v>
      </c>
      <c r="AA253" s="187"/>
      <c r="AB253" s="187"/>
      <c r="AC253" s="187"/>
      <c r="AD253" s="187">
        <v>8</v>
      </c>
      <c r="AE253" s="187">
        <v>15</v>
      </c>
      <c r="AF253" s="187"/>
      <c r="AG253" s="145">
        <v>11.75</v>
      </c>
      <c r="AH253" s="75">
        <v>2</v>
      </c>
      <c r="AI253" s="75">
        <v>2</v>
      </c>
      <c r="AJ253" s="75">
        <v>0</v>
      </c>
      <c r="AK253" s="75">
        <v>1</v>
      </c>
      <c r="AL253" s="75">
        <v>9</v>
      </c>
      <c r="AM253" s="187">
        <v>13</v>
      </c>
      <c r="AN253" s="187"/>
      <c r="AO253" s="131">
        <v>1</v>
      </c>
      <c r="AP253" s="187">
        <v>0</v>
      </c>
      <c r="AQ253" s="187"/>
      <c r="AR253" s="75">
        <v>0</v>
      </c>
      <c r="AS253" s="187">
        <v>13</v>
      </c>
      <c r="AT253" s="187"/>
      <c r="AU253" s="75">
        <v>2</v>
      </c>
      <c r="AV253" s="74">
        <v>10.140588235294118</v>
      </c>
      <c r="AW253" s="70">
        <v>30</v>
      </c>
      <c r="AX253" s="84"/>
      <c r="AY253" s="84"/>
      <c r="AZ253" s="84"/>
      <c r="BA253" s="137" t="s">
        <v>539</v>
      </c>
      <c r="BB253" s="36">
        <v>9.9600000000000009</v>
      </c>
      <c r="BD253" s="43" t="s">
        <v>519</v>
      </c>
      <c r="BH253" s="133"/>
      <c r="BN253" s="133"/>
    </row>
    <row r="254" spans="1:66" s="42" customFormat="1" hidden="1" x14ac:dyDescent="0.25">
      <c r="A254" s="186">
        <v>1152</v>
      </c>
      <c r="B254" s="186" t="s">
        <v>881</v>
      </c>
      <c r="C254" s="186" t="s">
        <v>399</v>
      </c>
      <c r="D254" s="186" t="s">
        <v>356</v>
      </c>
      <c r="E254" s="186" t="s">
        <v>504</v>
      </c>
      <c r="F254" s="187"/>
      <c r="G254" s="187"/>
      <c r="H254" s="187"/>
      <c r="I254" s="187">
        <v>8.25</v>
      </c>
      <c r="J254" s="187"/>
      <c r="K254" s="187"/>
      <c r="L254" s="187"/>
      <c r="M254" s="187"/>
      <c r="N254" s="187">
        <v>9.3800000000000008</v>
      </c>
      <c r="O254" s="187"/>
      <c r="P254" s="187"/>
      <c r="Q254" s="187"/>
      <c r="R254" s="187"/>
      <c r="S254" s="187">
        <v>8.6300000000000008</v>
      </c>
      <c r="T254" s="83">
        <v>8.7533333333333356</v>
      </c>
      <c r="U254" s="38">
        <v>0</v>
      </c>
      <c r="V254" s="38">
        <v>0</v>
      </c>
      <c r="W254" s="38">
        <v>0</v>
      </c>
      <c r="X254" s="38">
        <v>0</v>
      </c>
      <c r="Y254" s="187">
        <v>7</v>
      </c>
      <c r="Z254" s="187">
        <v>10</v>
      </c>
      <c r="AA254" s="187"/>
      <c r="AB254" s="187"/>
      <c r="AC254" s="187"/>
      <c r="AD254" s="187">
        <v>6.88</v>
      </c>
      <c r="AE254" s="187">
        <v>19</v>
      </c>
      <c r="AF254" s="187"/>
      <c r="AG254" s="145">
        <v>9.952</v>
      </c>
      <c r="AH254" s="75">
        <v>0</v>
      </c>
      <c r="AI254" s="75">
        <v>2</v>
      </c>
      <c r="AJ254" s="75">
        <v>0</v>
      </c>
      <c r="AK254" s="75">
        <v>1</v>
      </c>
      <c r="AL254" s="75">
        <v>3</v>
      </c>
      <c r="AM254" s="187">
        <v>19</v>
      </c>
      <c r="AN254" s="187"/>
      <c r="AO254" s="131">
        <v>1</v>
      </c>
      <c r="AP254" s="187">
        <v>0</v>
      </c>
      <c r="AQ254" s="187"/>
      <c r="AR254" s="75">
        <v>0</v>
      </c>
      <c r="AS254" s="187">
        <v>11.5</v>
      </c>
      <c r="AT254" s="187"/>
      <c r="AU254" s="75">
        <v>2</v>
      </c>
      <c r="AV254" s="74">
        <v>10.031764705882354</v>
      </c>
      <c r="AW254" s="70">
        <v>30</v>
      </c>
      <c r="AX254" s="133"/>
      <c r="AY254" s="133"/>
      <c r="AZ254" s="133"/>
      <c r="BA254" s="137" t="s">
        <v>539</v>
      </c>
      <c r="BB254" s="36">
        <v>10.029999999999999</v>
      </c>
      <c r="BD254" s="43" t="s">
        <v>399</v>
      </c>
      <c r="BH254" s="133"/>
      <c r="BN254" s="133"/>
    </row>
    <row r="255" spans="1:66" s="42" customFormat="1" hidden="1" x14ac:dyDescent="0.25">
      <c r="A255" s="186">
        <v>1154</v>
      </c>
      <c r="B255" s="186" t="s">
        <v>882</v>
      </c>
      <c r="C255" s="186" t="s">
        <v>883</v>
      </c>
      <c r="D255" s="186" t="s">
        <v>418</v>
      </c>
      <c r="E255" s="186" t="s">
        <v>504</v>
      </c>
      <c r="F255" s="187"/>
      <c r="G255" s="187"/>
      <c r="H255" s="187"/>
      <c r="I255" s="187">
        <v>10.5</v>
      </c>
      <c r="J255" s="187"/>
      <c r="K255" s="187"/>
      <c r="L255" s="187"/>
      <c r="M255" s="187"/>
      <c r="N255" s="187">
        <v>8.75</v>
      </c>
      <c r="O255" s="187"/>
      <c r="P255" s="187"/>
      <c r="Q255" s="187"/>
      <c r="R255" s="187"/>
      <c r="S255" s="187">
        <v>8.3800000000000008</v>
      </c>
      <c r="T255" s="83">
        <v>9.2100000000000009</v>
      </c>
      <c r="U255" s="38">
        <v>6</v>
      </c>
      <c r="V255" s="38">
        <v>0</v>
      </c>
      <c r="W255" s="38">
        <v>0</v>
      </c>
      <c r="X255" s="38">
        <v>6</v>
      </c>
      <c r="Y255" s="187">
        <v>17.75</v>
      </c>
      <c r="Z255" s="187">
        <v>10</v>
      </c>
      <c r="AA255" s="187"/>
      <c r="AB255" s="187"/>
      <c r="AC255" s="187"/>
      <c r="AD255" s="187">
        <v>7.5</v>
      </c>
      <c r="AE255" s="187">
        <v>19</v>
      </c>
      <c r="AF255" s="187"/>
      <c r="AG255" s="145">
        <v>12.35</v>
      </c>
      <c r="AH255" s="75">
        <v>2</v>
      </c>
      <c r="AI255" s="75">
        <v>2</v>
      </c>
      <c r="AJ255" s="75">
        <v>0</v>
      </c>
      <c r="AK255" s="75">
        <v>1</v>
      </c>
      <c r="AL255" s="75">
        <v>9</v>
      </c>
      <c r="AM255" s="187">
        <v>15</v>
      </c>
      <c r="AN255" s="187"/>
      <c r="AO255" s="131">
        <v>1</v>
      </c>
      <c r="AP255" s="187">
        <v>0</v>
      </c>
      <c r="AQ255" s="187"/>
      <c r="AR255" s="75">
        <v>0</v>
      </c>
      <c r="AS255" s="187">
        <v>10</v>
      </c>
      <c r="AT255" s="187"/>
      <c r="AU255" s="75">
        <v>2</v>
      </c>
      <c r="AV255" s="74">
        <v>10.567058823529413</v>
      </c>
      <c r="AW255" s="70">
        <v>30</v>
      </c>
      <c r="AX255" s="133"/>
      <c r="AY255" s="133"/>
      <c r="AZ255" s="133"/>
      <c r="BA255" s="137" t="s">
        <v>539</v>
      </c>
      <c r="BB255" s="36">
        <v>10.57</v>
      </c>
      <c r="BD255" s="43" t="s">
        <v>883</v>
      </c>
      <c r="BH255" s="133"/>
      <c r="BN255" s="133"/>
    </row>
    <row r="256" spans="1:66" s="42" customFormat="1" hidden="1" x14ac:dyDescent="0.25">
      <c r="A256" s="186">
        <v>1157</v>
      </c>
      <c r="B256" s="186" t="s">
        <v>884</v>
      </c>
      <c r="C256" s="186" t="s">
        <v>473</v>
      </c>
      <c r="D256" s="186" t="s">
        <v>75</v>
      </c>
      <c r="E256" s="186" t="s">
        <v>507</v>
      </c>
      <c r="F256" s="187"/>
      <c r="G256" s="187"/>
      <c r="H256" s="187"/>
      <c r="I256" s="187">
        <v>5.13</v>
      </c>
      <c r="J256" s="187"/>
      <c r="K256" s="187">
        <v>9.8800000000000008</v>
      </c>
      <c r="L256" s="187"/>
      <c r="M256" s="187"/>
      <c r="N256" s="187">
        <v>9.8800000000000008</v>
      </c>
      <c r="O256" s="187"/>
      <c r="P256" s="187"/>
      <c r="Q256" s="187"/>
      <c r="R256" s="187"/>
      <c r="S256" s="187">
        <v>9.6300000000000008</v>
      </c>
      <c r="T256" s="83">
        <v>8.2133333333333329</v>
      </c>
      <c r="U256" s="38">
        <v>0</v>
      </c>
      <c r="V256" s="38">
        <v>0</v>
      </c>
      <c r="W256" s="38">
        <v>0</v>
      </c>
      <c r="X256" s="38">
        <v>0</v>
      </c>
      <c r="Y256" s="187">
        <v>11.9</v>
      </c>
      <c r="Z256" s="187"/>
      <c r="AA256" s="187"/>
      <c r="AB256" s="187"/>
      <c r="AC256" s="187"/>
      <c r="AD256" s="187"/>
      <c r="AE256" s="187">
        <v>11</v>
      </c>
      <c r="AF256" s="187"/>
      <c r="AG256" s="145">
        <v>4.58</v>
      </c>
      <c r="AH256" s="75">
        <v>2</v>
      </c>
      <c r="AI256" s="75">
        <v>0</v>
      </c>
      <c r="AJ256" s="75">
        <v>0</v>
      </c>
      <c r="AK256" s="75">
        <v>1</v>
      </c>
      <c r="AL256" s="75">
        <v>3</v>
      </c>
      <c r="AM256" s="187">
        <v>16</v>
      </c>
      <c r="AN256" s="187"/>
      <c r="AO256" s="131">
        <v>1</v>
      </c>
      <c r="AP256" s="187">
        <v>0</v>
      </c>
      <c r="AQ256" s="187"/>
      <c r="AR256" s="75">
        <v>0</v>
      </c>
      <c r="AS256" s="187">
        <v>10</v>
      </c>
      <c r="AT256" s="187"/>
      <c r="AU256" s="75">
        <v>2</v>
      </c>
      <c r="AV256" s="74">
        <v>7.8129411764705878</v>
      </c>
      <c r="AW256" s="70">
        <v>6</v>
      </c>
      <c r="AX256" s="84"/>
      <c r="AY256" s="84"/>
      <c r="AZ256" s="84"/>
      <c r="BA256" s="137" t="s">
        <v>539</v>
      </c>
      <c r="BB256" s="36">
        <v>8.69</v>
      </c>
      <c r="BD256" s="43" t="s">
        <v>473</v>
      </c>
      <c r="BH256" s="133"/>
      <c r="BN256" s="133"/>
    </row>
    <row r="257" spans="1:66" s="42" customFormat="1" hidden="1" x14ac:dyDescent="0.25">
      <c r="A257" s="186">
        <v>1176</v>
      </c>
      <c r="B257" s="186" t="s">
        <v>885</v>
      </c>
      <c r="C257" s="186" t="s">
        <v>609</v>
      </c>
      <c r="D257" s="186" t="s">
        <v>400</v>
      </c>
      <c r="E257" s="186" t="s">
        <v>507</v>
      </c>
      <c r="F257" s="187"/>
      <c r="G257" s="187"/>
      <c r="H257" s="187"/>
      <c r="I257" s="187">
        <v>5.5</v>
      </c>
      <c r="J257" s="187"/>
      <c r="K257" s="187"/>
      <c r="L257" s="187"/>
      <c r="M257" s="187"/>
      <c r="N257" s="187">
        <v>12.38</v>
      </c>
      <c r="O257" s="187"/>
      <c r="P257" s="187"/>
      <c r="Q257" s="187"/>
      <c r="R257" s="187"/>
      <c r="S257" s="187">
        <v>9.8800000000000008</v>
      </c>
      <c r="T257" s="83">
        <v>9.2533333333333356</v>
      </c>
      <c r="U257" s="38">
        <v>0</v>
      </c>
      <c r="V257" s="38">
        <v>6</v>
      </c>
      <c r="W257" s="38">
        <v>0</v>
      </c>
      <c r="X257" s="38">
        <v>6</v>
      </c>
      <c r="Y257" s="187">
        <v>12.88</v>
      </c>
      <c r="Z257" s="187">
        <v>10.5</v>
      </c>
      <c r="AA257" s="187"/>
      <c r="AB257" s="187"/>
      <c r="AC257" s="187"/>
      <c r="AD257" s="187">
        <v>3.25</v>
      </c>
      <c r="AE257" s="187">
        <v>20</v>
      </c>
      <c r="AF257" s="187"/>
      <c r="AG257" s="145">
        <v>9.9760000000000009</v>
      </c>
      <c r="AH257" s="75">
        <v>2</v>
      </c>
      <c r="AI257" s="75">
        <v>2</v>
      </c>
      <c r="AJ257" s="75">
        <v>0</v>
      </c>
      <c r="AK257" s="75">
        <v>1</v>
      </c>
      <c r="AL257" s="75">
        <v>5</v>
      </c>
      <c r="AM257" s="187">
        <v>18</v>
      </c>
      <c r="AN257" s="187"/>
      <c r="AO257" s="131">
        <v>1</v>
      </c>
      <c r="AP257" s="187">
        <v>0</v>
      </c>
      <c r="AQ257" s="187"/>
      <c r="AR257" s="75">
        <v>0</v>
      </c>
      <c r="AS257" s="187">
        <v>10</v>
      </c>
      <c r="AT257" s="187"/>
      <c r="AU257" s="75">
        <v>2</v>
      </c>
      <c r="AV257" s="74">
        <v>10.068235294117649</v>
      </c>
      <c r="AW257" s="70">
        <v>30</v>
      </c>
      <c r="AX257" s="133"/>
      <c r="AY257" s="133"/>
      <c r="AZ257" s="133"/>
      <c r="BA257" s="137" t="s">
        <v>539</v>
      </c>
      <c r="BB257" s="36">
        <v>10.07</v>
      </c>
      <c r="BD257" s="43" t="s">
        <v>609</v>
      </c>
      <c r="BH257" s="133"/>
      <c r="BN257" s="133"/>
    </row>
    <row r="258" spans="1:66" s="42" customFormat="1" hidden="1" x14ac:dyDescent="0.25">
      <c r="A258" s="186">
        <v>1197</v>
      </c>
      <c r="B258" s="186" t="s">
        <v>886</v>
      </c>
      <c r="C258" s="186" t="s">
        <v>887</v>
      </c>
      <c r="D258" s="186" t="s">
        <v>888</v>
      </c>
      <c r="E258" s="186" t="s">
        <v>509</v>
      </c>
      <c r="F258" s="187"/>
      <c r="G258" s="187"/>
      <c r="H258" s="187"/>
      <c r="I258" s="187">
        <v>6.38</v>
      </c>
      <c r="J258" s="187"/>
      <c r="K258" s="187"/>
      <c r="L258" s="187"/>
      <c r="M258" s="187"/>
      <c r="N258" s="187">
        <v>8</v>
      </c>
      <c r="O258" s="187"/>
      <c r="P258" s="187"/>
      <c r="Q258" s="187"/>
      <c r="R258" s="187"/>
      <c r="S258" s="187">
        <v>6.13</v>
      </c>
      <c r="T258" s="83">
        <v>6.836666666666666</v>
      </c>
      <c r="U258" s="38">
        <v>0</v>
      </c>
      <c r="V258" s="38">
        <v>0</v>
      </c>
      <c r="W258" s="38">
        <v>0</v>
      </c>
      <c r="X258" s="38">
        <v>0</v>
      </c>
      <c r="Y258" s="187">
        <v>14.1</v>
      </c>
      <c r="Z258" s="187">
        <v>15</v>
      </c>
      <c r="AA258" s="187"/>
      <c r="AB258" s="187"/>
      <c r="AC258" s="187"/>
      <c r="AD258" s="187">
        <v>10</v>
      </c>
      <c r="AE258" s="187">
        <v>18</v>
      </c>
      <c r="AF258" s="187"/>
      <c r="AG258" s="145">
        <v>13.419999999999998</v>
      </c>
      <c r="AH258" s="75">
        <v>2</v>
      </c>
      <c r="AI258" s="75">
        <v>2</v>
      </c>
      <c r="AJ258" s="75">
        <v>4</v>
      </c>
      <c r="AK258" s="75">
        <v>1</v>
      </c>
      <c r="AL258" s="75">
        <v>9</v>
      </c>
      <c r="AM258" s="187">
        <v>20</v>
      </c>
      <c r="AN258" s="187"/>
      <c r="AO258" s="131">
        <v>1</v>
      </c>
      <c r="AP258" s="187">
        <v>0</v>
      </c>
      <c r="AQ258" s="187"/>
      <c r="AR258" s="75">
        <v>0</v>
      </c>
      <c r="AS258" s="187">
        <v>13.25</v>
      </c>
      <c r="AT258" s="187"/>
      <c r="AU258" s="75">
        <v>2</v>
      </c>
      <c r="AV258" s="74">
        <v>10.301764705882352</v>
      </c>
      <c r="AW258" s="70">
        <v>30</v>
      </c>
      <c r="AX258" s="133"/>
      <c r="AY258" s="133"/>
      <c r="AZ258" s="133"/>
      <c r="BA258" s="137" t="s">
        <v>539</v>
      </c>
      <c r="BB258" s="36">
        <v>10.3</v>
      </c>
      <c r="BD258" s="43" t="s">
        <v>887</v>
      </c>
      <c r="BH258" s="133"/>
      <c r="BN258" s="133"/>
    </row>
    <row r="259" spans="1:66" s="42" customFormat="1" hidden="1" x14ac:dyDescent="0.25">
      <c r="A259" s="186">
        <v>1204</v>
      </c>
      <c r="B259" s="186" t="s">
        <v>889</v>
      </c>
      <c r="C259" s="186" t="s">
        <v>890</v>
      </c>
      <c r="D259" s="186" t="s">
        <v>891</v>
      </c>
      <c r="E259" s="186" t="s">
        <v>509</v>
      </c>
      <c r="F259" s="187"/>
      <c r="G259" s="187"/>
      <c r="H259" s="187"/>
      <c r="I259" s="187">
        <v>13.38</v>
      </c>
      <c r="J259" s="187"/>
      <c r="K259" s="187"/>
      <c r="L259" s="187"/>
      <c r="M259" s="187"/>
      <c r="N259" s="187">
        <v>13.63</v>
      </c>
      <c r="O259" s="187"/>
      <c r="P259" s="187"/>
      <c r="Q259" s="187"/>
      <c r="R259" s="187"/>
      <c r="S259" s="187">
        <v>10.130000000000001</v>
      </c>
      <c r="T259" s="83">
        <v>12.38</v>
      </c>
      <c r="U259" s="38">
        <v>6</v>
      </c>
      <c r="V259" s="38">
        <v>6</v>
      </c>
      <c r="W259" s="38">
        <v>6</v>
      </c>
      <c r="X259" s="38">
        <v>18</v>
      </c>
      <c r="Y259" s="187">
        <v>12.5</v>
      </c>
      <c r="Z259" s="187">
        <v>10.25</v>
      </c>
      <c r="AA259" s="187"/>
      <c r="AB259" s="187"/>
      <c r="AC259" s="187"/>
      <c r="AD259" s="187">
        <v>8</v>
      </c>
      <c r="AE259" s="187">
        <v>20</v>
      </c>
      <c r="AF259" s="187"/>
      <c r="AG259" s="145">
        <v>11.75</v>
      </c>
      <c r="AH259" s="75">
        <v>2</v>
      </c>
      <c r="AI259" s="75">
        <v>2</v>
      </c>
      <c r="AJ259" s="75">
        <v>0</v>
      </c>
      <c r="AK259" s="75">
        <v>1</v>
      </c>
      <c r="AL259" s="75">
        <v>9</v>
      </c>
      <c r="AM259" s="187">
        <v>16</v>
      </c>
      <c r="AN259" s="187"/>
      <c r="AO259" s="131">
        <v>1</v>
      </c>
      <c r="AP259" s="187">
        <v>0</v>
      </c>
      <c r="AQ259" s="187"/>
      <c r="AR259" s="75">
        <v>0</v>
      </c>
      <c r="AS259" s="187">
        <v>10.75</v>
      </c>
      <c r="AT259" s="187"/>
      <c r="AU259" s="75">
        <v>2</v>
      </c>
      <c r="AV259" s="74">
        <v>12.215882352941177</v>
      </c>
      <c r="AW259" s="70">
        <v>30</v>
      </c>
      <c r="AX259" s="133"/>
      <c r="AY259" s="133"/>
      <c r="AZ259" s="133"/>
      <c r="BA259" s="137" t="s">
        <v>539</v>
      </c>
      <c r="BB259" s="36">
        <v>12.21</v>
      </c>
      <c r="BD259" s="43" t="s">
        <v>890</v>
      </c>
      <c r="BH259" s="133"/>
      <c r="BN259" s="133"/>
    </row>
    <row r="260" spans="1:66" s="42" customFormat="1" hidden="1" x14ac:dyDescent="0.25">
      <c r="A260" s="186">
        <v>1205</v>
      </c>
      <c r="B260" s="186" t="s">
        <v>892</v>
      </c>
      <c r="C260" s="186" t="s">
        <v>893</v>
      </c>
      <c r="D260" s="186" t="s">
        <v>894</v>
      </c>
      <c r="E260" s="186" t="s">
        <v>509</v>
      </c>
      <c r="F260" s="187"/>
      <c r="G260" s="187"/>
      <c r="H260" s="187"/>
      <c r="I260" s="187">
        <v>6.5</v>
      </c>
      <c r="J260" s="187"/>
      <c r="K260" s="187"/>
      <c r="L260" s="187"/>
      <c r="M260" s="187"/>
      <c r="N260" s="187">
        <v>8.25</v>
      </c>
      <c r="O260" s="187"/>
      <c r="P260" s="187"/>
      <c r="Q260" s="187"/>
      <c r="R260" s="187"/>
      <c r="S260" s="187">
        <v>11.63</v>
      </c>
      <c r="T260" s="83">
        <v>8.7933333333333348</v>
      </c>
      <c r="U260" s="38">
        <v>0</v>
      </c>
      <c r="V260" s="38">
        <v>0</v>
      </c>
      <c r="W260" s="38">
        <v>6</v>
      </c>
      <c r="X260" s="38">
        <v>6</v>
      </c>
      <c r="Y260" s="187">
        <v>12.65</v>
      </c>
      <c r="Z260" s="187">
        <v>10</v>
      </c>
      <c r="AA260" s="187"/>
      <c r="AB260" s="187"/>
      <c r="AC260" s="187"/>
      <c r="AD260" s="187">
        <v>8.125</v>
      </c>
      <c r="AE260" s="187">
        <v>20</v>
      </c>
      <c r="AF260" s="187"/>
      <c r="AG260" s="145">
        <v>11.78</v>
      </c>
      <c r="AH260" s="75">
        <v>2</v>
      </c>
      <c r="AI260" s="75">
        <v>2</v>
      </c>
      <c r="AJ260" s="75">
        <v>0</v>
      </c>
      <c r="AK260" s="75">
        <v>1</v>
      </c>
      <c r="AL260" s="75">
        <v>9</v>
      </c>
      <c r="AM260" s="187">
        <v>20</v>
      </c>
      <c r="AN260" s="187"/>
      <c r="AO260" s="131">
        <v>1</v>
      </c>
      <c r="AP260" s="187">
        <v>0</v>
      </c>
      <c r="AQ260" s="187"/>
      <c r="AR260" s="75">
        <v>0</v>
      </c>
      <c r="AS260" s="187">
        <v>11.5</v>
      </c>
      <c r="AT260" s="187"/>
      <c r="AU260" s="75">
        <v>2</v>
      </c>
      <c r="AV260" s="74">
        <v>10.649411764705883</v>
      </c>
      <c r="AW260" s="70">
        <v>30</v>
      </c>
      <c r="AX260" s="133"/>
      <c r="AY260" s="133"/>
      <c r="AZ260" s="133"/>
      <c r="BA260" s="137" t="s">
        <v>539</v>
      </c>
      <c r="BB260" s="36">
        <v>10.37</v>
      </c>
      <c r="BD260" s="43" t="s">
        <v>893</v>
      </c>
      <c r="BH260" s="133"/>
      <c r="BN260" s="133"/>
    </row>
    <row r="261" spans="1:66" s="42" customFormat="1" hidden="1" x14ac:dyDescent="0.25">
      <c r="A261" s="186">
        <v>1211</v>
      </c>
      <c r="B261" s="186" t="s">
        <v>895</v>
      </c>
      <c r="C261" s="186" t="s">
        <v>896</v>
      </c>
      <c r="D261" s="186" t="s">
        <v>469</v>
      </c>
      <c r="E261" s="186" t="s">
        <v>512</v>
      </c>
      <c r="F261" s="187"/>
      <c r="G261" s="187"/>
      <c r="H261" s="187"/>
      <c r="I261" s="187">
        <v>5</v>
      </c>
      <c r="J261" s="187"/>
      <c r="K261" s="187">
        <v>10.25</v>
      </c>
      <c r="L261" s="187"/>
      <c r="M261" s="187"/>
      <c r="N261" s="187">
        <v>10.25</v>
      </c>
      <c r="O261" s="187"/>
      <c r="P261" s="187"/>
      <c r="Q261" s="187"/>
      <c r="R261" s="187"/>
      <c r="S261" s="187">
        <v>5.63</v>
      </c>
      <c r="T261" s="83">
        <v>6.96</v>
      </c>
      <c r="U261" s="38">
        <v>0</v>
      </c>
      <c r="V261" s="38">
        <v>6</v>
      </c>
      <c r="W261" s="38">
        <v>0</v>
      </c>
      <c r="X261" s="38">
        <v>6</v>
      </c>
      <c r="Y261" s="188">
        <v>12.25</v>
      </c>
      <c r="Z261" s="188">
        <v>10</v>
      </c>
      <c r="AA261" s="188"/>
      <c r="AB261" s="188"/>
      <c r="AC261" s="188"/>
      <c r="AD261" s="188">
        <v>8.5</v>
      </c>
      <c r="AE261" s="188">
        <v>14</v>
      </c>
      <c r="AF261" s="188"/>
      <c r="AG261" s="189">
        <v>10.65</v>
      </c>
      <c r="AH261" s="75">
        <v>2</v>
      </c>
      <c r="AI261" s="75">
        <v>2</v>
      </c>
      <c r="AJ261" s="75">
        <v>0</v>
      </c>
      <c r="AK261" s="75">
        <v>1</v>
      </c>
      <c r="AL261" s="75">
        <v>9</v>
      </c>
      <c r="AM261" s="187">
        <v>12</v>
      </c>
      <c r="AN261" s="187"/>
      <c r="AO261" s="131">
        <v>1</v>
      </c>
      <c r="AP261" s="187">
        <v>0</v>
      </c>
      <c r="AQ261" s="187"/>
      <c r="AR261" s="75">
        <v>0</v>
      </c>
      <c r="AS261" s="187">
        <v>15</v>
      </c>
      <c r="AT261" s="187"/>
      <c r="AU261" s="75">
        <v>2</v>
      </c>
      <c r="AV261" s="74">
        <v>9.2876470588235289</v>
      </c>
      <c r="AW261" s="70">
        <v>18</v>
      </c>
      <c r="AX261" s="84"/>
      <c r="AY261" s="84"/>
      <c r="AZ261" s="84"/>
      <c r="BA261" s="137" t="s">
        <v>539</v>
      </c>
      <c r="BB261" s="36">
        <v>9.2899999999999991</v>
      </c>
      <c r="BD261" s="43" t="s">
        <v>896</v>
      </c>
      <c r="BH261" s="133"/>
      <c r="BN261" s="133"/>
    </row>
    <row r="262" spans="1:66" s="42" customFormat="1" hidden="1" x14ac:dyDescent="0.25">
      <c r="A262" s="186">
        <v>1213</v>
      </c>
      <c r="B262" s="186" t="s">
        <v>897</v>
      </c>
      <c r="C262" s="186" t="s">
        <v>338</v>
      </c>
      <c r="D262" s="186" t="s">
        <v>346</v>
      </c>
      <c r="E262" s="186" t="s">
        <v>512</v>
      </c>
      <c r="F262" s="187"/>
      <c r="G262" s="187"/>
      <c r="H262" s="187"/>
      <c r="I262" s="187">
        <v>7.63</v>
      </c>
      <c r="J262" s="187"/>
      <c r="K262" s="187">
        <v>7.5</v>
      </c>
      <c r="L262" s="187"/>
      <c r="M262" s="187"/>
      <c r="N262" s="187">
        <v>7.5</v>
      </c>
      <c r="O262" s="187"/>
      <c r="P262" s="187"/>
      <c r="Q262" s="187"/>
      <c r="R262" s="187"/>
      <c r="S262" s="187">
        <v>8</v>
      </c>
      <c r="T262" s="83">
        <v>7.71</v>
      </c>
      <c r="U262" s="38">
        <v>0</v>
      </c>
      <c r="V262" s="38">
        <v>0</v>
      </c>
      <c r="W262" s="38">
        <v>0</v>
      </c>
      <c r="X262" s="38">
        <v>0</v>
      </c>
      <c r="Y262" s="187">
        <v>14.5</v>
      </c>
      <c r="Z262" s="187">
        <v>7.5</v>
      </c>
      <c r="AA262" s="187"/>
      <c r="AB262" s="187"/>
      <c r="AC262" s="187"/>
      <c r="AD262" s="187">
        <v>12.5</v>
      </c>
      <c r="AE262" s="187">
        <v>19</v>
      </c>
      <c r="AF262" s="187"/>
      <c r="AG262" s="145">
        <v>13.2</v>
      </c>
      <c r="AH262" s="75">
        <v>2</v>
      </c>
      <c r="AI262" s="75">
        <v>0</v>
      </c>
      <c r="AJ262" s="75">
        <v>4</v>
      </c>
      <c r="AK262" s="75">
        <v>1</v>
      </c>
      <c r="AL262" s="75">
        <v>9</v>
      </c>
      <c r="AM262" s="187">
        <v>14</v>
      </c>
      <c r="AN262" s="187"/>
      <c r="AO262" s="131">
        <v>1</v>
      </c>
      <c r="AP262" s="187">
        <v>0</v>
      </c>
      <c r="AQ262" s="187"/>
      <c r="AR262" s="75">
        <v>0</v>
      </c>
      <c r="AS262" s="187">
        <v>10.5</v>
      </c>
      <c r="AT262" s="187"/>
      <c r="AU262" s="75">
        <v>2</v>
      </c>
      <c r="AV262" s="74">
        <v>10.022941176470587</v>
      </c>
      <c r="AW262" s="70">
        <v>30</v>
      </c>
      <c r="AX262" s="84"/>
      <c r="AY262" s="84"/>
      <c r="AZ262" s="84"/>
      <c r="BA262" s="137" t="s">
        <v>539</v>
      </c>
      <c r="BB262" s="36">
        <v>9.1</v>
      </c>
      <c r="BD262" s="43" t="s">
        <v>338</v>
      </c>
      <c r="BH262" s="133"/>
      <c r="BN262" s="133"/>
    </row>
    <row r="263" spans="1:66" s="42" customFormat="1" hidden="1" x14ac:dyDescent="0.25">
      <c r="A263" s="186">
        <v>1217</v>
      </c>
      <c r="B263" s="186" t="s">
        <v>898</v>
      </c>
      <c r="C263" s="186" t="s">
        <v>899</v>
      </c>
      <c r="D263" s="186" t="s">
        <v>900</v>
      </c>
      <c r="E263" s="186" t="s">
        <v>512</v>
      </c>
      <c r="F263" s="187"/>
      <c r="G263" s="187"/>
      <c r="H263" s="187"/>
      <c r="I263" s="187">
        <v>10</v>
      </c>
      <c r="J263" s="187"/>
      <c r="K263" s="187"/>
      <c r="L263" s="187"/>
      <c r="M263" s="187"/>
      <c r="N263" s="187">
        <v>9.3800000000000008</v>
      </c>
      <c r="O263" s="187"/>
      <c r="P263" s="187"/>
      <c r="Q263" s="187"/>
      <c r="R263" s="187"/>
      <c r="S263" s="187">
        <v>8.3800000000000008</v>
      </c>
      <c r="T263" s="83">
        <v>9.2533333333333356</v>
      </c>
      <c r="U263" s="38">
        <v>6</v>
      </c>
      <c r="V263" s="38">
        <v>0</v>
      </c>
      <c r="W263" s="38">
        <v>0</v>
      </c>
      <c r="X263" s="38">
        <v>6</v>
      </c>
      <c r="Y263" s="187">
        <v>11.35</v>
      </c>
      <c r="Z263" s="187">
        <v>12</v>
      </c>
      <c r="AA263" s="187"/>
      <c r="AB263" s="187"/>
      <c r="AC263" s="187"/>
      <c r="AD263" s="187">
        <v>7.63</v>
      </c>
      <c r="AE263" s="187">
        <v>20</v>
      </c>
      <c r="AF263" s="187"/>
      <c r="AG263" s="145">
        <v>11.722</v>
      </c>
      <c r="AH263" s="75">
        <v>2</v>
      </c>
      <c r="AI263" s="75">
        <v>2</v>
      </c>
      <c r="AJ263" s="75">
        <v>0</v>
      </c>
      <c r="AK263" s="75">
        <v>1</v>
      </c>
      <c r="AL263" s="75">
        <v>9</v>
      </c>
      <c r="AM263" s="187">
        <v>19</v>
      </c>
      <c r="AN263" s="187"/>
      <c r="AO263" s="131">
        <v>1</v>
      </c>
      <c r="AP263" s="187">
        <v>0</v>
      </c>
      <c r="AQ263" s="187"/>
      <c r="AR263" s="75">
        <v>0</v>
      </c>
      <c r="AS263" s="187">
        <v>10</v>
      </c>
      <c r="AT263" s="187"/>
      <c r="AU263" s="75">
        <v>2</v>
      </c>
      <c r="AV263" s="74">
        <v>10.640588235294118</v>
      </c>
      <c r="AW263" s="70">
        <v>30</v>
      </c>
      <c r="AX263" s="133"/>
      <c r="AY263" s="133"/>
      <c r="AZ263" s="133"/>
      <c r="BA263" s="137" t="s">
        <v>539</v>
      </c>
      <c r="BB263" s="36">
        <v>10.64</v>
      </c>
      <c r="BD263" s="43" t="s">
        <v>899</v>
      </c>
      <c r="BH263" s="133"/>
      <c r="BN263" s="133"/>
    </row>
    <row r="264" spans="1:66" s="42" customFormat="1" hidden="1" x14ac:dyDescent="0.25">
      <c r="A264" s="186">
        <v>1232</v>
      </c>
      <c r="B264" s="186" t="s">
        <v>901</v>
      </c>
      <c r="C264" s="186" t="s">
        <v>902</v>
      </c>
      <c r="D264" s="186" t="s">
        <v>341</v>
      </c>
      <c r="E264" s="186" t="s">
        <v>512</v>
      </c>
      <c r="F264" s="187"/>
      <c r="G264" s="187"/>
      <c r="H264" s="187"/>
      <c r="I264" s="187">
        <v>10</v>
      </c>
      <c r="J264" s="187"/>
      <c r="K264" s="187"/>
      <c r="L264" s="187"/>
      <c r="M264" s="187"/>
      <c r="N264" s="187">
        <v>10.25</v>
      </c>
      <c r="O264" s="187"/>
      <c r="P264" s="187"/>
      <c r="Q264" s="187"/>
      <c r="R264" s="187"/>
      <c r="S264" s="187">
        <v>5.13</v>
      </c>
      <c r="T264" s="83">
        <v>8.4599999999999991</v>
      </c>
      <c r="U264" s="38">
        <v>6</v>
      </c>
      <c r="V264" s="38">
        <v>6</v>
      </c>
      <c r="W264" s="38">
        <v>0</v>
      </c>
      <c r="X264" s="38">
        <v>12</v>
      </c>
      <c r="Y264" s="187">
        <v>10.83</v>
      </c>
      <c r="Z264" s="187">
        <v>10</v>
      </c>
      <c r="AA264" s="187"/>
      <c r="AB264" s="187"/>
      <c r="AC264" s="187"/>
      <c r="AD264" s="187">
        <v>10</v>
      </c>
      <c r="AE264" s="187">
        <v>14</v>
      </c>
      <c r="AF264" s="187"/>
      <c r="AG264" s="145">
        <v>10.965999999999999</v>
      </c>
      <c r="AH264" s="75">
        <v>2</v>
      </c>
      <c r="AI264" s="75">
        <v>2</v>
      </c>
      <c r="AJ264" s="75">
        <v>4</v>
      </c>
      <c r="AK264" s="75">
        <v>1</v>
      </c>
      <c r="AL264" s="75">
        <v>9</v>
      </c>
      <c r="AM264" s="187">
        <v>11</v>
      </c>
      <c r="AN264" s="187"/>
      <c r="AO264" s="131">
        <v>1</v>
      </c>
      <c r="AP264" s="187">
        <v>0</v>
      </c>
      <c r="AQ264" s="187"/>
      <c r="AR264" s="75">
        <v>0</v>
      </c>
      <c r="AS264" s="187">
        <v>14.5</v>
      </c>
      <c r="AT264" s="187"/>
      <c r="AU264" s="75">
        <v>2</v>
      </c>
      <c r="AV264" s="74">
        <v>10.05705882352941</v>
      </c>
      <c r="AW264" s="70">
        <v>30</v>
      </c>
      <c r="AX264" s="133"/>
      <c r="AY264" s="133"/>
      <c r="AZ264" s="133"/>
      <c r="BA264" s="137" t="s">
        <v>539</v>
      </c>
      <c r="BB264" s="36">
        <v>10.06</v>
      </c>
      <c r="BD264" s="43" t="s">
        <v>902</v>
      </c>
      <c r="BH264" s="133"/>
      <c r="BN264" s="133"/>
    </row>
    <row r="265" spans="1:66" s="42" customFormat="1" hidden="1" x14ac:dyDescent="0.25">
      <c r="A265" s="186">
        <v>1233</v>
      </c>
      <c r="B265" s="186" t="s">
        <v>903</v>
      </c>
      <c r="C265" s="186" t="s">
        <v>904</v>
      </c>
      <c r="D265" s="186" t="s">
        <v>513</v>
      </c>
      <c r="E265" s="186" t="s">
        <v>512</v>
      </c>
      <c r="F265" s="187"/>
      <c r="G265" s="187"/>
      <c r="H265" s="187"/>
      <c r="I265" s="187">
        <v>8</v>
      </c>
      <c r="J265" s="187"/>
      <c r="K265" s="187">
        <v>9.5</v>
      </c>
      <c r="L265" s="187"/>
      <c r="M265" s="187"/>
      <c r="N265" s="187">
        <v>9.5</v>
      </c>
      <c r="O265" s="187"/>
      <c r="P265" s="187"/>
      <c r="Q265" s="187"/>
      <c r="R265" s="187"/>
      <c r="S265" s="187">
        <v>8.1300000000000008</v>
      </c>
      <c r="T265" s="83">
        <v>8.5433333333333348</v>
      </c>
      <c r="U265" s="38">
        <v>0</v>
      </c>
      <c r="V265" s="38">
        <v>0</v>
      </c>
      <c r="W265" s="38">
        <v>0</v>
      </c>
      <c r="X265" s="38">
        <v>0</v>
      </c>
      <c r="Y265" s="187">
        <v>10.75</v>
      </c>
      <c r="Z265" s="187">
        <v>10</v>
      </c>
      <c r="AA265" s="187"/>
      <c r="AB265" s="187"/>
      <c r="AC265" s="187"/>
      <c r="AD265" s="187"/>
      <c r="AE265" s="187">
        <v>12</v>
      </c>
      <c r="AF265" s="187"/>
      <c r="AG265" s="145">
        <v>6.55</v>
      </c>
      <c r="AH265" s="75">
        <v>2</v>
      </c>
      <c r="AI265" s="75">
        <v>2</v>
      </c>
      <c r="AJ265" s="75">
        <v>0</v>
      </c>
      <c r="AK265" s="75">
        <v>1</v>
      </c>
      <c r="AL265" s="75">
        <v>5</v>
      </c>
      <c r="AM265" s="187">
        <v>15</v>
      </c>
      <c r="AN265" s="187"/>
      <c r="AO265" s="131">
        <v>1</v>
      </c>
      <c r="AP265" s="187">
        <v>0</v>
      </c>
      <c r="AQ265" s="187"/>
      <c r="AR265" s="75">
        <v>0</v>
      </c>
      <c r="AS265" s="187">
        <v>15</v>
      </c>
      <c r="AT265" s="187"/>
      <c r="AU265" s="75">
        <v>2</v>
      </c>
      <c r="AV265" s="74">
        <v>9.0964705882352952</v>
      </c>
      <c r="AW265" s="70">
        <v>8</v>
      </c>
      <c r="AX265" s="84"/>
      <c r="AY265" s="84"/>
      <c r="AZ265" s="84"/>
      <c r="BA265" s="137" t="s">
        <v>539</v>
      </c>
      <c r="BB265" s="36">
        <v>9.93</v>
      </c>
      <c r="BD265" s="43" t="s">
        <v>904</v>
      </c>
      <c r="BH265" s="133"/>
      <c r="BN265" s="133"/>
    </row>
    <row r="266" spans="1:66" s="42" customFormat="1" hidden="1" x14ac:dyDescent="0.25">
      <c r="A266" s="186">
        <v>1235</v>
      </c>
      <c r="B266" s="186" t="s">
        <v>905</v>
      </c>
      <c r="C266" s="186" t="s">
        <v>906</v>
      </c>
      <c r="D266" s="186" t="s">
        <v>505</v>
      </c>
      <c r="E266" s="186" t="s">
        <v>420</v>
      </c>
      <c r="F266" s="187"/>
      <c r="G266" s="187"/>
      <c r="H266" s="187"/>
      <c r="I266" s="187">
        <v>10.5</v>
      </c>
      <c r="J266" s="187"/>
      <c r="K266" s="187"/>
      <c r="L266" s="187"/>
      <c r="M266" s="187"/>
      <c r="N266" s="187">
        <v>9.35</v>
      </c>
      <c r="O266" s="187"/>
      <c r="P266" s="187"/>
      <c r="Q266" s="187"/>
      <c r="R266" s="187"/>
      <c r="S266" s="187">
        <v>6.75</v>
      </c>
      <c r="T266" s="83">
        <v>8.8666666666666671</v>
      </c>
      <c r="U266" s="38">
        <v>6</v>
      </c>
      <c r="V266" s="38">
        <v>0</v>
      </c>
      <c r="W266" s="38">
        <v>0</v>
      </c>
      <c r="X266" s="38">
        <v>6</v>
      </c>
      <c r="Y266" s="187">
        <v>7.42</v>
      </c>
      <c r="Z266" s="187">
        <v>14</v>
      </c>
      <c r="AA266" s="187"/>
      <c r="AB266" s="187"/>
      <c r="AC266" s="187"/>
      <c r="AD266" s="187">
        <v>9.5</v>
      </c>
      <c r="AE266" s="187">
        <v>20</v>
      </c>
      <c r="AF266" s="187"/>
      <c r="AG266" s="145">
        <v>12.084</v>
      </c>
      <c r="AH266" s="75">
        <v>0</v>
      </c>
      <c r="AI266" s="75">
        <v>2</v>
      </c>
      <c r="AJ266" s="75">
        <v>0</v>
      </c>
      <c r="AK266" s="75">
        <v>1</v>
      </c>
      <c r="AL266" s="75">
        <v>9</v>
      </c>
      <c r="AM266" s="187">
        <v>15</v>
      </c>
      <c r="AN266" s="187"/>
      <c r="AO266" s="131">
        <v>1</v>
      </c>
      <c r="AP266" s="187">
        <v>0</v>
      </c>
      <c r="AQ266" s="187"/>
      <c r="AR266" s="75">
        <v>0</v>
      </c>
      <c r="AS266" s="187">
        <v>11.25</v>
      </c>
      <c r="AT266" s="187"/>
      <c r="AU266" s="75">
        <v>2</v>
      </c>
      <c r="AV266" s="74">
        <v>10.454117647058824</v>
      </c>
      <c r="AW266" s="70">
        <v>30</v>
      </c>
      <c r="AX266" s="133"/>
      <c r="AY266" s="133"/>
      <c r="AZ266" s="133"/>
      <c r="BA266" s="137" t="s">
        <v>539</v>
      </c>
      <c r="BB266" s="36">
        <v>10.17</v>
      </c>
      <c r="BD266" s="43" t="s">
        <v>906</v>
      </c>
      <c r="BH266" s="133"/>
      <c r="BN266" s="133"/>
    </row>
    <row r="267" spans="1:66" s="42" customFormat="1" hidden="1" x14ac:dyDescent="0.25">
      <c r="A267" s="186">
        <v>1242</v>
      </c>
      <c r="B267" s="186" t="s">
        <v>907</v>
      </c>
      <c r="C267" s="186" t="s">
        <v>908</v>
      </c>
      <c r="D267" s="186" t="s">
        <v>71</v>
      </c>
      <c r="E267" s="186" t="s">
        <v>420</v>
      </c>
      <c r="F267" s="187"/>
      <c r="G267" s="187"/>
      <c r="H267" s="187"/>
      <c r="I267" s="187">
        <v>7.38</v>
      </c>
      <c r="J267" s="187"/>
      <c r="K267" s="187"/>
      <c r="L267" s="187"/>
      <c r="M267" s="187"/>
      <c r="N267" s="187">
        <v>10.029999999999999</v>
      </c>
      <c r="O267" s="187"/>
      <c r="P267" s="187"/>
      <c r="Q267" s="187"/>
      <c r="R267" s="187"/>
      <c r="S267" s="187">
        <v>9.75</v>
      </c>
      <c r="T267" s="83">
        <v>9.0533333333333328</v>
      </c>
      <c r="U267" s="38">
        <v>0</v>
      </c>
      <c r="V267" s="38">
        <v>6</v>
      </c>
      <c r="W267" s="38">
        <v>0</v>
      </c>
      <c r="X267" s="38">
        <v>6</v>
      </c>
      <c r="Y267" s="187">
        <v>6.33</v>
      </c>
      <c r="Z267" s="187">
        <v>12</v>
      </c>
      <c r="AA267" s="187"/>
      <c r="AB267" s="187"/>
      <c r="AC267" s="187"/>
      <c r="AD267" s="187">
        <v>5.88</v>
      </c>
      <c r="AE267" s="187">
        <v>20</v>
      </c>
      <c r="AF267" s="187"/>
      <c r="AG267" s="145">
        <v>10.017999999999999</v>
      </c>
      <c r="AH267" s="75">
        <v>0</v>
      </c>
      <c r="AI267" s="75">
        <v>2</v>
      </c>
      <c r="AJ267" s="75">
        <v>0</v>
      </c>
      <c r="AK267" s="75">
        <v>1</v>
      </c>
      <c r="AL267" s="75">
        <v>9</v>
      </c>
      <c r="AM267" s="187">
        <v>16</v>
      </c>
      <c r="AN267" s="187"/>
      <c r="AO267" s="131">
        <v>1</v>
      </c>
      <c r="AP267" s="187">
        <v>0</v>
      </c>
      <c r="AQ267" s="187"/>
      <c r="AR267" s="75">
        <v>0</v>
      </c>
      <c r="AS267" s="187">
        <v>11.75</v>
      </c>
      <c r="AT267" s="187"/>
      <c r="AU267" s="75">
        <v>2</v>
      </c>
      <c r="AV267" s="74">
        <v>10.062941176470588</v>
      </c>
      <c r="AW267" s="70">
        <v>30</v>
      </c>
      <c r="AX267" s="133"/>
      <c r="AY267" s="133"/>
      <c r="AZ267" s="133"/>
      <c r="BA267" s="137" t="s">
        <v>539</v>
      </c>
      <c r="BB267" s="36">
        <v>10.06</v>
      </c>
      <c r="BD267" s="43" t="s">
        <v>908</v>
      </c>
      <c r="BH267" s="133"/>
      <c r="BN267" s="133"/>
    </row>
    <row r="268" spans="1:66" s="42" customFormat="1" hidden="1" x14ac:dyDescent="0.25">
      <c r="A268" s="186">
        <v>1256</v>
      </c>
      <c r="B268" s="186" t="s">
        <v>909</v>
      </c>
      <c r="C268" s="186" t="s">
        <v>82</v>
      </c>
      <c r="D268" s="186" t="s">
        <v>910</v>
      </c>
      <c r="E268" s="186" t="s">
        <v>420</v>
      </c>
      <c r="F268" s="187"/>
      <c r="G268" s="187"/>
      <c r="H268" s="187"/>
      <c r="I268" s="187">
        <v>4</v>
      </c>
      <c r="J268" s="187"/>
      <c r="K268" s="187"/>
      <c r="L268" s="187"/>
      <c r="M268" s="187"/>
      <c r="N268" s="187">
        <v>10.75</v>
      </c>
      <c r="O268" s="187"/>
      <c r="P268" s="187"/>
      <c r="Q268" s="187"/>
      <c r="R268" s="187"/>
      <c r="S268" s="187">
        <v>8.3800000000000008</v>
      </c>
      <c r="T268" s="83">
        <v>7.7100000000000009</v>
      </c>
      <c r="U268" s="38">
        <v>0</v>
      </c>
      <c r="V268" s="38">
        <v>6</v>
      </c>
      <c r="W268" s="38">
        <v>0</v>
      </c>
      <c r="X268" s="38">
        <v>6</v>
      </c>
      <c r="Y268" s="187">
        <v>10</v>
      </c>
      <c r="Z268" s="187">
        <v>14</v>
      </c>
      <c r="AA268" s="187"/>
      <c r="AB268" s="187"/>
      <c r="AC268" s="187"/>
      <c r="AD268" s="187">
        <v>10</v>
      </c>
      <c r="AE268" s="187">
        <v>20</v>
      </c>
      <c r="AF268" s="187"/>
      <c r="AG268" s="145">
        <v>12.8</v>
      </c>
      <c r="AH268" s="75">
        <v>2</v>
      </c>
      <c r="AI268" s="75">
        <v>2</v>
      </c>
      <c r="AJ268" s="75">
        <v>4</v>
      </c>
      <c r="AK268" s="75">
        <v>1</v>
      </c>
      <c r="AL268" s="75">
        <v>9</v>
      </c>
      <c r="AM268" s="187">
        <v>19</v>
      </c>
      <c r="AN268" s="187"/>
      <c r="AO268" s="131">
        <v>1</v>
      </c>
      <c r="AP268" s="187">
        <v>12</v>
      </c>
      <c r="AQ268" s="187"/>
      <c r="AR268" s="75">
        <v>2</v>
      </c>
      <c r="AS268" s="187">
        <v>0</v>
      </c>
      <c r="AT268" s="187"/>
      <c r="AU268" s="75">
        <v>0</v>
      </c>
      <c r="AV268" s="74">
        <v>10.375882352941177</v>
      </c>
      <c r="AW268" s="70">
        <v>30</v>
      </c>
      <c r="AX268" s="133"/>
      <c r="AY268" s="133"/>
      <c r="AZ268" s="133"/>
      <c r="BA268" s="137" t="s">
        <v>539</v>
      </c>
      <c r="BB268" s="36">
        <v>10.38</v>
      </c>
      <c r="BD268" s="43" t="s">
        <v>82</v>
      </c>
      <c r="BH268" s="133"/>
      <c r="BN268" s="133"/>
    </row>
    <row r="269" spans="1:66" s="42" customFormat="1" hidden="1" x14ac:dyDescent="0.25">
      <c r="A269" s="186">
        <v>1268</v>
      </c>
      <c r="B269" s="186" t="s">
        <v>911</v>
      </c>
      <c r="C269" s="186" t="s">
        <v>462</v>
      </c>
      <c r="D269" s="186" t="s">
        <v>912</v>
      </c>
      <c r="E269" s="186" t="s">
        <v>514</v>
      </c>
      <c r="F269" s="187"/>
      <c r="G269" s="187"/>
      <c r="H269" s="187"/>
      <c r="I269" s="187">
        <v>5.13</v>
      </c>
      <c r="J269" s="187"/>
      <c r="K269" s="187"/>
      <c r="L269" s="187"/>
      <c r="M269" s="187"/>
      <c r="N269" s="187">
        <v>9.1300000000000008</v>
      </c>
      <c r="O269" s="187"/>
      <c r="P269" s="187"/>
      <c r="Q269" s="187"/>
      <c r="R269" s="187"/>
      <c r="S269" s="187">
        <v>8.75</v>
      </c>
      <c r="T269" s="83">
        <v>7.6700000000000008</v>
      </c>
      <c r="U269" s="38">
        <v>0</v>
      </c>
      <c r="V269" s="38">
        <v>0</v>
      </c>
      <c r="W269" s="38">
        <v>0</v>
      </c>
      <c r="X269" s="38">
        <v>0</v>
      </c>
      <c r="Y269" s="187">
        <v>11.23</v>
      </c>
      <c r="Z269" s="187">
        <v>10</v>
      </c>
      <c r="AA269" s="187"/>
      <c r="AB269" s="187"/>
      <c r="AC269" s="187"/>
      <c r="AD269" s="187">
        <v>10</v>
      </c>
      <c r="AE269" s="187">
        <v>20</v>
      </c>
      <c r="AF269" s="187"/>
      <c r="AG269" s="145">
        <v>12.246</v>
      </c>
      <c r="AH269" s="75">
        <v>2</v>
      </c>
      <c r="AI269" s="75">
        <v>2</v>
      </c>
      <c r="AJ269" s="75">
        <v>4</v>
      </c>
      <c r="AK269" s="75">
        <v>1</v>
      </c>
      <c r="AL269" s="75">
        <v>9</v>
      </c>
      <c r="AM269" s="187">
        <v>16</v>
      </c>
      <c r="AN269" s="187"/>
      <c r="AO269" s="131">
        <v>1</v>
      </c>
      <c r="AP269" s="187">
        <v>0</v>
      </c>
      <c r="AQ269" s="187"/>
      <c r="AR269" s="75">
        <v>0</v>
      </c>
      <c r="AS269" s="187">
        <v>12.75</v>
      </c>
      <c r="AT269" s="187"/>
      <c r="AU269" s="75">
        <v>2</v>
      </c>
      <c r="AV269" s="74">
        <v>10.103529411764706</v>
      </c>
      <c r="AW269" s="70">
        <v>30</v>
      </c>
      <c r="AX269" s="133"/>
      <c r="AY269" s="133"/>
      <c r="AZ269" s="133"/>
      <c r="BA269" s="137" t="s">
        <v>539</v>
      </c>
      <c r="BB269" s="36">
        <v>10.1</v>
      </c>
      <c r="BD269" s="43" t="s">
        <v>462</v>
      </c>
      <c r="BH269" s="133"/>
      <c r="BN269" s="133"/>
    </row>
    <row r="270" spans="1:66" s="42" customFormat="1" hidden="1" x14ac:dyDescent="0.25">
      <c r="A270" s="186">
        <v>1275</v>
      </c>
      <c r="B270" s="186" t="s">
        <v>913</v>
      </c>
      <c r="C270" s="186" t="s">
        <v>914</v>
      </c>
      <c r="D270" s="186" t="s">
        <v>380</v>
      </c>
      <c r="E270" s="186" t="s">
        <v>514</v>
      </c>
      <c r="F270" s="187"/>
      <c r="G270" s="187"/>
      <c r="H270" s="187"/>
      <c r="I270" s="187">
        <v>7.63</v>
      </c>
      <c r="J270" s="187"/>
      <c r="K270" s="187"/>
      <c r="L270" s="187"/>
      <c r="M270" s="187"/>
      <c r="N270" s="187">
        <v>10.38</v>
      </c>
      <c r="O270" s="187"/>
      <c r="P270" s="187"/>
      <c r="Q270" s="187"/>
      <c r="R270" s="187"/>
      <c r="S270" s="187">
        <v>10</v>
      </c>
      <c r="T270" s="83">
        <v>9.3366666666666678</v>
      </c>
      <c r="U270" s="38">
        <v>0</v>
      </c>
      <c r="V270" s="38">
        <v>6</v>
      </c>
      <c r="W270" s="38">
        <v>6</v>
      </c>
      <c r="X270" s="38">
        <v>12</v>
      </c>
      <c r="Y270" s="187">
        <v>13.54</v>
      </c>
      <c r="Z270" s="187">
        <v>11</v>
      </c>
      <c r="AA270" s="187"/>
      <c r="AB270" s="187"/>
      <c r="AC270" s="187"/>
      <c r="AD270" s="187">
        <v>8</v>
      </c>
      <c r="AE270" s="187">
        <v>13</v>
      </c>
      <c r="AF270" s="187"/>
      <c r="AG270" s="145">
        <v>10.708</v>
      </c>
      <c r="AH270" s="75">
        <v>2</v>
      </c>
      <c r="AI270" s="75">
        <v>2</v>
      </c>
      <c r="AJ270" s="75">
        <v>0</v>
      </c>
      <c r="AK270" s="75">
        <v>1</v>
      </c>
      <c r="AL270" s="75">
        <v>9</v>
      </c>
      <c r="AM270" s="187">
        <v>16</v>
      </c>
      <c r="AN270" s="187"/>
      <c r="AO270" s="131">
        <v>1</v>
      </c>
      <c r="AP270" s="187">
        <v>0</v>
      </c>
      <c r="AQ270" s="187"/>
      <c r="AR270" s="75">
        <v>0</v>
      </c>
      <c r="AS270" s="187">
        <v>10</v>
      </c>
      <c r="AT270" s="187"/>
      <c r="AU270" s="75">
        <v>2</v>
      </c>
      <c r="AV270" s="74">
        <v>10.209999999999999</v>
      </c>
      <c r="AW270" s="70">
        <v>30</v>
      </c>
      <c r="AX270" s="133"/>
      <c r="AY270" s="133"/>
      <c r="AZ270" s="133"/>
      <c r="BA270" s="137" t="s">
        <v>539</v>
      </c>
      <c r="BB270" s="36">
        <v>10.210000000000001</v>
      </c>
      <c r="BD270" s="43" t="s">
        <v>914</v>
      </c>
      <c r="BH270" s="133"/>
      <c r="BN270" s="133"/>
    </row>
    <row r="271" spans="1:66" s="42" customFormat="1" hidden="1" x14ac:dyDescent="0.25">
      <c r="A271" s="186">
        <v>1276</v>
      </c>
      <c r="B271" s="186" t="s">
        <v>915</v>
      </c>
      <c r="C271" s="186" t="s">
        <v>437</v>
      </c>
      <c r="D271" s="186" t="s">
        <v>70</v>
      </c>
      <c r="E271" s="186" t="s">
        <v>514</v>
      </c>
      <c r="F271" s="187"/>
      <c r="G271" s="187"/>
      <c r="H271" s="187"/>
      <c r="I271" s="187">
        <v>3.63</v>
      </c>
      <c r="J271" s="187"/>
      <c r="K271" s="187">
        <v>8</v>
      </c>
      <c r="L271" s="187"/>
      <c r="M271" s="187"/>
      <c r="N271" s="187">
        <v>8</v>
      </c>
      <c r="O271" s="187"/>
      <c r="P271" s="187"/>
      <c r="Q271" s="187"/>
      <c r="R271" s="187"/>
      <c r="S271" s="187">
        <v>12.63</v>
      </c>
      <c r="T271" s="83">
        <v>8.086666666666666</v>
      </c>
      <c r="U271" s="38">
        <v>0</v>
      </c>
      <c r="V271" s="38">
        <v>0</v>
      </c>
      <c r="W271" s="38">
        <v>6</v>
      </c>
      <c r="X271" s="38">
        <v>6</v>
      </c>
      <c r="Y271" s="187">
        <v>9.8000000000000007</v>
      </c>
      <c r="Z271" s="187">
        <v>12</v>
      </c>
      <c r="AA271" s="187"/>
      <c r="AB271" s="187"/>
      <c r="AC271" s="187"/>
      <c r="AD271" s="187">
        <v>12.75</v>
      </c>
      <c r="AE271" s="187">
        <v>15</v>
      </c>
      <c r="AF271" s="187"/>
      <c r="AG271" s="145">
        <v>12.459999999999999</v>
      </c>
      <c r="AH271" s="75">
        <v>0</v>
      </c>
      <c r="AI271" s="75">
        <v>2</v>
      </c>
      <c r="AJ271" s="75">
        <v>4</v>
      </c>
      <c r="AK271" s="75">
        <v>1</v>
      </c>
      <c r="AL271" s="75">
        <v>9</v>
      </c>
      <c r="AM271" s="187">
        <v>17</v>
      </c>
      <c r="AN271" s="187"/>
      <c r="AO271" s="131">
        <v>1</v>
      </c>
      <c r="AP271" s="187">
        <v>0</v>
      </c>
      <c r="AQ271" s="187"/>
      <c r="AR271" s="75">
        <v>0</v>
      </c>
      <c r="AS271" s="187">
        <v>11.25</v>
      </c>
      <c r="AT271" s="187"/>
      <c r="AU271" s="75">
        <v>2</v>
      </c>
      <c r="AV271" s="74">
        <v>10.269411764705881</v>
      </c>
      <c r="AW271" s="70">
        <v>30</v>
      </c>
      <c r="AX271" s="84"/>
      <c r="AY271" s="84"/>
      <c r="AZ271" s="84"/>
      <c r="BA271" s="137" t="s">
        <v>539</v>
      </c>
      <c r="BB271" s="36">
        <v>9.7100000000000009</v>
      </c>
      <c r="BD271" s="43" t="s">
        <v>437</v>
      </c>
      <c r="BH271" s="133"/>
      <c r="BN271" s="133"/>
    </row>
    <row r="272" spans="1:66" s="42" customFormat="1" hidden="1" x14ac:dyDescent="0.25">
      <c r="A272" s="186">
        <v>1280</v>
      </c>
      <c r="B272" s="186" t="s">
        <v>916</v>
      </c>
      <c r="C272" s="186" t="s">
        <v>917</v>
      </c>
      <c r="D272" s="186" t="s">
        <v>419</v>
      </c>
      <c r="E272" s="186" t="s">
        <v>514</v>
      </c>
      <c r="F272" s="187"/>
      <c r="G272" s="187"/>
      <c r="H272" s="187"/>
      <c r="I272" s="187">
        <v>4.88</v>
      </c>
      <c r="J272" s="187"/>
      <c r="K272" s="187"/>
      <c r="L272" s="187"/>
      <c r="M272" s="187"/>
      <c r="N272" s="187">
        <v>10.75</v>
      </c>
      <c r="O272" s="187"/>
      <c r="P272" s="187"/>
      <c r="Q272" s="187"/>
      <c r="R272" s="187"/>
      <c r="S272" s="187">
        <v>8.75</v>
      </c>
      <c r="T272" s="83">
        <v>8.1266666666666669</v>
      </c>
      <c r="U272" s="38">
        <v>0</v>
      </c>
      <c r="V272" s="38">
        <v>6</v>
      </c>
      <c r="W272" s="38">
        <v>0</v>
      </c>
      <c r="X272" s="38">
        <v>6</v>
      </c>
      <c r="Y272" s="187">
        <v>12.13</v>
      </c>
      <c r="Z272" s="187">
        <v>13</v>
      </c>
      <c r="AA272" s="187"/>
      <c r="AB272" s="187"/>
      <c r="AC272" s="187"/>
      <c r="AD272" s="187">
        <v>10</v>
      </c>
      <c r="AE272" s="187">
        <v>18</v>
      </c>
      <c r="AF272" s="187"/>
      <c r="AG272" s="145">
        <v>12.626000000000001</v>
      </c>
      <c r="AH272" s="75">
        <v>2</v>
      </c>
      <c r="AI272" s="75">
        <v>2</v>
      </c>
      <c r="AJ272" s="75">
        <v>4</v>
      </c>
      <c r="AK272" s="75">
        <v>1</v>
      </c>
      <c r="AL272" s="75">
        <v>9</v>
      </c>
      <c r="AM272" s="187">
        <v>18</v>
      </c>
      <c r="AN272" s="187"/>
      <c r="AO272" s="131">
        <v>1</v>
      </c>
      <c r="AP272" s="187">
        <v>0</v>
      </c>
      <c r="AQ272" s="187"/>
      <c r="AR272" s="75">
        <v>0</v>
      </c>
      <c r="AS272" s="187">
        <v>12.75</v>
      </c>
      <c r="AT272" s="187"/>
      <c r="AU272" s="75">
        <v>2</v>
      </c>
      <c r="AV272" s="74">
        <v>10.574705882352943</v>
      </c>
      <c r="AW272" s="70">
        <v>30</v>
      </c>
      <c r="AX272" s="133"/>
      <c r="AY272" s="133"/>
      <c r="AZ272" s="133"/>
      <c r="BA272" s="137" t="s">
        <v>539</v>
      </c>
      <c r="BB272" s="36">
        <v>10.57</v>
      </c>
      <c r="BD272" s="43" t="s">
        <v>917</v>
      </c>
      <c r="BH272" s="133"/>
      <c r="BN272" s="133"/>
    </row>
    <row r="273" spans="1:66" s="42" customFormat="1" hidden="1" x14ac:dyDescent="0.25">
      <c r="A273" s="186">
        <v>1281</v>
      </c>
      <c r="B273" s="186" t="s">
        <v>918</v>
      </c>
      <c r="C273" s="186" t="s">
        <v>919</v>
      </c>
      <c r="D273" s="186" t="s">
        <v>920</v>
      </c>
      <c r="E273" s="186" t="s">
        <v>514</v>
      </c>
      <c r="F273" s="187"/>
      <c r="G273" s="187"/>
      <c r="H273" s="187"/>
      <c r="I273" s="187">
        <v>6.38</v>
      </c>
      <c r="J273" s="187"/>
      <c r="K273" s="187"/>
      <c r="L273" s="187"/>
      <c r="M273" s="187"/>
      <c r="N273" s="187">
        <v>10.75</v>
      </c>
      <c r="O273" s="187"/>
      <c r="P273" s="187"/>
      <c r="Q273" s="187"/>
      <c r="R273" s="187"/>
      <c r="S273" s="187">
        <v>10.5</v>
      </c>
      <c r="T273" s="83">
        <v>9.2099999999999991</v>
      </c>
      <c r="U273" s="38">
        <v>0</v>
      </c>
      <c r="V273" s="38">
        <v>6</v>
      </c>
      <c r="W273" s="38">
        <v>6</v>
      </c>
      <c r="X273" s="38">
        <v>12</v>
      </c>
      <c r="Y273" s="187">
        <v>14</v>
      </c>
      <c r="Z273" s="187">
        <v>12</v>
      </c>
      <c r="AA273" s="187"/>
      <c r="AB273" s="187"/>
      <c r="AC273" s="187"/>
      <c r="AD273" s="187">
        <v>7.88</v>
      </c>
      <c r="AE273" s="187">
        <v>16</v>
      </c>
      <c r="AF273" s="187"/>
      <c r="AG273" s="145">
        <v>11.552</v>
      </c>
      <c r="AH273" s="75">
        <v>2</v>
      </c>
      <c r="AI273" s="75">
        <v>2</v>
      </c>
      <c r="AJ273" s="75">
        <v>0</v>
      </c>
      <c r="AK273" s="75">
        <v>1</v>
      </c>
      <c r="AL273" s="75">
        <v>9</v>
      </c>
      <c r="AM273" s="187">
        <v>17</v>
      </c>
      <c r="AN273" s="187"/>
      <c r="AO273" s="131">
        <v>1</v>
      </c>
      <c r="AP273" s="187">
        <v>0</v>
      </c>
      <c r="AQ273" s="187"/>
      <c r="AR273" s="75">
        <v>0</v>
      </c>
      <c r="AS273" s="187">
        <v>10</v>
      </c>
      <c r="AT273" s="187"/>
      <c r="AU273" s="75">
        <v>2</v>
      </c>
      <c r="AV273" s="74">
        <v>10.45</v>
      </c>
      <c r="AW273" s="70">
        <v>30</v>
      </c>
      <c r="AX273" s="133"/>
      <c r="AY273" s="133"/>
      <c r="AZ273" s="133"/>
      <c r="BA273" s="137" t="s">
        <v>539</v>
      </c>
      <c r="BB273" s="36">
        <v>10.45</v>
      </c>
      <c r="BD273" s="43" t="s">
        <v>919</v>
      </c>
      <c r="BH273" s="133"/>
      <c r="BN273" s="133"/>
    </row>
    <row r="274" spans="1:66" s="42" customFormat="1" hidden="1" x14ac:dyDescent="0.25">
      <c r="A274" s="186">
        <v>1283</v>
      </c>
      <c r="B274" s="186" t="s">
        <v>921</v>
      </c>
      <c r="C274" s="186" t="s">
        <v>453</v>
      </c>
      <c r="D274" s="186" t="s">
        <v>922</v>
      </c>
      <c r="E274" s="186" t="s">
        <v>514</v>
      </c>
      <c r="F274" s="187"/>
      <c r="G274" s="187"/>
      <c r="H274" s="187"/>
      <c r="I274" s="187">
        <v>5.75</v>
      </c>
      <c r="J274" s="187"/>
      <c r="K274" s="187"/>
      <c r="L274" s="187"/>
      <c r="M274" s="187"/>
      <c r="N274" s="187">
        <v>14</v>
      </c>
      <c r="O274" s="187"/>
      <c r="P274" s="187"/>
      <c r="Q274" s="187"/>
      <c r="R274" s="187"/>
      <c r="S274" s="187">
        <v>10.63</v>
      </c>
      <c r="T274" s="83">
        <v>10.126666666666667</v>
      </c>
      <c r="U274" s="38">
        <v>0</v>
      </c>
      <c r="V274" s="38">
        <v>6</v>
      </c>
      <c r="W274" s="38">
        <v>6</v>
      </c>
      <c r="X274" s="38">
        <v>18</v>
      </c>
      <c r="Y274" s="187">
        <v>13.5</v>
      </c>
      <c r="Z274" s="187">
        <v>12</v>
      </c>
      <c r="AA274" s="187"/>
      <c r="AB274" s="187"/>
      <c r="AC274" s="187"/>
      <c r="AD274" s="187">
        <v>7.5</v>
      </c>
      <c r="AE274" s="187">
        <v>11</v>
      </c>
      <c r="AF274" s="187"/>
      <c r="AG274" s="145">
        <v>10.3</v>
      </c>
      <c r="AH274" s="75">
        <v>2</v>
      </c>
      <c r="AI274" s="75">
        <v>2</v>
      </c>
      <c r="AJ274" s="75">
        <v>0</v>
      </c>
      <c r="AK274" s="75">
        <v>1</v>
      </c>
      <c r="AL274" s="75">
        <v>9</v>
      </c>
      <c r="AM274" s="187">
        <v>11</v>
      </c>
      <c r="AN274" s="187"/>
      <c r="AO274" s="131">
        <v>1</v>
      </c>
      <c r="AP274" s="187">
        <v>0</v>
      </c>
      <c r="AQ274" s="187"/>
      <c r="AR274" s="75">
        <v>0</v>
      </c>
      <c r="AS274" s="187">
        <v>11</v>
      </c>
      <c r="AT274" s="187"/>
      <c r="AU274" s="75">
        <v>2</v>
      </c>
      <c r="AV274" s="74">
        <v>10.331764705882351</v>
      </c>
      <c r="AW274" s="70">
        <v>30</v>
      </c>
      <c r="AX274" s="133"/>
      <c r="AY274" s="133"/>
      <c r="AZ274" s="133"/>
      <c r="BA274" s="137" t="s">
        <v>539</v>
      </c>
      <c r="BB274" s="36">
        <v>10.33</v>
      </c>
      <c r="BD274" s="43" t="s">
        <v>453</v>
      </c>
      <c r="BH274" s="133"/>
      <c r="BN274" s="133"/>
    </row>
    <row r="275" spans="1:66" s="42" customFormat="1" hidden="1" x14ac:dyDescent="0.25">
      <c r="A275" s="186">
        <v>1285</v>
      </c>
      <c r="B275" s="186" t="s">
        <v>923</v>
      </c>
      <c r="C275" s="186" t="s">
        <v>477</v>
      </c>
      <c r="D275" s="186" t="s">
        <v>425</v>
      </c>
      <c r="E275" s="186" t="s">
        <v>514</v>
      </c>
      <c r="F275" s="187"/>
      <c r="G275" s="187"/>
      <c r="H275" s="187"/>
      <c r="I275" s="187">
        <v>6.25</v>
      </c>
      <c r="J275" s="187"/>
      <c r="K275" s="187"/>
      <c r="L275" s="187"/>
      <c r="M275" s="187"/>
      <c r="N275" s="187">
        <v>8.75</v>
      </c>
      <c r="O275" s="187"/>
      <c r="P275" s="187"/>
      <c r="Q275" s="187"/>
      <c r="R275" s="187"/>
      <c r="S275" s="187">
        <v>8</v>
      </c>
      <c r="T275" s="83">
        <v>7.666666666666667</v>
      </c>
      <c r="U275" s="38">
        <v>0</v>
      </c>
      <c r="V275" s="38">
        <v>0</v>
      </c>
      <c r="W275" s="38">
        <v>0</v>
      </c>
      <c r="X275" s="38">
        <v>0</v>
      </c>
      <c r="Y275" s="187">
        <v>10.130000000000001</v>
      </c>
      <c r="Z275" s="187">
        <v>12</v>
      </c>
      <c r="AA275" s="187"/>
      <c r="AB275" s="187"/>
      <c r="AC275" s="187"/>
      <c r="AD275" s="187">
        <v>13.125</v>
      </c>
      <c r="AE275" s="187">
        <v>18</v>
      </c>
      <c r="AF275" s="187"/>
      <c r="AG275" s="145">
        <v>13.276</v>
      </c>
      <c r="AH275" s="75">
        <v>2</v>
      </c>
      <c r="AI275" s="75">
        <v>2</v>
      </c>
      <c r="AJ275" s="75">
        <v>4</v>
      </c>
      <c r="AK275" s="75">
        <v>1</v>
      </c>
      <c r="AL275" s="75">
        <v>9</v>
      </c>
      <c r="AM275" s="187">
        <v>14</v>
      </c>
      <c r="AN275" s="187"/>
      <c r="AO275" s="131">
        <v>1</v>
      </c>
      <c r="AP275" s="187">
        <v>0</v>
      </c>
      <c r="AQ275" s="187"/>
      <c r="AR275" s="75">
        <v>0</v>
      </c>
      <c r="AS275" s="187">
        <v>11.25</v>
      </c>
      <c r="AT275" s="187"/>
      <c r="AU275" s="75">
        <v>2</v>
      </c>
      <c r="AV275" s="74">
        <v>10.110588235294117</v>
      </c>
      <c r="AW275" s="70">
        <v>30</v>
      </c>
      <c r="AX275" s="133"/>
      <c r="AY275" s="133"/>
      <c r="AZ275" s="133"/>
      <c r="BA275" s="137" t="s">
        <v>539</v>
      </c>
      <c r="BB275" s="36">
        <v>9.5500000000000007</v>
      </c>
      <c r="BD275" s="43" t="s">
        <v>477</v>
      </c>
      <c r="BH275" s="133"/>
      <c r="BN275" s="133"/>
    </row>
    <row r="276" spans="1:66" s="42" customFormat="1" hidden="1" x14ac:dyDescent="0.25">
      <c r="A276" s="186">
        <v>1292</v>
      </c>
      <c r="B276" s="186" t="s">
        <v>924</v>
      </c>
      <c r="C276" s="186" t="s">
        <v>925</v>
      </c>
      <c r="D276" s="186" t="s">
        <v>351</v>
      </c>
      <c r="E276" s="186" t="s">
        <v>514</v>
      </c>
      <c r="F276" s="187"/>
      <c r="G276" s="187"/>
      <c r="H276" s="187"/>
      <c r="I276" s="187">
        <v>5.25</v>
      </c>
      <c r="J276" s="187"/>
      <c r="K276" s="187"/>
      <c r="L276" s="187"/>
      <c r="M276" s="187"/>
      <c r="N276" s="187">
        <v>7.75</v>
      </c>
      <c r="O276" s="187"/>
      <c r="P276" s="187"/>
      <c r="Q276" s="187"/>
      <c r="R276" s="187"/>
      <c r="S276" s="187">
        <v>8.5</v>
      </c>
      <c r="T276" s="83">
        <v>7.166666666666667</v>
      </c>
      <c r="U276" s="38">
        <v>0</v>
      </c>
      <c r="V276" s="38">
        <v>0</v>
      </c>
      <c r="W276" s="38">
        <v>0</v>
      </c>
      <c r="X276" s="38">
        <v>0</v>
      </c>
      <c r="Y276" s="187">
        <v>11.55</v>
      </c>
      <c r="Z276" s="187">
        <v>12</v>
      </c>
      <c r="AA276" s="187"/>
      <c r="AB276" s="187"/>
      <c r="AC276" s="187"/>
      <c r="AD276" s="187">
        <v>11</v>
      </c>
      <c r="AE276" s="187">
        <v>18</v>
      </c>
      <c r="AF276" s="187"/>
      <c r="AG276" s="145">
        <v>12.709999999999999</v>
      </c>
      <c r="AH276" s="75">
        <v>2</v>
      </c>
      <c r="AI276" s="75">
        <v>2</v>
      </c>
      <c r="AJ276" s="75">
        <v>4</v>
      </c>
      <c r="AK276" s="75">
        <v>1</v>
      </c>
      <c r="AL276" s="75">
        <v>9</v>
      </c>
      <c r="AM276" s="187">
        <v>16</v>
      </c>
      <c r="AN276" s="187"/>
      <c r="AO276" s="131">
        <v>1</v>
      </c>
      <c r="AP276" s="187">
        <v>0</v>
      </c>
      <c r="AQ276" s="187"/>
      <c r="AR276" s="75">
        <v>0</v>
      </c>
      <c r="AS276" s="187">
        <v>13.5</v>
      </c>
      <c r="AT276" s="187"/>
      <c r="AU276" s="75">
        <v>2</v>
      </c>
      <c r="AV276" s="74">
        <v>10.061764705882354</v>
      </c>
      <c r="AW276" s="70">
        <v>30</v>
      </c>
      <c r="AX276" s="133"/>
      <c r="AY276" s="133"/>
      <c r="AZ276" s="133"/>
      <c r="BA276" s="137" t="s">
        <v>539</v>
      </c>
      <c r="BB276" s="36">
        <v>10.06</v>
      </c>
      <c r="BD276" s="43" t="s">
        <v>925</v>
      </c>
      <c r="BH276" s="133"/>
      <c r="BN276" s="133"/>
    </row>
    <row r="277" spans="1:66" s="42" customFormat="1" hidden="1" x14ac:dyDescent="0.25">
      <c r="A277" s="186">
        <v>1297</v>
      </c>
      <c r="B277" s="186" t="s">
        <v>926</v>
      </c>
      <c r="C277" s="186" t="s">
        <v>459</v>
      </c>
      <c r="D277" s="186" t="s">
        <v>86</v>
      </c>
      <c r="E277" s="186" t="s">
        <v>515</v>
      </c>
      <c r="F277" s="187"/>
      <c r="G277" s="187"/>
      <c r="H277" s="187"/>
      <c r="I277" s="187">
        <v>12.25</v>
      </c>
      <c r="J277" s="187"/>
      <c r="K277" s="187"/>
      <c r="L277" s="187"/>
      <c r="M277" s="187"/>
      <c r="N277" s="187">
        <v>9.3800000000000008</v>
      </c>
      <c r="O277" s="187"/>
      <c r="P277" s="187"/>
      <c r="Q277" s="187"/>
      <c r="R277" s="187"/>
      <c r="S277" s="187">
        <v>8.6300000000000008</v>
      </c>
      <c r="T277" s="83">
        <v>10.086666666666668</v>
      </c>
      <c r="U277" s="38">
        <v>6</v>
      </c>
      <c r="V277" s="38">
        <v>0</v>
      </c>
      <c r="W277" s="38">
        <v>0</v>
      </c>
      <c r="X277" s="38">
        <v>18</v>
      </c>
      <c r="Y277" s="187">
        <v>10.67</v>
      </c>
      <c r="Z277" s="187">
        <v>7.5</v>
      </c>
      <c r="AA277" s="187"/>
      <c r="AB277" s="187"/>
      <c r="AC277" s="187"/>
      <c r="AD277" s="187">
        <v>6.25</v>
      </c>
      <c r="AE277" s="187">
        <v>19</v>
      </c>
      <c r="AF277" s="187"/>
      <c r="AG277" s="145">
        <v>9.9340000000000011</v>
      </c>
      <c r="AH277" s="75">
        <v>2</v>
      </c>
      <c r="AI277" s="75">
        <v>0</v>
      </c>
      <c r="AJ277" s="75">
        <v>0</v>
      </c>
      <c r="AK277" s="75">
        <v>1</v>
      </c>
      <c r="AL277" s="75">
        <v>3</v>
      </c>
      <c r="AM277" s="187">
        <v>12</v>
      </c>
      <c r="AN277" s="187"/>
      <c r="AO277" s="131">
        <v>1</v>
      </c>
      <c r="AP277" s="187">
        <v>0</v>
      </c>
      <c r="AQ277" s="187"/>
      <c r="AR277" s="75">
        <v>0</v>
      </c>
      <c r="AS277" s="187">
        <v>11.75</v>
      </c>
      <c r="AT277" s="187"/>
      <c r="AU277" s="75">
        <v>2</v>
      </c>
      <c r="AV277" s="74">
        <v>10.350000000000001</v>
      </c>
      <c r="AW277" s="70">
        <v>30</v>
      </c>
      <c r="AX277" s="133"/>
      <c r="AY277" s="133"/>
      <c r="AZ277" s="133"/>
      <c r="BA277" s="137" t="s">
        <v>539</v>
      </c>
      <c r="BB277" s="36">
        <v>10.35</v>
      </c>
      <c r="BD277" s="43" t="s">
        <v>459</v>
      </c>
      <c r="BH277" s="133"/>
      <c r="BN277" s="133"/>
    </row>
    <row r="278" spans="1:66" s="42" customFormat="1" hidden="1" x14ac:dyDescent="0.25">
      <c r="A278" s="186">
        <v>1303</v>
      </c>
      <c r="B278" s="186" t="s">
        <v>927</v>
      </c>
      <c r="C278" s="186" t="s">
        <v>928</v>
      </c>
      <c r="D278" s="186" t="s">
        <v>362</v>
      </c>
      <c r="E278" s="186" t="s">
        <v>515</v>
      </c>
      <c r="F278" s="187"/>
      <c r="G278" s="187"/>
      <c r="H278" s="187"/>
      <c r="I278" s="187">
        <v>10</v>
      </c>
      <c r="J278" s="187"/>
      <c r="K278" s="187">
        <v>7.5</v>
      </c>
      <c r="L278" s="187"/>
      <c r="M278" s="187"/>
      <c r="N278" s="187">
        <v>7.5</v>
      </c>
      <c r="O278" s="187"/>
      <c r="P278" s="187"/>
      <c r="Q278" s="187"/>
      <c r="R278" s="187"/>
      <c r="S278" s="187">
        <v>11.63</v>
      </c>
      <c r="T278" s="83">
        <v>9.7100000000000009</v>
      </c>
      <c r="U278" s="38">
        <v>6</v>
      </c>
      <c r="V278" s="38">
        <v>0</v>
      </c>
      <c r="W278" s="38">
        <v>6</v>
      </c>
      <c r="X278" s="38">
        <v>12</v>
      </c>
      <c r="Y278" s="188">
        <v>12</v>
      </c>
      <c r="Z278" s="188">
        <v>9</v>
      </c>
      <c r="AA278" s="188"/>
      <c r="AB278" s="188"/>
      <c r="AC278" s="188"/>
      <c r="AD278" s="188">
        <v>5.5</v>
      </c>
      <c r="AE278" s="188">
        <v>18</v>
      </c>
      <c r="AF278" s="188"/>
      <c r="AG278" s="189">
        <v>10</v>
      </c>
      <c r="AH278" s="75">
        <v>2</v>
      </c>
      <c r="AI278" s="75">
        <v>0</v>
      </c>
      <c r="AJ278" s="75">
        <v>0</v>
      </c>
      <c r="AK278" s="75">
        <v>1</v>
      </c>
      <c r="AL278" s="75">
        <v>9</v>
      </c>
      <c r="AM278" s="187">
        <v>10</v>
      </c>
      <c r="AN278" s="187"/>
      <c r="AO278" s="131">
        <v>1</v>
      </c>
      <c r="AP278" s="187">
        <v>0</v>
      </c>
      <c r="AQ278" s="187"/>
      <c r="AR278" s="75">
        <v>0</v>
      </c>
      <c r="AS278" s="187">
        <v>10</v>
      </c>
      <c r="AT278" s="187"/>
      <c r="AU278" s="75">
        <v>2</v>
      </c>
      <c r="AV278" s="74">
        <v>9.8464705882352952</v>
      </c>
      <c r="AW278" s="70">
        <v>24</v>
      </c>
      <c r="AX278" s="84"/>
      <c r="AY278" s="84"/>
      <c r="AZ278" s="84"/>
      <c r="BA278" s="137" t="s">
        <v>539</v>
      </c>
      <c r="BB278" s="36">
        <v>9.85</v>
      </c>
      <c r="BD278" s="43" t="s">
        <v>928</v>
      </c>
      <c r="BH278" s="133"/>
      <c r="BN278" s="133"/>
    </row>
    <row r="279" spans="1:66" s="42" customFormat="1" hidden="1" x14ac:dyDescent="0.25">
      <c r="A279" s="186">
        <v>1306</v>
      </c>
      <c r="B279" s="186" t="s">
        <v>929</v>
      </c>
      <c r="C279" s="186" t="s">
        <v>930</v>
      </c>
      <c r="D279" s="186" t="s">
        <v>431</v>
      </c>
      <c r="E279" s="186" t="s">
        <v>515</v>
      </c>
      <c r="F279" s="187"/>
      <c r="G279" s="187"/>
      <c r="H279" s="187"/>
      <c r="I279" s="187">
        <v>8</v>
      </c>
      <c r="J279" s="187"/>
      <c r="K279" s="187"/>
      <c r="L279" s="187"/>
      <c r="M279" s="187"/>
      <c r="N279" s="187">
        <v>10.38</v>
      </c>
      <c r="O279" s="187"/>
      <c r="P279" s="187"/>
      <c r="Q279" s="187"/>
      <c r="R279" s="187"/>
      <c r="S279" s="187">
        <v>8.1300000000000008</v>
      </c>
      <c r="T279" s="83">
        <v>8.8366666666666678</v>
      </c>
      <c r="U279" s="38">
        <v>0</v>
      </c>
      <c r="V279" s="38">
        <v>6</v>
      </c>
      <c r="W279" s="38">
        <v>0</v>
      </c>
      <c r="X279" s="38">
        <v>6</v>
      </c>
      <c r="Y279" s="187">
        <v>14.07</v>
      </c>
      <c r="Z279" s="187">
        <v>6.5</v>
      </c>
      <c r="AA279" s="187"/>
      <c r="AB279" s="187"/>
      <c r="AC279" s="187"/>
      <c r="AD279" s="187">
        <v>10</v>
      </c>
      <c r="AE279" s="187">
        <v>20</v>
      </c>
      <c r="AF279" s="187"/>
      <c r="AG279" s="145">
        <v>12.114000000000001</v>
      </c>
      <c r="AH279" s="75">
        <v>2</v>
      </c>
      <c r="AI279" s="75">
        <v>0</v>
      </c>
      <c r="AJ279" s="75">
        <v>4</v>
      </c>
      <c r="AK279" s="75">
        <v>1</v>
      </c>
      <c r="AL279" s="75">
        <v>9</v>
      </c>
      <c r="AM279" s="187">
        <v>15</v>
      </c>
      <c r="AN279" s="187"/>
      <c r="AO279" s="131">
        <v>1</v>
      </c>
      <c r="AP279" s="187">
        <v>0</v>
      </c>
      <c r="AQ279" s="187"/>
      <c r="AR279" s="75">
        <v>0</v>
      </c>
      <c r="AS279" s="187">
        <v>10.25</v>
      </c>
      <c r="AT279" s="187"/>
      <c r="AU279" s="75">
        <v>2</v>
      </c>
      <c r="AV279" s="74">
        <v>10.329411764705883</v>
      </c>
      <c r="AW279" s="70">
        <v>30</v>
      </c>
      <c r="AX279" s="133"/>
      <c r="AY279" s="133"/>
      <c r="AZ279" s="133"/>
      <c r="BA279" s="137" t="s">
        <v>539</v>
      </c>
      <c r="BB279" s="36">
        <v>10.33</v>
      </c>
      <c r="BD279" s="43" t="s">
        <v>930</v>
      </c>
      <c r="BH279" s="133"/>
      <c r="BN279" s="133"/>
    </row>
    <row r="280" spans="1:66" s="42" customFormat="1" hidden="1" x14ac:dyDescent="0.25">
      <c r="A280" s="186">
        <v>1308</v>
      </c>
      <c r="B280" s="186" t="s">
        <v>931</v>
      </c>
      <c r="C280" s="186" t="s">
        <v>432</v>
      </c>
      <c r="D280" s="186" t="s">
        <v>367</v>
      </c>
      <c r="E280" s="186" t="s">
        <v>515</v>
      </c>
      <c r="F280" s="187"/>
      <c r="G280" s="187"/>
      <c r="H280" s="187"/>
      <c r="I280" s="187">
        <v>7.5</v>
      </c>
      <c r="J280" s="187"/>
      <c r="K280" s="187"/>
      <c r="L280" s="187"/>
      <c r="M280" s="187"/>
      <c r="N280" s="187">
        <v>11.5</v>
      </c>
      <c r="O280" s="187"/>
      <c r="P280" s="187"/>
      <c r="Q280" s="187"/>
      <c r="R280" s="187"/>
      <c r="S280" s="187">
        <v>9</v>
      </c>
      <c r="T280" s="83">
        <v>9.3333333333333339</v>
      </c>
      <c r="U280" s="38">
        <v>0</v>
      </c>
      <c r="V280" s="38">
        <v>6</v>
      </c>
      <c r="W280" s="38">
        <v>0</v>
      </c>
      <c r="X280" s="38">
        <v>6</v>
      </c>
      <c r="Y280" s="187">
        <v>11.5</v>
      </c>
      <c r="Z280" s="187">
        <v>13.5</v>
      </c>
      <c r="AA280" s="187"/>
      <c r="AB280" s="187"/>
      <c r="AC280" s="187"/>
      <c r="AD280" s="187">
        <v>8.5</v>
      </c>
      <c r="AE280" s="187">
        <v>13</v>
      </c>
      <c r="AF280" s="187"/>
      <c r="AG280" s="145">
        <v>11</v>
      </c>
      <c r="AH280" s="75">
        <v>2</v>
      </c>
      <c r="AI280" s="75">
        <v>2</v>
      </c>
      <c r="AJ280" s="75">
        <v>0</v>
      </c>
      <c r="AK280" s="75">
        <v>1</v>
      </c>
      <c r="AL280" s="75">
        <v>9</v>
      </c>
      <c r="AM280" s="187">
        <v>12</v>
      </c>
      <c r="AN280" s="187"/>
      <c r="AO280" s="131">
        <v>1</v>
      </c>
      <c r="AP280" s="187">
        <v>0</v>
      </c>
      <c r="AQ280" s="187"/>
      <c r="AR280" s="75">
        <v>0</v>
      </c>
      <c r="AS280" s="187">
        <v>12</v>
      </c>
      <c r="AT280" s="187"/>
      <c r="AU280" s="75">
        <v>2</v>
      </c>
      <c r="AV280" s="74">
        <v>10.294117647058824</v>
      </c>
      <c r="AW280" s="70">
        <v>30</v>
      </c>
      <c r="AX280" s="133"/>
      <c r="AY280" s="133"/>
      <c r="AZ280" s="133"/>
      <c r="BA280" s="137" t="s">
        <v>539</v>
      </c>
      <c r="BB280" s="36">
        <v>10.29</v>
      </c>
      <c r="BD280" s="43" t="s">
        <v>432</v>
      </c>
      <c r="BH280" s="133"/>
      <c r="BN280" s="133"/>
    </row>
    <row r="281" spans="1:66" s="42" customFormat="1" hidden="1" x14ac:dyDescent="0.25">
      <c r="A281" s="186">
        <v>1310</v>
      </c>
      <c r="B281" s="186" t="s">
        <v>932</v>
      </c>
      <c r="C281" s="186" t="s">
        <v>933</v>
      </c>
      <c r="D281" s="186" t="s">
        <v>341</v>
      </c>
      <c r="E281" s="186" t="s">
        <v>515</v>
      </c>
      <c r="F281" s="187"/>
      <c r="G281" s="187"/>
      <c r="H281" s="187"/>
      <c r="I281" s="187">
        <v>10</v>
      </c>
      <c r="J281" s="187"/>
      <c r="K281" s="187"/>
      <c r="L281" s="187"/>
      <c r="M281" s="187"/>
      <c r="N281" s="187">
        <v>8.25</v>
      </c>
      <c r="O281" s="187"/>
      <c r="P281" s="187"/>
      <c r="Q281" s="187"/>
      <c r="R281" s="187"/>
      <c r="S281" s="187">
        <v>10.130000000000001</v>
      </c>
      <c r="T281" s="83">
        <v>9.4600000000000009</v>
      </c>
      <c r="U281" s="38">
        <v>6</v>
      </c>
      <c r="V281" s="38">
        <v>0</v>
      </c>
      <c r="W281" s="38">
        <v>6</v>
      </c>
      <c r="X281" s="38">
        <v>12</v>
      </c>
      <c r="Y281" s="187">
        <v>9</v>
      </c>
      <c r="Z281" s="187">
        <v>10.5</v>
      </c>
      <c r="AA281" s="187"/>
      <c r="AB281" s="187"/>
      <c r="AC281" s="187"/>
      <c r="AD281" s="187">
        <v>10</v>
      </c>
      <c r="AE281" s="187">
        <v>11</v>
      </c>
      <c r="AF281" s="187"/>
      <c r="AG281" s="145">
        <v>10.1</v>
      </c>
      <c r="AH281" s="75">
        <v>0</v>
      </c>
      <c r="AI281" s="75">
        <v>2</v>
      </c>
      <c r="AJ281" s="75">
        <v>4</v>
      </c>
      <c r="AK281" s="75">
        <v>1</v>
      </c>
      <c r="AL281" s="75">
        <v>9</v>
      </c>
      <c r="AM281" s="187">
        <v>17</v>
      </c>
      <c r="AN281" s="187"/>
      <c r="AO281" s="131">
        <v>1</v>
      </c>
      <c r="AP281" s="187">
        <v>0</v>
      </c>
      <c r="AQ281" s="187"/>
      <c r="AR281" s="75">
        <v>0</v>
      </c>
      <c r="AS281" s="187">
        <v>13</v>
      </c>
      <c r="AT281" s="187"/>
      <c r="AU281" s="75">
        <v>2</v>
      </c>
      <c r="AV281" s="74">
        <v>10.508235294117648</v>
      </c>
      <c r="AW281" s="70">
        <v>30</v>
      </c>
      <c r="AX281" s="133"/>
      <c r="AY281" s="133"/>
      <c r="AZ281" s="133"/>
      <c r="BA281" s="137" t="s">
        <v>539</v>
      </c>
      <c r="BB281" s="36">
        <v>10.51</v>
      </c>
      <c r="BD281" s="43" t="s">
        <v>933</v>
      </c>
      <c r="BH281" s="133"/>
      <c r="BN281" s="133"/>
    </row>
    <row r="282" spans="1:66" s="42" customFormat="1" hidden="1" x14ac:dyDescent="0.25">
      <c r="A282" s="186">
        <v>1314</v>
      </c>
      <c r="B282" s="186" t="s">
        <v>934</v>
      </c>
      <c r="C282" s="186" t="s">
        <v>935</v>
      </c>
      <c r="D282" s="186" t="s">
        <v>359</v>
      </c>
      <c r="E282" s="186" t="s">
        <v>515</v>
      </c>
      <c r="F282" s="187"/>
      <c r="G282" s="187"/>
      <c r="H282" s="187"/>
      <c r="I282" s="187">
        <v>8.5</v>
      </c>
      <c r="J282" s="187"/>
      <c r="K282" s="187">
        <v>9.1300000000000008</v>
      </c>
      <c r="L282" s="187"/>
      <c r="M282" s="187"/>
      <c r="N282" s="187">
        <v>9.1300000000000008</v>
      </c>
      <c r="O282" s="187"/>
      <c r="P282" s="187"/>
      <c r="Q282" s="187"/>
      <c r="R282" s="187"/>
      <c r="S282" s="187">
        <v>7.25</v>
      </c>
      <c r="T282" s="83">
        <v>8.2933333333333348</v>
      </c>
      <c r="U282" s="38">
        <v>0</v>
      </c>
      <c r="V282" s="38">
        <v>0</v>
      </c>
      <c r="W282" s="38">
        <v>0</v>
      </c>
      <c r="X282" s="38">
        <v>0</v>
      </c>
      <c r="Y282" s="188">
        <v>12</v>
      </c>
      <c r="Z282" s="188">
        <v>7</v>
      </c>
      <c r="AA282" s="188"/>
      <c r="AB282" s="188"/>
      <c r="AC282" s="188"/>
      <c r="AD282" s="188">
        <v>10.125</v>
      </c>
      <c r="AE282" s="188">
        <v>15</v>
      </c>
      <c r="AF282" s="188"/>
      <c r="AG282" s="189">
        <v>10.85</v>
      </c>
      <c r="AH282" s="75">
        <v>2</v>
      </c>
      <c r="AI282" s="75">
        <v>0</v>
      </c>
      <c r="AJ282" s="75">
        <v>4</v>
      </c>
      <c r="AK282" s="75">
        <v>1</v>
      </c>
      <c r="AL282" s="75">
        <v>9</v>
      </c>
      <c r="AM282" s="187">
        <v>15</v>
      </c>
      <c r="AN282" s="187"/>
      <c r="AO282" s="131">
        <v>1</v>
      </c>
      <c r="AP282" s="187">
        <v>0</v>
      </c>
      <c r="AQ282" s="187"/>
      <c r="AR282" s="75">
        <v>0</v>
      </c>
      <c r="AS282" s="187">
        <v>13</v>
      </c>
      <c r="AT282" s="187"/>
      <c r="AU282" s="75">
        <v>2</v>
      </c>
      <c r="AV282" s="74">
        <v>9.9935294117647064</v>
      </c>
      <c r="AW282" s="70">
        <v>12</v>
      </c>
      <c r="AX282" s="84"/>
      <c r="AY282" s="84"/>
      <c r="AZ282" s="84"/>
      <c r="BA282" s="137" t="s">
        <v>539</v>
      </c>
      <c r="BB282" s="36">
        <v>9.7100000000000009</v>
      </c>
      <c r="BD282" s="43" t="s">
        <v>935</v>
      </c>
      <c r="BH282" s="133"/>
      <c r="BN282" s="133"/>
    </row>
    <row r="283" spans="1:66" s="42" customFormat="1" hidden="1" x14ac:dyDescent="0.25">
      <c r="A283" s="186">
        <v>1316</v>
      </c>
      <c r="B283" s="186" t="s">
        <v>936</v>
      </c>
      <c r="C283" s="186" t="s">
        <v>295</v>
      </c>
      <c r="D283" s="186" t="s">
        <v>334</v>
      </c>
      <c r="E283" s="186" t="s">
        <v>515</v>
      </c>
      <c r="F283" s="187"/>
      <c r="G283" s="187"/>
      <c r="H283" s="187"/>
      <c r="I283" s="187">
        <v>11</v>
      </c>
      <c r="J283" s="187"/>
      <c r="K283" s="187">
        <v>10.5</v>
      </c>
      <c r="L283" s="187"/>
      <c r="M283" s="187"/>
      <c r="N283" s="187">
        <v>10.5</v>
      </c>
      <c r="O283" s="187"/>
      <c r="P283" s="187"/>
      <c r="Q283" s="187"/>
      <c r="R283" s="187"/>
      <c r="S283" s="187">
        <v>8.5</v>
      </c>
      <c r="T283" s="83">
        <v>10</v>
      </c>
      <c r="U283" s="38">
        <v>6</v>
      </c>
      <c r="V283" s="38">
        <v>6</v>
      </c>
      <c r="W283" s="38">
        <v>0</v>
      </c>
      <c r="X283" s="38">
        <v>18</v>
      </c>
      <c r="Y283" s="187">
        <v>12</v>
      </c>
      <c r="Z283" s="187"/>
      <c r="AA283" s="187"/>
      <c r="AB283" s="187"/>
      <c r="AC283" s="187"/>
      <c r="AD283" s="187"/>
      <c r="AE283" s="187">
        <v>19</v>
      </c>
      <c r="AF283" s="187"/>
      <c r="AG283" s="145">
        <v>6.2</v>
      </c>
      <c r="AH283" s="75">
        <v>2</v>
      </c>
      <c r="AI283" s="75">
        <v>0</v>
      </c>
      <c r="AJ283" s="75">
        <v>0</v>
      </c>
      <c r="AK283" s="75">
        <v>1</v>
      </c>
      <c r="AL283" s="75">
        <v>3</v>
      </c>
      <c r="AM283" s="187">
        <v>16</v>
      </c>
      <c r="AN283" s="187"/>
      <c r="AO283" s="131">
        <v>1</v>
      </c>
      <c r="AP283" s="187">
        <v>0</v>
      </c>
      <c r="AQ283" s="187"/>
      <c r="AR283" s="75">
        <v>0</v>
      </c>
      <c r="AS283" s="187">
        <v>10</v>
      </c>
      <c r="AT283" s="187"/>
      <c r="AU283" s="75">
        <v>2</v>
      </c>
      <c r="AV283" s="74">
        <v>9.235294117647058</v>
      </c>
      <c r="AW283" s="70">
        <v>24</v>
      </c>
      <c r="AX283" s="84"/>
      <c r="AY283" s="84"/>
      <c r="AZ283" s="84"/>
      <c r="BA283" s="137" t="s">
        <v>539</v>
      </c>
      <c r="BB283" s="36">
        <v>9.94</v>
      </c>
      <c r="BD283" s="43" t="s">
        <v>295</v>
      </c>
      <c r="BH283" s="133"/>
      <c r="BN283" s="133"/>
    </row>
    <row r="284" spans="1:66" s="42" customFormat="1" hidden="1" x14ac:dyDescent="0.25">
      <c r="A284" s="186">
        <v>1336</v>
      </c>
      <c r="B284" s="186" t="s">
        <v>937</v>
      </c>
      <c r="C284" s="186" t="s">
        <v>464</v>
      </c>
      <c r="D284" s="186" t="s">
        <v>483</v>
      </c>
      <c r="E284" s="186" t="s">
        <v>517</v>
      </c>
      <c r="F284" s="187"/>
      <c r="G284" s="187"/>
      <c r="H284" s="187"/>
      <c r="I284" s="187">
        <v>8.5</v>
      </c>
      <c r="J284" s="187"/>
      <c r="K284" s="187">
        <v>8.1300000000000008</v>
      </c>
      <c r="L284" s="187"/>
      <c r="M284" s="187"/>
      <c r="N284" s="187">
        <v>8.1300000000000008</v>
      </c>
      <c r="O284" s="187"/>
      <c r="P284" s="187"/>
      <c r="Q284" s="187"/>
      <c r="R284" s="187"/>
      <c r="S284" s="187">
        <v>10.75</v>
      </c>
      <c r="T284" s="83">
        <v>9.1266666666666669</v>
      </c>
      <c r="U284" s="38">
        <v>0</v>
      </c>
      <c r="V284" s="38">
        <v>0</v>
      </c>
      <c r="W284" s="38">
        <v>6</v>
      </c>
      <c r="X284" s="38">
        <v>6</v>
      </c>
      <c r="Y284" s="187">
        <v>13.92</v>
      </c>
      <c r="Z284" s="187">
        <v>12</v>
      </c>
      <c r="AA284" s="187"/>
      <c r="AB284" s="187"/>
      <c r="AC284" s="187"/>
      <c r="AD284" s="187">
        <v>6.75</v>
      </c>
      <c r="AE284" s="187">
        <v>15</v>
      </c>
      <c r="AF284" s="187"/>
      <c r="AG284" s="145">
        <v>10.884</v>
      </c>
      <c r="AH284" s="75">
        <v>2</v>
      </c>
      <c r="AI284" s="75">
        <v>2</v>
      </c>
      <c r="AJ284" s="75">
        <v>0</v>
      </c>
      <c r="AK284" s="75">
        <v>1</v>
      </c>
      <c r="AL284" s="75">
        <v>9</v>
      </c>
      <c r="AM284" s="187">
        <v>20</v>
      </c>
      <c r="AN284" s="187"/>
      <c r="AO284" s="131">
        <v>1</v>
      </c>
      <c r="AP284" s="187">
        <v>8</v>
      </c>
      <c r="AQ284" s="187"/>
      <c r="AR284" s="75">
        <v>0</v>
      </c>
      <c r="AS284" s="187">
        <v>0</v>
      </c>
      <c r="AT284" s="187"/>
      <c r="AU284" s="75">
        <v>0</v>
      </c>
      <c r="AV284" s="74">
        <v>10.150588235294117</v>
      </c>
      <c r="AW284" s="70">
        <v>30</v>
      </c>
      <c r="AX284" s="84"/>
      <c r="AY284" s="84"/>
      <c r="AZ284" s="84"/>
      <c r="BA284" s="137" t="s">
        <v>539</v>
      </c>
      <c r="BB284" s="36">
        <v>9.94</v>
      </c>
      <c r="BD284" s="43" t="s">
        <v>464</v>
      </c>
      <c r="BH284" s="133"/>
      <c r="BN284" s="133"/>
    </row>
    <row r="285" spans="1:66" s="42" customFormat="1" hidden="1" x14ac:dyDescent="0.25">
      <c r="A285" s="186">
        <v>1344</v>
      </c>
      <c r="B285" s="186" t="s">
        <v>938</v>
      </c>
      <c r="C285" s="186" t="s">
        <v>939</v>
      </c>
      <c r="D285" s="186" t="s">
        <v>452</v>
      </c>
      <c r="E285" s="186" t="s">
        <v>522</v>
      </c>
      <c r="F285" s="187"/>
      <c r="G285" s="187"/>
      <c r="H285" s="187"/>
      <c r="I285" s="187">
        <v>10</v>
      </c>
      <c r="J285" s="187"/>
      <c r="K285" s="187"/>
      <c r="L285" s="187"/>
      <c r="M285" s="187"/>
      <c r="N285" s="187">
        <v>10.65</v>
      </c>
      <c r="O285" s="187"/>
      <c r="P285" s="187"/>
      <c r="Q285" s="187"/>
      <c r="R285" s="187"/>
      <c r="S285" s="187">
        <v>5.13</v>
      </c>
      <c r="T285" s="83">
        <v>8.5933333333333319</v>
      </c>
      <c r="U285" s="38">
        <v>6</v>
      </c>
      <c r="V285" s="38">
        <v>6</v>
      </c>
      <c r="W285" s="38">
        <v>0</v>
      </c>
      <c r="X285" s="38">
        <v>12</v>
      </c>
      <c r="Y285" s="187">
        <v>10.5</v>
      </c>
      <c r="Z285" s="187">
        <v>14</v>
      </c>
      <c r="AA285" s="187"/>
      <c r="AB285" s="187"/>
      <c r="AC285" s="187"/>
      <c r="AD285" s="187">
        <v>6.63</v>
      </c>
      <c r="AE285" s="187">
        <v>16</v>
      </c>
      <c r="AF285" s="187"/>
      <c r="AG285" s="145">
        <v>10.751999999999999</v>
      </c>
      <c r="AH285" s="75">
        <v>2</v>
      </c>
      <c r="AI285" s="75">
        <v>2</v>
      </c>
      <c r="AJ285" s="75">
        <v>0</v>
      </c>
      <c r="AK285" s="75">
        <v>1</v>
      </c>
      <c r="AL285" s="75">
        <v>9</v>
      </c>
      <c r="AM285" s="187">
        <v>17</v>
      </c>
      <c r="AN285" s="187"/>
      <c r="AO285" s="131">
        <v>1</v>
      </c>
      <c r="AP285" s="187">
        <v>0</v>
      </c>
      <c r="AQ285" s="187"/>
      <c r="AR285" s="75">
        <v>0</v>
      </c>
      <c r="AS285" s="187">
        <v>11</v>
      </c>
      <c r="AT285" s="187"/>
      <c r="AU285" s="75">
        <v>2</v>
      </c>
      <c r="AV285" s="74">
        <v>10.005882352941175</v>
      </c>
      <c r="AW285" s="70">
        <v>30</v>
      </c>
      <c r="AX285" s="133"/>
      <c r="AY285" s="133"/>
      <c r="AZ285" s="133"/>
      <c r="BA285" s="137" t="s">
        <v>539</v>
      </c>
      <c r="BB285" s="36">
        <v>10</v>
      </c>
      <c r="BD285" s="43" t="s">
        <v>939</v>
      </c>
      <c r="BH285" s="133"/>
      <c r="BN285" s="133"/>
    </row>
    <row r="286" spans="1:66" s="42" customFormat="1" hidden="1" x14ac:dyDescent="0.25">
      <c r="A286" s="186">
        <v>1349</v>
      </c>
      <c r="B286" s="186" t="s">
        <v>940</v>
      </c>
      <c r="C286" s="186" t="s">
        <v>374</v>
      </c>
      <c r="D286" s="186" t="s">
        <v>74</v>
      </c>
      <c r="E286" s="186" t="s">
        <v>522</v>
      </c>
      <c r="F286" s="187"/>
      <c r="G286" s="187"/>
      <c r="H286" s="187"/>
      <c r="I286" s="187">
        <v>10.130000000000001</v>
      </c>
      <c r="J286" s="187"/>
      <c r="K286" s="187"/>
      <c r="L286" s="187"/>
      <c r="M286" s="187"/>
      <c r="N286" s="187">
        <v>12.03</v>
      </c>
      <c r="O286" s="187"/>
      <c r="P286" s="187"/>
      <c r="Q286" s="187"/>
      <c r="R286" s="187"/>
      <c r="S286" s="187">
        <v>7.75</v>
      </c>
      <c r="T286" s="83">
        <v>9.9700000000000006</v>
      </c>
      <c r="U286" s="38">
        <v>6</v>
      </c>
      <c r="V286" s="38">
        <v>6</v>
      </c>
      <c r="W286" s="38">
        <v>0</v>
      </c>
      <c r="X286" s="38">
        <v>12</v>
      </c>
      <c r="Y286" s="187">
        <v>10.5</v>
      </c>
      <c r="Z286" s="187">
        <v>12</v>
      </c>
      <c r="AA286" s="187"/>
      <c r="AB286" s="187"/>
      <c r="AC286" s="187"/>
      <c r="AD286" s="187">
        <v>6.38</v>
      </c>
      <c r="AE286" s="187">
        <v>19</v>
      </c>
      <c r="AF286" s="187"/>
      <c r="AG286" s="145">
        <v>10.852</v>
      </c>
      <c r="AH286" s="75">
        <v>2</v>
      </c>
      <c r="AI286" s="75">
        <v>2</v>
      </c>
      <c r="AJ286" s="75">
        <v>0</v>
      </c>
      <c r="AK286" s="75">
        <v>1</v>
      </c>
      <c r="AL286" s="75">
        <v>9</v>
      </c>
      <c r="AM286" s="187">
        <v>16</v>
      </c>
      <c r="AN286" s="187"/>
      <c r="AO286" s="131">
        <v>1</v>
      </c>
      <c r="AP286" s="187">
        <v>0</v>
      </c>
      <c r="AQ286" s="187"/>
      <c r="AR286" s="75">
        <v>0</v>
      </c>
      <c r="AS286" s="187">
        <v>10.75</v>
      </c>
      <c r="AT286" s="187"/>
      <c r="AU286" s="75">
        <v>2</v>
      </c>
      <c r="AV286" s="74">
        <v>10.675882352941176</v>
      </c>
      <c r="AW286" s="70">
        <v>30</v>
      </c>
      <c r="AX286" s="133"/>
      <c r="AY286" s="133"/>
      <c r="AZ286" s="133"/>
      <c r="BA286" s="137" t="s">
        <v>539</v>
      </c>
      <c r="BB286" s="36">
        <v>10.67</v>
      </c>
      <c r="BD286" s="43" t="s">
        <v>374</v>
      </c>
      <c r="BH286" s="133"/>
      <c r="BN286" s="133"/>
    </row>
    <row r="287" spans="1:66" s="42" customFormat="1" hidden="1" x14ac:dyDescent="0.25">
      <c r="A287" s="186">
        <v>1355</v>
      </c>
      <c r="B287" s="186" t="s">
        <v>941</v>
      </c>
      <c r="C287" s="186" t="s">
        <v>377</v>
      </c>
      <c r="D287" s="186" t="s">
        <v>332</v>
      </c>
      <c r="E287" s="186" t="s">
        <v>522</v>
      </c>
      <c r="F287" s="187"/>
      <c r="G287" s="187"/>
      <c r="H287" s="187"/>
      <c r="I287" s="187">
        <v>10</v>
      </c>
      <c r="J287" s="187"/>
      <c r="K287" s="187"/>
      <c r="L287" s="187"/>
      <c r="M287" s="187"/>
      <c r="N287" s="187">
        <v>9.5500000000000007</v>
      </c>
      <c r="O287" s="187"/>
      <c r="P287" s="187"/>
      <c r="Q287" s="187"/>
      <c r="R287" s="187"/>
      <c r="S287" s="187">
        <v>6</v>
      </c>
      <c r="T287" s="83">
        <v>8.5166666666666675</v>
      </c>
      <c r="U287" s="38">
        <v>6</v>
      </c>
      <c r="V287" s="38">
        <v>0</v>
      </c>
      <c r="W287" s="38">
        <v>0</v>
      </c>
      <c r="X287" s="38">
        <v>6</v>
      </c>
      <c r="Y287" s="187">
        <v>9.5</v>
      </c>
      <c r="Z287" s="187">
        <v>12</v>
      </c>
      <c r="AA287" s="187"/>
      <c r="AB287" s="187"/>
      <c r="AC287" s="187"/>
      <c r="AD287" s="187">
        <v>5.25</v>
      </c>
      <c r="AE287" s="187">
        <v>15</v>
      </c>
      <c r="AF287" s="187"/>
      <c r="AG287" s="145">
        <v>9.4</v>
      </c>
      <c r="AH287" s="75">
        <v>0</v>
      </c>
      <c r="AI287" s="75">
        <v>2</v>
      </c>
      <c r="AJ287" s="75">
        <v>0</v>
      </c>
      <c r="AK287" s="75">
        <v>1</v>
      </c>
      <c r="AL287" s="75">
        <v>3</v>
      </c>
      <c r="AM287" s="187">
        <v>20</v>
      </c>
      <c r="AN287" s="187"/>
      <c r="AO287" s="131">
        <v>1</v>
      </c>
      <c r="AP287" s="187">
        <v>0</v>
      </c>
      <c r="AQ287" s="187"/>
      <c r="AR287" s="75">
        <v>0</v>
      </c>
      <c r="AS287" s="187">
        <v>15</v>
      </c>
      <c r="AT287" s="187"/>
      <c r="AU287" s="75">
        <v>2</v>
      </c>
      <c r="AV287" s="74">
        <v>10.214705882352941</v>
      </c>
      <c r="AW287" s="70">
        <v>30</v>
      </c>
      <c r="AX287" s="133"/>
      <c r="AY287" s="133"/>
      <c r="AZ287" s="133"/>
      <c r="BA287" s="137" t="s">
        <v>539</v>
      </c>
      <c r="BB287" s="36">
        <v>10.210000000000001</v>
      </c>
      <c r="BD287" s="43" t="s">
        <v>377</v>
      </c>
      <c r="BH287" s="133"/>
      <c r="BN287" s="133"/>
    </row>
    <row r="288" spans="1:66" s="42" customFormat="1" hidden="1" x14ac:dyDescent="0.25">
      <c r="A288" s="186">
        <v>1360</v>
      </c>
      <c r="B288" s="186" t="s">
        <v>942</v>
      </c>
      <c r="C288" s="186" t="s">
        <v>724</v>
      </c>
      <c r="D288" s="186" t="s">
        <v>943</v>
      </c>
      <c r="E288" s="186" t="s">
        <v>522</v>
      </c>
      <c r="F288" s="187"/>
      <c r="G288" s="187"/>
      <c r="H288" s="187"/>
      <c r="I288" s="187">
        <v>8.25</v>
      </c>
      <c r="J288" s="187"/>
      <c r="K288" s="187"/>
      <c r="L288" s="187"/>
      <c r="M288" s="187"/>
      <c r="N288" s="187">
        <v>9.2799999999999994</v>
      </c>
      <c r="O288" s="187"/>
      <c r="P288" s="187"/>
      <c r="Q288" s="187"/>
      <c r="R288" s="187"/>
      <c r="S288" s="187">
        <v>7.75</v>
      </c>
      <c r="T288" s="83">
        <v>8.4266666666666676</v>
      </c>
      <c r="U288" s="38">
        <v>0</v>
      </c>
      <c r="V288" s="38">
        <v>0</v>
      </c>
      <c r="W288" s="38">
        <v>0</v>
      </c>
      <c r="X288" s="38">
        <v>0</v>
      </c>
      <c r="Y288" s="187">
        <v>9.5</v>
      </c>
      <c r="Z288" s="187">
        <v>13</v>
      </c>
      <c r="AA288" s="187"/>
      <c r="AB288" s="187"/>
      <c r="AC288" s="187"/>
      <c r="AD288" s="187">
        <v>7.88</v>
      </c>
      <c r="AE288" s="187">
        <v>20</v>
      </c>
      <c r="AF288" s="187"/>
      <c r="AG288" s="145">
        <v>11.651999999999999</v>
      </c>
      <c r="AH288" s="75">
        <v>0</v>
      </c>
      <c r="AI288" s="75">
        <v>2</v>
      </c>
      <c r="AJ288" s="75">
        <v>0</v>
      </c>
      <c r="AK288" s="75">
        <v>1</v>
      </c>
      <c r="AL288" s="75">
        <v>9</v>
      </c>
      <c r="AM288" s="187">
        <v>15</v>
      </c>
      <c r="AN288" s="187"/>
      <c r="AO288" s="131">
        <v>1</v>
      </c>
      <c r="AP288" s="187">
        <v>0</v>
      </c>
      <c r="AQ288" s="187"/>
      <c r="AR288" s="75">
        <v>0</v>
      </c>
      <c r="AS288" s="187">
        <v>14.5</v>
      </c>
      <c r="AT288" s="187"/>
      <c r="AU288" s="75">
        <v>2</v>
      </c>
      <c r="AV288" s="74">
        <v>10.476470588235294</v>
      </c>
      <c r="AW288" s="70">
        <v>30</v>
      </c>
      <c r="AX288" s="133"/>
      <c r="AY288" s="133"/>
      <c r="AZ288" s="133"/>
      <c r="BA288" s="137" t="s">
        <v>539</v>
      </c>
      <c r="BB288" s="36">
        <v>10.48</v>
      </c>
      <c r="BD288" s="43" t="s">
        <v>724</v>
      </c>
      <c r="BH288" s="133"/>
      <c r="BN288" s="133"/>
    </row>
    <row r="289" spans="1:66" s="42" customFormat="1" hidden="1" x14ac:dyDescent="0.25">
      <c r="A289" s="186">
        <v>1366</v>
      </c>
      <c r="B289" s="186" t="s">
        <v>944</v>
      </c>
      <c r="C289" s="186" t="s">
        <v>945</v>
      </c>
      <c r="D289" s="186" t="s">
        <v>91</v>
      </c>
      <c r="E289" s="186" t="s">
        <v>522</v>
      </c>
      <c r="F289" s="187"/>
      <c r="G289" s="187"/>
      <c r="H289" s="187"/>
      <c r="I289" s="187">
        <v>10</v>
      </c>
      <c r="J289" s="187"/>
      <c r="K289" s="187"/>
      <c r="L289" s="187"/>
      <c r="M289" s="187"/>
      <c r="N289" s="187">
        <v>8.9499999999999993</v>
      </c>
      <c r="O289" s="187"/>
      <c r="P289" s="187"/>
      <c r="Q289" s="187"/>
      <c r="R289" s="187"/>
      <c r="S289" s="187">
        <v>9.1300000000000008</v>
      </c>
      <c r="T289" s="83">
        <v>9.36</v>
      </c>
      <c r="U289" s="38">
        <v>6</v>
      </c>
      <c r="V289" s="38">
        <v>0</v>
      </c>
      <c r="W289" s="38">
        <v>0</v>
      </c>
      <c r="X289" s="38">
        <v>6</v>
      </c>
      <c r="Y289" s="187">
        <v>12.25</v>
      </c>
      <c r="Z289" s="187">
        <v>13</v>
      </c>
      <c r="AA289" s="187"/>
      <c r="AB289" s="187"/>
      <c r="AC289" s="187"/>
      <c r="AD289" s="187">
        <v>7</v>
      </c>
      <c r="AE289" s="187">
        <v>11</v>
      </c>
      <c r="AF289" s="187"/>
      <c r="AG289" s="145">
        <v>10.050000000000001</v>
      </c>
      <c r="AH289" s="75">
        <v>2</v>
      </c>
      <c r="AI289" s="75">
        <v>2</v>
      </c>
      <c r="AJ289" s="75">
        <v>0</v>
      </c>
      <c r="AK289" s="75">
        <v>1</v>
      </c>
      <c r="AL289" s="75">
        <v>9</v>
      </c>
      <c r="AM289" s="187">
        <v>11</v>
      </c>
      <c r="AN289" s="187"/>
      <c r="AO289" s="131">
        <v>1</v>
      </c>
      <c r="AP289" s="187">
        <v>0</v>
      </c>
      <c r="AQ289" s="187"/>
      <c r="AR289" s="75">
        <v>0</v>
      </c>
      <c r="AS289" s="187">
        <v>12.5</v>
      </c>
      <c r="AT289" s="187"/>
      <c r="AU289" s="75">
        <v>2</v>
      </c>
      <c r="AV289" s="74">
        <v>10.028823529411765</v>
      </c>
      <c r="AW289" s="70">
        <v>30</v>
      </c>
      <c r="AX289" s="133"/>
      <c r="AY289" s="133"/>
      <c r="AZ289" s="133"/>
      <c r="BA289" s="137" t="s">
        <v>539</v>
      </c>
      <c r="BB289" s="36">
        <v>10.119999999999999</v>
      </c>
      <c r="BD289" s="43" t="s">
        <v>945</v>
      </c>
      <c r="BH289" s="133"/>
      <c r="BN289" s="133"/>
    </row>
    <row r="290" spans="1:66" s="42" customFormat="1" hidden="1" x14ac:dyDescent="0.25">
      <c r="A290" s="186">
        <v>1369</v>
      </c>
      <c r="B290" s="186" t="s">
        <v>946</v>
      </c>
      <c r="C290" s="186" t="s">
        <v>947</v>
      </c>
      <c r="D290" s="186" t="s">
        <v>394</v>
      </c>
      <c r="E290" s="186" t="s">
        <v>522</v>
      </c>
      <c r="F290" s="187"/>
      <c r="G290" s="187"/>
      <c r="H290" s="187"/>
      <c r="I290" s="187">
        <v>10</v>
      </c>
      <c r="J290" s="187"/>
      <c r="K290" s="187"/>
      <c r="L290" s="187"/>
      <c r="M290" s="187"/>
      <c r="N290" s="187">
        <v>9.1300000000000008</v>
      </c>
      <c r="O290" s="187"/>
      <c r="P290" s="187"/>
      <c r="Q290" s="187"/>
      <c r="R290" s="187"/>
      <c r="S290" s="187">
        <v>6.88</v>
      </c>
      <c r="T290" s="83">
        <v>8.67</v>
      </c>
      <c r="U290" s="38">
        <v>6</v>
      </c>
      <c r="V290" s="38">
        <v>0</v>
      </c>
      <c r="W290" s="38">
        <v>0</v>
      </c>
      <c r="X290" s="38">
        <v>6</v>
      </c>
      <c r="Y290" s="187">
        <v>11.5</v>
      </c>
      <c r="Z290" s="187">
        <v>12</v>
      </c>
      <c r="AA290" s="187"/>
      <c r="AB290" s="187"/>
      <c r="AC290" s="187"/>
      <c r="AD290" s="187">
        <v>6.75</v>
      </c>
      <c r="AE290" s="187">
        <v>16</v>
      </c>
      <c r="AF290" s="187"/>
      <c r="AG290" s="145">
        <v>10.6</v>
      </c>
      <c r="AH290" s="75">
        <v>2</v>
      </c>
      <c r="AI290" s="75">
        <v>2</v>
      </c>
      <c r="AJ290" s="75">
        <v>0</v>
      </c>
      <c r="AK290" s="75">
        <v>1</v>
      </c>
      <c r="AL290" s="75">
        <v>9</v>
      </c>
      <c r="AM290" s="187">
        <v>20</v>
      </c>
      <c r="AN290" s="187"/>
      <c r="AO290" s="131">
        <v>1</v>
      </c>
      <c r="AP290" s="187">
        <v>0</v>
      </c>
      <c r="AQ290" s="187"/>
      <c r="AR290" s="75">
        <v>0</v>
      </c>
      <c r="AS290" s="187">
        <v>11.5</v>
      </c>
      <c r="AT290" s="187"/>
      <c r="AU290" s="75">
        <v>2</v>
      </c>
      <c r="AV290" s="74">
        <v>10.237058823529411</v>
      </c>
      <c r="AW290" s="70">
        <v>30</v>
      </c>
      <c r="AX290" s="133"/>
      <c r="AY290" s="133"/>
      <c r="AZ290" s="133"/>
      <c r="BA290" s="137" t="s">
        <v>539</v>
      </c>
      <c r="BB290" s="36">
        <v>10.24</v>
      </c>
      <c r="BD290" s="43" t="s">
        <v>947</v>
      </c>
      <c r="BH290" s="133"/>
      <c r="BN290" s="133"/>
    </row>
    <row r="291" spans="1:66" s="42" customFormat="1" hidden="1" x14ac:dyDescent="0.25">
      <c r="A291" s="186">
        <v>1384</v>
      </c>
      <c r="B291" s="186" t="s">
        <v>948</v>
      </c>
      <c r="C291" s="186" t="s">
        <v>949</v>
      </c>
      <c r="D291" s="186" t="s">
        <v>950</v>
      </c>
      <c r="E291" s="186" t="s">
        <v>523</v>
      </c>
      <c r="F291" s="187"/>
      <c r="G291" s="187"/>
      <c r="H291" s="187"/>
      <c r="I291" s="187">
        <v>4.5</v>
      </c>
      <c r="J291" s="187"/>
      <c r="K291" s="187">
        <v>9.1300000000000008</v>
      </c>
      <c r="L291" s="187"/>
      <c r="M291" s="187"/>
      <c r="N291" s="187">
        <v>9.1300000000000008</v>
      </c>
      <c r="O291" s="187"/>
      <c r="P291" s="187"/>
      <c r="Q291" s="187"/>
      <c r="R291" s="187"/>
      <c r="S291" s="187">
        <v>8.25</v>
      </c>
      <c r="T291" s="83">
        <v>7.2933333333333339</v>
      </c>
      <c r="U291" s="38">
        <v>0</v>
      </c>
      <c r="V291" s="38">
        <v>0</v>
      </c>
      <c r="W291" s="38">
        <v>0</v>
      </c>
      <c r="X291" s="38">
        <v>0</v>
      </c>
      <c r="Y291" s="188">
        <v>15.6</v>
      </c>
      <c r="Z291" s="188">
        <v>14.25</v>
      </c>
      <c r="AA291" s="188"/>
      <c r="AB291" s="188"/>
      <c r="AC291" s="188"/>
      <c r="AD291" s="188">
        <v>3.75</v>
      </c>
      <c r="AE291" s="188">
        <v>13</v>
      </c>
      <c r="AF291" s="188"/>
      <c r="AG291" s="189">
        <v>10.07</v>
      </c>
      <c r="AH291" s="75">
        <v>2</v>
      </c>
      <c r="AI291" s="75">
        <v>2</v>
      </c>
      <c r="AJ291" s="75">
        <v>0</v>
      </c>
      <c r="AK291" s="75">
        <v>1</v>
      </c>
      <c r="AL291" s="75">
        <v>9</v>
      </c>
      <c r="AM291" s="187">
        <v>12</v>
      </c>
      <c r="AN291" s="187"/>
      <c r="AO291" s="131">
        <v>1</v>
      </c>
      <c r="AP291" s="187">
        <v>0</v>
      </c>
      <c r="AQ291" s="187"/>
      <c r="AR291" s="75">
        <v>0</v>
      </c>
      <c r="AS291" s="187">
        <v>11</v>
      </c>
      <c r="AT291" s="187"/>
      <c r="AU291" s="75">
        <v>2</v>
      </c>
      <c r="AV291" s="74">
        <v>8.8229411764705894</v>
      </c>
      <c r="AW291" s="70">
        <v>12</v>
      </c>
      <c r="AX291" s="84"/>
      <c r="AY291" s="84"/>
      <c r="AZ291" s="84"/>
      <c r="BA291" s="137" t="s">
        <v>539</v>
      </c>
      <c r="BB291" s="36">
        <v>8.82</v>
      </c>
      <c r="BD291" s="43" t="s">
        <v>949</v>
      </c>
      <c r="BH291" s="133"/>
      <c r="BN291" s="133"/>
    </row>
    <row r="292" spans="1:66" s="42" customFormat="1" hidden="1" x14ac:dyDescent="0.25">
      <c r="A292" s="186" t="e">
        <v>#REF!</v>
      </c>
      <c r="B292" s="186" t="s">
        <v>951</v>
      </c>
      <c r="C292" s="186" t="s">
        <v>952</v>
      </c>
      <c r="D292" s="186" t="s">
        <v>506</v>
      </c>
      <c r="E292" s="186" t="s">
        <v>502</v>
      </c>
      <c r="F292" s="187"/>
      <c r="G292" s="187"/>
      <c r="H292" s="187"/>
      <c r="I292" s="187">
        <v>10</v>
      </c>
      <c r="J292" s="187"/>
      <c r="K292" s="187"/>
      <c r="L292" s="187"/>
      <c r="M292" s="187"/>
      <c r="N292" s="187">
        <v>10.63</v>
      </c>
      <c r="O292" s="187"/>
      <c r="P292" s="187"/>
      <c r="Q292" s="187"/>
      <c r="R292" s="187"/>
      <c r="S292" s="187">
        <v>9.25</v>
      </c>
      <c r="T292" s="83">
        <v>9.9600000000000009</v>
      </c>
      <c r="U292" s="38">
        <v>6</v>
      </c>
      <c r="V292" s="38">
        <v>6</v>
      </c>
      <c r="W292" s="38">
        <v>0</v>
      </c>
      <c r="X292" s="38">
        <v>12</v>
      </c>
      <c r="Y292" s="187">
        <v>7.75</v>
      </c>
      <c r="Z292" s="187">
        <v>15</v>
      </c>
      <c r="AA292" s="187"/>
      <c r="AB292" s="187"/>
      <c r="AC292" s="187"/>
      <c r="AD292" s="187">
        <v>10</v>
      </c>
      <c r="AE292" s="187">
        <v>11</v>
      </c>
      <c r="AF292" s="187"/>
      <c r="AG292" s="145">
        <v>10.75</v>
      </c>
      <c r="AH292" s="75">
        <v>0</v>
      </c>
      <c r="AI292" s="75">
        <v>2</v>
      </c>
      <c r="AJ292" s="75">
        <v>4</v>
      </c>
      <c r="AK292" s="75">
        <v>1</v>
      </c>
      <c r="AL292" s="75">
        <v>9</v>
      </c>
      <c r="AM292" s="187">
        <v>16</v>
      </c>
      <c r="AN292" s="187"/>
      <c r="AO292" s="131">
        <v>1</v>
      </c>
      <c r="AP292" s="187">
        <v>0</v>
      </c>
      <c r="AQ292" s="187"/>
      <c r="AR292" s="75">
        <v>0</v>
      </c>
      <c r="AS292" s="187">
        <v>13.5</v>
      </c>
      <c r="AT292" s="187"/>
      <c r="AU292" s="75">
        <v>2</v>
      </c>
      <c r="AV292" s="74">
        <v>10.964117647058824</v>
      </c>
      <c r="AW292" s="70">
        <v>30</v>
      </c>
      <c r="AX292" s="133"/>
      <c r="AY292" s="133"/>
      <c r="AZ292" s="133"/>
      <c r="BA292" s="137" t="s">
        <v>539</v>
      </c>
      <c r="BB292" s="36">
        <v>10.96</v>
      </c>
      <c r="BD292" s="43" t="s">
        <v>952</v>
      </c>
      <c r="BH292" s="133"/>
      <c r="BN292" s="133"/>
    </row>
    <row r="293" spans="1:66" s="42" customFormat="1" hidden="1" x14ac:dyDescent="0.25">
      <c r="A293" s="186"/>
      <c r="B293" s="186" t="s">
        <v>953</v>
      </c>
      <c r="C293" s="186" t="s">
        <v>954</v>
      </c>
      <c r="D293" s="186" t="s">
        <v>393</v>
      </c>
      <c r="E293" s="186" t="s">
        <v>360</v>
      </c>
      <c r="F293" s="187"/>
      <c r="G293" s="187"/>
      <c r="H293" s="187"/>
      <c r="I293" s="187">
        <v>7</v>
      </c>
      <c r="J293" s="187"/>
      <c r="K293" s="187"/>
      <c r="L293" s="187"/>
      <c r="M293" s="187"/>
      <c r="N293" s="187">
        <v>8</v>
      </c>
      <c r="O293" s="187"/>
      <c r="P293" s="187"/>
      <c r="Q293" s="187"/>
      <c r="R293" s="187"/>
      <c r="S293" s="187">
        <v>6.88</v>
      </c>
      <c r="T293" s="83">
        <v>7.293333333333333</v>
      </c>
      <c r="U293" s="38">
        <v>0</v>
      </c>
      <c r="V293" s="38">
        <v>0</v>
      </c>
      <c r="W293" s="38">
        <v>0</v>
      </c>
      <c r="X293" s="38">
        <v>0</v>
      </c>
      <c r="Y293" s="187">
        <v>11</v>
      </c>
      <c r="Z293" s="187">
        <v>8.0500000000000007</v>
      </c>
      <c r="AA293" s="187"/>
      <c r="AB293" s="187"/>
      <c r="AC293" s="187"/>
      <c r="AD293" s="187">
        <v>10</v>
      </c>
      <c r="AE293" s="187">
        <v>12.5</v>
      </c>
      <c r="AF293" s="187"/>
      <c r="AG293" s="145">
        <v>10.309999999999999</v>
      </c>
      <c r="AH293" s="75">
        <v>2</v>
      </c>
      <c r="AI293" s="75">
        <v>0</v>
      </c>
      <c r="AJ293" s="75">
        <v>4</v>
      </c>
      <c r="AK293" s="75">
        <v>1</v>
      </c>
      <c r="AL293" s="75">
        <v>9</v>
      </c>
      <c r="AM293" s="187">
        <v>15</v>
      </c>
      <c r="AN293" s="187"/>
      <c r="AO293" s="131">
        <v>1</v>
      </c>
      <c r="AP293" s="187">
        <v>0</v>
      </c>
      <c r="AQ293" s="187"/>
      <c r="AR293" s="75">
        <v>0</v>
      </c>
      <c r="AS293" s="187">
        <v>19</v>
      </c>
      <c r="AT293" s="187"/>
      <c r="AU293" s="75">
        <v>2</v>
      </c>
      <c r="AV293" s="74">
        <v>10.011176470588236</v>
      </c>
      <c r="AW293" s="70">
        <v>30</v>
      </c>
      <c r="AX293" s="133"/>
      <c r="AY293" s="133"/>
      <c r="AZ293" s="133"/>
      <c r="BA293" s="137" t="s">
        <v>539</v>
      </c>
      <c r="BB293" s="36" t="e">
        <v>#N/A</v>
      </c>
      <c r="BD293" s="43" t="s">
        <v>954</v>
      </c>
      <c r="BH293" s="133"/>
      <c r="BN293" s="133"/>
    </row>
    <row r="294" spans="1:66" s="42" customFormat="1" hidden="1" x14ac:dyDescent="0.25">
      <c r="A294" s="186"/>
      <c r="B294" s="190" t="s">
        <v>955</v>
      </c>
      <c r="C294" s="186" t="s">
        <v>956</v>
      </c>
      <c r="D294" s="186" t="s">
        <v>75</v>
      </c>
      <c r="E294" s="191" t="s">
        <v>159</v>
      </c>
      <c r="F294" s="187"/>
      <c r="G294" s="187"/>
      <c r="H294" s="187"/>
      <c r="I294" s="187">
        <v>10</v>
      </c>
      <c r="J294" s="187"/>
      <c r="K294" s="187"/>
      <c r="L294" s="187"/>
      <c r="M294" s="187"/>
      <c r="N294" s="187">
        <v>9.75</v>
      </c>
      <c r="O294" s="187"/>
      <c r="P294" s="187"/>
      <c r="Q294" s="187"/>
      <c r="R294" s="187"/>
      <c r="S294" s="187">
        <v>8.85</v>
      </c>
      <c r="T294" s="83">
        <v>9.5333333333333332</v>
      </c>
      <c r="U294" s="38">
        <v>6</v>
      </c>
      <c r="V294" s="38">
        <v>0</v>
      </c>
      <c r="W294" s="38">
        <v>0</v>
      </c>
      <c r="X294" s="38">
        <v>6</v>
      </c>
      <c r="Y294" s="187">
        <v>14.25</v>
      </c>
      <c r="Z294" s="187">
        <v>12</v>
      </c>
      <c r="AA294" s="187"/>
      <c r="AB294" s="187"/>
      <c r="AC294" s="187"/>
      <c r="AD294" s="187">
        <v>6.5</v>
      </c>
      <c r="AE294" s="187">
        <v>17</v>
      </c>
      <c r="AF294" s="187"/>
      <c r="AG294" s="145">
        <v>11.25</v>
      </c>
      <c r="AH294" s="75">
        <v>2</v>
      </c>
      <c r="AI294" s="75">
        <v>2</v>
      </c>
      <c r="AJ294" s="75">
        <v>0</v>
      </c>
      <c r="AK294" s="75">
        <v>1</v>
      </c>
      <c r="AL294" s="75">
        <v>9</v>
      </c>
      <c r="AM294" s="187">
        <v>10</v>
      </c>
      <c r="AN294" s="187"/>
      <c r="AO294" s="131">
        <v>1</v>
      </c>
      <c r="AP294" s="187">
        <v>0</v>
      </c>
      <c r="AQ294" s="187"/>
      <c r="AR294" s="75">
        <v>0</v>
      </c>
      <c r="AS294" s="187">
        <v>11</v>
      </c>
      <c r="AT294" s="187"/>
      <c r="AU294" s="75">
        <v>2</v>
      </c>
      <c r="AV294" s="74">
        <v>10.238235294117647</v>
      </c>
      <c r="AW294" s="70">
        <v>30</v>
      </c>
      <c r="AX294" s="133"/>
      <c r="AY294" s="133"/>
      <c r="AZ294" s="133"/>
      <c r="BA294" s="137" t="s">
        <v>539</v>
      </c>
      <c r="BB294" s="149">
        <v>10.238235294117647</v>
      </c>
      <c r="BD294" s="43" t="s">
        <v>956</v>
      </c>
      <c r="BH294" s="133"/>
      <c r="BN294" s="133"/>
    </row>
    <row r="295" spans="1:66" s="42" customFormat="1" hidden="1" x14ac:dyDescent="0.25">
      <c r="A295" s="186"/>
      <c r="B295" s="190" t="s">
        <v>957</v>
      </c>
      <c r="C295" s="186" t="s">
        <v>958</v>
      </c>
      <c r="D295" s="186" t="s">
        <v>347</v>
      </c>
      <c r="E295" s="191" t="s">
        <v>159</v>
      </c>
      <c r="F295" s="187"/>
      <c r="G295" s="187"/>
      <c r="H295" s="187"/>
      <c r="I295" s="187">
        <v>10</v>
      </c>
      <c r="J295" s="187"/>
      <c r="K295" s="187" t="e">
        <v>#N/A</v>
      </c>
      <c r="L295" s="187"/>
      <c r="M295" s="187"/>
      <c r="N295" s="187">
        <v>7</v>
      </c>
      <c r="O295" s="187"/>
      <c r="P295" s="187"/>
      <c r="Q295" s="187"/>
      <c r="R295" s="187"/>
      <c r="S295" s="187">
        <v>5.63</v>
      </c>
      <c r="T295" s="83">
        <v>7.543333333333333</v>
      </c>
      <c r="U295" s="38">
        <v>6</v>
      </c>
      <c r="V295" s="38">
        <v>0</v>
      </c>
      <c r="W295" s="38">
        <v>0</v>
      </c>
      <c r="X295" s="38">
        <v>6</v>
      </c>
      <c r="Y295" s="187">
        <v>13.2</v>
      </c>
      <c r="Z295" s="187">
        <v>13</v>
      </c>
      <c r="AA295" s="187"/>
      <c r="AB295" s="187"/>
      <c r="AC295" s="187"/>
      <c r="AD295" s="187">
        <v>8</v>
      </c>
      <c r="AE295" s="187">
        <v>17</v>
      </c>
      <c r="AF295" s="187"/>
      <c r="AG295" s="145">
        <v>11.84</v>
      </c>
      <c r="AH295" s="75">
        <v>2</v>
      </c>
      <c r="AI295" s="75">
        <v>2</v>
      </c>
      <c r="AJ295" s="75">
        <v>0</v>
      </c>
      <c r="AK295" s="75">
        <v>1</v>
      </c>
      <c r="AL295" s="75">
        <v>9</v>
      </c>
      <c r="AM295" s="187">
        <v>12</v>
      </c>
      <c r="AN295" s="187"/>
      <c r="AO295" s="131">
        <v>1</v>
      </c>
      <c r="AP295" s="187">
        <v>17</v>
      </c>
      <c r="AQ295" s="187"/>
      <c r="AR295" s="75">
        <v>2</v>
      </c>
      <c r="AS295" s="187"/>
      <c r="AT295" s="187"/>
      <c r="AU295" s="75">
        <v>0</v>
      </c>
      <c r="AV295" s="74">
        <v>10.181764705882353</v>
      </c>
      <c r="AW295" s="70">
        <v>30</v>
      </c>
      <c r="AX295" s="84"/>
      <c r="AY295" s="84"/>
      <c r="AZ295" s="38">
        <v>36054844</v>
      </c>
      <c r="BA295" s="137" t="s">
        <v>539</v>
      </c>
      <c r="BB295" s="36">
        <v>9.4382352941176464</v>
      </c>
      <c r="BC295" s="192">
        <v>9.4382352941176464</v>
      </c>
      <c r="BD295" s="43" t="s">
        <v>958</v>
      </c>
      <c r="BH295" s="133"/>
      <c r="BN295" s="133"/>
    </row>
    <row r="296" spans="1:66" s="42" customFormat="1" hidden="1" x14ac:dyDescent="0.25">
      <c r="A296" s="186"/>
      <c r="B296" s="190" t="s">
        <v>959</v>
      </c>
      <c r="C296" s="186" t="s">
        <v>128</v>
      </c>
      <c r="D296" s="186" t="s">
        <v>371</v>
      </c>
      <c r="E296" s="191" t="s">
        <v>159</v>
      </c>
      <c r="F296" s="187"/>
      <c r="G296" s="187"/>
      <c r="H296" s="187"/>
      <c r="I296" s="187" t="e">
        <v>#N/A</v>
      </c>
      <c r="J296" s="187"/>
      <c r="K296" s="187" t="e">
        <v>#N/A</v>
      </c>
      <c r="L296" s="187"/>
      <c r="M296" s="187"/>
      <c r="N296" s="187" t="e">
        <v>#N/A</v>
      </c>
      <c r="O296" s="187"/>
      <c r="P296" s="187"/>
      <c r="Q296" s="187"/>
      <c r="R296" s="187"/>
      <c r="S296" s="187" t="e">
        <v>#N/A</v>
      </c>
      <c r="T296" s="83" t="e">
        <v>#N/A</v>
      </c>
      <c r="U296" s="38" t="e">
        <v>#N/A</v>
      </c>
      <c r="V296" s="38" t="e">
        <v>#N/A</v>
      </c>
      <c r="W296" s="38" t="e">
        <v>#N/A</v>
      </c>
      <c r="X296" s="38" t="e">
        <v>#N/A</v>
      </c>
      <c r="Y296" s="187" t="e">
        <v>#N/A</v>
      </c>
      <c r="Z296" s="187" t="e">
        <v>#N/A</v>
      </c>
      <c r="AA296" s="187"/>
      <c r="AB296" s="187"/>
      <c r="AC296" s="187"/>
      <c r="AD296" s="187" t="e">
        <v>#N/A</v>
      </c>
      <c r="AE296" s="187" t="e">
        <v>#N/A</v>
      </c>
      <c r="AF296" s="187"/>
      <c r="AG296" s="145" t="e">
        <v>#N/A</v>
      </c>
      <c r="AH296" s="75" t="e">
        <v>#N/A</v>
      </c>
      <c r="AI296" s="75" t="e">
        <v>#N/A</v>
      </c>
      <c r="AJ296" s="75" t="e">
        <v>#N/A</v>
      </c>
      <c r="AK296" s="75" t="e">
        <v>#N/A</v>
      </c>
      <c r="AL296" s="75" t="e">
        <v>#N/A</v>
      </c>
      <c r="AM296" s="187" t="e">
        <v>#N/A</v>
      </c>
      <c r="AN296" s="187"/>
      <c r="AO296" s="131" t="e">
        <v>#N/A</v>
      </c>
      <c r="AP296" s="187" t="e">
        <v>#N/A</v>
      </c>
      <c r="AQ296" s="187"/>
      <c r="AR296" s="75" t="e">
        <v>#N/A</v>
      </c>
      <c r="AS296" s="187" t="e">
        <v>#N/A</v>
      </c>
      <c r="AT296" s="187"/>
      <c r="AU296" s="75" t="e">
        <v>#N/A</v>
      </c>
      <c r="AV296" s="74" t="e">
        <v>#N/A</v>
      </c>
      <c r="AW296" s="70" t="e">
        <v>#N/A</v>
      </c>
      <c r="AX296" s="84"/>
      <c r="AY296" s="84"/>
      <c r="AZ296" s="84"/>
      <c r="BA296" s="137" t="s">
        <v>539</v>
      </c>
      <c r="BB296" s="36" t="e">
        <v>#N/A</v>
      </c>
      <c r="BD296" s="43" t="s">
        <v>128</v>
      </c>
      <c r="BH296" s="133"/>
      <c r="BN296" s="133"/>
    </row>
    <row r="297" spans="1:66" s="42" customFormat="1" hidden="1" x14ac:dyDescent="0.25">
      <c r="A297" s="186"/>
      <c r="B297" s="193" t="s">
        <v>960</v>
      </c>
      <c r="C297" s="186" t="s">
        <v>961</v>
      </c>
      <c r="D297" s="186" t="s">
        <v>73</v>
      </c>
      <c r="E297" s="191" t="s">
        <v>159</v>
      </c>
      <c r="F297" s="187"/>
      <c r="G297" s="187"/>
      <c r="H297" s="187"/>
      <c r="I297" s="187">
        <v>10</v>
      </c>
      <c r="J297" s="187"/>
      <c r="K297" s="187"/>
      <c r="L297" s="187"/>
      <c r="M297" s="187"/>
      <c r="N297" s="187">
        <v>8.3800000000000008</v>
      </c>
      <c r="O297" s="187"/>
      <c r="P297" s="187"/>
      <c r="Q297" s="187"/>
      <c r="R297" s="187"/>
      <c r="S297" s="187">
        <v>11</v>
      </c>
      <c r="T297" s="83">
        <v>9.7933333333333348</v>
      </c>
      <c r="U297" s="38">
        <v>6</v>
      </c>
      <c r="V297" s="38">
        <v>0</v>
      </c>
      <c r="W297" s="38">
        <v>6</v>
      </c>
      <c r="X297" s="38">
        <v>12</v>
      </c>
      <c r="Y297" s="187">
        <v>12.9</v>
      </c>
      <c r="Z297" s="187">
        <v>13.75</v>
      </c>
      <c r="AA297" s="187"/>
      <c r="AB297" s="187"/>
      <c r="AC297" s="187"/>
      <c r="AD297" s="187">
        <v>5.5</v>
      </c>
      <c r="AE297" s="187">
        <v>18</v>
      </c>
      <c r="AF297" s="187"/>
      <c r="AG297" s="145">
        <v>11.129999999999999</v>
      </c>
      <c r="AH297" s="75">
        <v>2</v>
      </c>
      <c r="AI297" s="75">
        <v>2</v>
      </c>
      <c r="AJ297" s="75">
        <v>0</v>
      </c>
      <c r="AK297" s="75">
        <v>1</v>
      </c>
      <c r="AL297" s="75">
        <v>9</v>
      </c>
      <c r="AM297" s="187">
        <v>17</v>
      </c>
      <c r="AN297" s="187"/>
      <c r="AO297" s="131">
        <v>1</v>
      </c>
      <c r="AP297" s="187">
        <v>0</v>
      </c>
      <c r="AQ297" s="187"/>
      <c r="AR297" s="75">
        <v>0</v>
      </c>
      <c r="AS297" s="187">
        <v>10</v>
      </c>
      <c r="AT297" s="187"/>
      <c r="AU297" s="75">
        <v>2</v>
      </c>
      <c r="AV297" s="74">
        <v>10.634705882352943</v>
      </c>
      <c r="AW297" s="70">
        <v>30</v>
      </c>
      <c r="AX297" s="133" t="s">
        <v>962</v>
      </c>
      <c r="AY297" s="133"/>
      <c r="AZ297" s="194">
        <v>36028976</v>
      </c>
      <c r="BA297" s="137" t="s">
        <v>539</v>
      </c>
      <c r="BB297" s="36">
        <v>10.63</v>
      </c>
      <c r="BD297" s="43" t="s">
        <v>961</v>
      </c>
      <c r="BH297" s="133"/>
      <c r="BN297" s="133"/>
    </row>
    <row r="298" spans="1:66" s="42" customFormat="1" hidden="1" x14ac:dyDescent="0.25">
      <c r="A298" s="186"/>
      <c r="B298" s="195" t="s">
        <v>963</v>
      </c>
      <c r="C298" s="186" t="s">
        <v>372</v>
      </c>
      <c r="D298" s="186" t="s">
        <v>964</v>
      </c>
      <c r="E298" s="191" t="s">
        <v>159</v>
      </c>
      <c r="F298" s="187"/>
      <c r="G298" s="187"/>
      <c r="H298" s="187"/>
      <c r="I298" s="187">
        <v>11</v>
      </c>
      <c r="J298" s="187"/>
      <c r="K298" s="187">
        <v>11</v>
      </c>
      <c r="L298" s="187"/>
      <c r="M298" s="187"/>
      <c r="N298" s="187">
        <v>11</v>
      </c>
      <c r="O298" s="187"/>
      <c r="P298" s="187"/>
      <c r="Q298" s="187"/>
      <c r="R298" s="187"/>
      <c r="S298" s="187">
        <v>8.6300000000000008</v>
      </c>
      <c r="T298" s="83">
        <v>10.210000000000001</v>
      </c>
      <c r="U298" s="38">
        <v>6</v>
      </c>
      <c r="V298" s="38">
        <v>6</v>
      </c>
      <c r="W298" s="38">
        <v>0</v>
      </c>
      <c r="X298" s="38">
        <v>18</v>
      </c>
      <c r="Y298" s="187">
        <v>10</v>
      </c>
      <c r="Z298" s="187">
        <v>10.5</v>
      </c>
      <c r="AA298" s="187"/>
      <c r="AB298" s="187"/>
      <c r="AC298" s="187"/>
      <c r="AD298" s="187">
        <v>5.5</v>
      </c>
      <c r="AE298" s="187">
        <v>11</v>
      </c>
      <c r="AF298" s="187"/>
      <c r="AG298" s="145">
        <v>8.5</v>
      </c>
      <c r="AH298" s="75">
        <v>2</v>
      </c>
      <c r="AI298" s="75">
        <v>2</v>
      </c>
      <c r="AJ298" s="75">
        <v>0</v>
      </c>
      <c r="AK298" s="75">
        <v>1</v>
      </c>
      <c r="AL298" s="75">
        <v>5</v>
      </c>
      <c r="AM298" s="187">
        <v>16</v>
      </c>
      <c r="AN298" s="187"/>
      <c r="AO298" s="131">
        <v>1</v>
      </c>
      <c r="AP298" s="187">
        <v>0</v>
      </c>
      <c r="AQ298" s="187"/>
      <c r="AR298" s="75">
        <v>0</v>
      </c>
      <c r="AS298" s="187">
        <v>10</v>
      </c>
      <c r="AT298" s="187"/>
      <c r="AU298" s="75">
        <v>2</v>
      </c>
      <c r="AV298" s="74">
        <v>10.022941176470589</v>
      </c>
      <c r="AW298" s="70">
        <v>30</v>
      </c>
      <c r="AX298" s="84"/>
      <c r="AY298" s="84"/>
      <c r="AZ298" s="84"/>
      <c r="BA298" s="137" t="s">
        <v>539</v>
      </c>
      <c r="BB298" s="36">
        <v>9.85</v>
      </c>
      <c r="BD298" s="43" t="s">
        <v>372</v>
      </c>
      <c r="BH298" s="133"/>
      <c r="BN298" s="133"/>
    </row>
    <row r="299" spans="1:66" s="42" customFormat="1" hidden="1" x14ac:dyDescent="0.25">
      <c r="A299" s="186"/>
      <c r="B299" s="193" t="s">
        <v>965</v>
      </c>
      <c r="C299" s="186" t="s">
        <v>966</v>
      </c>
      <c r="D299" s="186" t="s">
        <v>71</v>
      </c>
      <c r="E299" s="191" t="s">
        <v>159</v>
      </c>
      <c r="F299" s="187"/>
      <c r="G299" s="187"/>
      <c r="H299" s="187"/>
      <c r="I299" s="187">
        <v>7.88</v>
      </c>
      <c r="J299" s="187"/>
      <c r="K299" s="187"/>
      <c r="L299" s="187"/>
      <c r="M299" s="187"/>
      <c r="N299" s="187">
        <v>9.32</v>
      </c>
      <c r="O299" s="187"/>
      <c r="P299" s="187"/>
      <c r="Q299" s="187"/>
      <c r="R299" s="187"/>
      <c r="S299" s="187">
        <v>8.1300000000000008</v>
      </c>
      <c r="T299" s="83">
        <v>8.4433333333333334</v>
      </c>
      <c r="U299" s="38">
        <v>0</v>
      </c>
      <c r="V299" s="38">
        <v>0</v>
      </c>
      <c r="W299" s="38">
        <v>0</v>
      </c>
      <c r="X299" s="38">
        <v>0</v>
      </c>
      <c r="Y299" s="187">
        <v>12.4</v>
      </c>
      <c r="Z299" s="187">
        <v>14.2</v>
      </c>
      <c r="AA299" s="187"/>
      <c r="AB299" s="187"/>
      <c r="AC299" s="187"/>
      <c r="AD299" s="187">
        <v>10</v>
      </c>
      <c r="AE299" s="187">
        <v>11</v>
      </c>
      <c r="AF299" s="187"/>
      <c r="AG299" s="145">
        <v>11.52</v>
      </c>
      <c r="AH299" s="75">
        <v>2</v>
      </c>
      <c r="AI299" s="75">
        <v>2</v>
      </c>
      <c r="AJ299" s="75">
        <v>4</v>
      </c>
      <c r="AK299" s="75">
        <v>1</v>
      </c>
      <c r="AL299" s="75">
        <v>9</v>
      </c>
      <c r="AM299" s="187">
        <v>12</v>
      </c>
      <c r="AN299" s="187"/>
      <c r="AO299" s="131">
        <v>1</v>
      </c>
      <c r="AP299" s="187">
        <v>0</v>
      </c>
      <c r="AQ299" s="187"/>
      <c r="AR299" s="75">
        <v>0</v>
      </c>
      <c r="AS299" s="187">
        <v>14</v>
      </c>
      <c r="AT299" s="187"/>
      <c r="AU299" s="75">
        <v>2</v>
      </c>
      <c r="AV299" s="74">
        <v>10.211176470588233</v>
      </c>
      <c r="AW299" s="70">
        <v>30</v>
      </c>
      <c r="AX299" s="133" t="s">
        <v>962</v>
      </c>
      <c r="AY299" s="133"/>
      <c r="AZ299" s="194">
        <v>36051593</v>
      </c>
      <c r="BA299" s="137" t="s">
        <v>539</v>
      </c>
      <c r="BB299" s="36">
        <v>10.210000000000001</v>
      </c>
      <c r="BD299" s="43" t="s">
        <v>966</v>
      </c>
      <c r="BH299" s="133"/>
      <c r="BN299" s="133"/>
    </row>
    <row r="300" spans="1:66" s="42" customFormat="1" hidden="1" x14ac:dyDescent="0.25">
      <c r="A300" s="186"/>
      <c r="B300" s="195" t="s">
        <v>967</v>
      </c>
      <c r="C300" s="186" t="s">
        <v>968</v>
      </c>
      <c r="D300" s="186" t="s">
        <v>430</v>
      </c>
      <c r="E300" s="191" t="s">
        <v>159</v>
      </c>
      <c r="F300" s="187"/>
      <c r="G300" s="187"/>
      <c r="H300" s="187"/>
      <c r="I300" s="187">
        <v>8.1300000000000008</v>
      </c>
      <c r="J300" s="187"/>
      <c r="K300" s="187"/>
      <c r="L300" s="187"/>
      <c r="M300" s="187"/>
      <c r="N300" s="187">
        <v>5.98</v>
      </c>
      <c r="O300" s="187"/>
      <c r="P300" s="187"/>
      <c r="Q300" s="187"/>
      <c r="R300" s="187"/>
      <c r="S300" s="187">
        <v>6.63</v>
      </c>
      <c r="T300" s="83">
        <v>6.913333333333334</v>
      </c>
      <c r="U300" s="38">
        <v>0</v>
      </c>
      <c r="V300" s="38">
        <v>0</v>
      </c>
      <c r="W300" s="38">
        <v>0</v>
      </c>
      <c r="X300" s="38">
        <v>0</v>
      </c>
      <c r="Y300" s="187">
        <v>10.43</v>
      </c>
      <c r="Z300" s="187">
        <v>14</v>
      </c>
      <c r="AA300" s="187"/>
      <c r="AB300" s="187"/>
      <c r="AC300" s="187"/>
      <c r="AD300" s="187">
        <v>8.25</v>
      </c>
      <c r="AE300" s="187">
        <v>20</v>
      </c>
      <c r="AF300" s="187"/>
      <c r="AG300" s="145">
        <v>12.186</v>
      </c>
      <c r="AH300" s="75">
        <v>2</v>
      </c>
      <c r="AI300" s="75">
        <v>2</v>
      </c>
      <c r="AJ300" s="75">
        <v>0</v>
      </c>
      <c r="AK300" s="75">
        <v>1</v>
      </c>
      <c r="AL300" s="75">
        <v>9</v>
      </c>
      <c r="AM300" s="187">
        <v>15</v>
      </c>
      <c r="AN300" s="187"/>
      <c r="AO300" s="131">
        <v>1</v>
      </c>
      <c r="AP300" s="187">
        <v>0</v>
      </c>
      <c r="AQ300" s="187"/>
      <c r="AR300" s="75">
        <v>0</v>
      </c>
      <c r="AS300" s="187">
        <v>16.5</v>
      </c>
      <c r="AT300" s="187"/>
      <c r="AU300" s="75">
        <v>2</v>
      </c>
      <c r="AV300" s="74">
        <v>10.06764705882353</v>
      </c>
      <c r="AW300" s="70">
        <v>30</v>
      </c>
      <c r="AX300" s="133" t="s">
        <v>962</v>
      </c>
      <c r="AY300" s="133"/>
      <c r="AZ300" s="194">
        <v>36029882</v>
      </c>
      <c r="BA300" s="137" t="s">
        <v>539</v>
      </c>
      <c r="BB300" s="36">
        <v>10.07</v>
      </c>
      <c r="BD300" s="43" t="s">
        <v>968</v>
      </c>
      <c r="BH300" s="133"/>
      <c r="BN300" s="133"/>
    </row>
    <row r="301" spans="1:66" s="42" customFormat="1" hidden="1" x14ac:dyDescent="0.25">
      <c r="A301" s="186"/>
      <c r="B301" s="193" t="s">
        <v>969</v>
      </c>
      <c r="C301" s="186" t="s">
        <v>970</v>
      </c>
      <c r="D301" s="186" t="s">
        <v>455</v>
      </c>
      <c r="E301" s="191" t="s">
        <v>159</v>
      </c>
      <c r="F301" s="187"/>
      <c r="G301" s="187"/>
      <c r="H301" s="187"/>
      <c r="I301" s="187">
        <v>7.5</v>
      </c>
      <c r="J301" s="187"/>
      <c r="K301" s="187" t="e">
        <v>#N/A</v>
      </c>
      <c r="L301" s="187"/>
      <c r="M301" s="187"/>
      <c r="N301" s="187">
        <v>11</v>
      </c>
      <c r="O301" s="187"/>
      <c r="P301" s="187"/>
      <c r="Q301" s="187"/>
      <c r="R301" s="187"/>
      <c r="S301" s="187">
        <v>8.75</v>
      </c>
      <c r="T301" s="83">
        <v>9.0833333333333339</v>
      </c>
      <c r="U301" s="38">
        <v>0</v>
      </c>
      <c r="V301" s="38">
        <v>6</v>
      </c>
      <c r="W301" s="38">
        <v>0</v>
      </c>
      <c r="X301" s="38">
        <v>6</v>
      </c>
      <c r="Y301" s="187">
        <v>12</v>
      </c>
      <c r="Z301" s="187">
        <v>13</v>
      </c>
      <c r="AA301" s="187"/>
      <c r="AB301" s="187"/>
      <c r="AC301" s="187"/>
      <c r="AD301" s="187">
        <v>10.38</v>
      </c>
      <c r="AE301" s="187">
        <v>9</v>
      </c>
      <c r="AF301" s="187"/>
      <c r="AG301" s="145">
        <v>10.952000000000002</v>
      </c>
      <c r="AH301" s="75">
        <v>2</v>
      </c>
      <c r="AI301" s="75">
        <v>2</v>
      </c>
      <c r="AJ301" s="75">
        <v>4</v>
      </c>
      <c r="AK301" s="75">
        <v>0</v>
      </c>
      <c r="AL301" s="75">
        <v>9</v>
      </c>
      <c r="AM301" s="187">
        <v>12</v>
      </c>
      <c r="AN301" s="187"/>
      <c r="AO301" s="131">
        <v>1</v>
      </c>
      <c r="AP301" s="187"/>
      <c r="AQ301" s="187"/>
      <c r="AR301" s="75">
        <v>0</v>
      </c>
      <c r="AS301" s="187">
        <v>17</v>
      </c>
      <c r="AT301" s="187"/>
      <c r="AU301" s="75">
        <v>2</v>
      </c>
      <c r="AV301" s="74">
        <v>10.735882352941175</v>
      </c>
      <c r="AW301" s="70">
        <v>30</v>
      </c>
      <c r="AX301" s="133"/>
      <c r="AY301" s="133"/>
      <c r="AZ301" s="133"/>
      <c r="BA301" s="137" t="s">
        <v>539</v>
      </c>
      <c r="BB301" s="36" t="e">
        <v>#N/A</v>
      </c>
      <c r="BD301" s="43" t="s">
        <v>970</v>
      </c>
      <c r="BH301" s="133"/>
      <c r="BN301" s="133"/>
    </row>
    <row r="302" spans="1:66" s="42" customFormat="1" hidden="1" x14ac:dyDescent="0.25">
      <c r="A302" s="186"/>
      <c r="B302" s="195" t="s">
        <v>971</v>
      </c>
      <c r="C302" s="186" t="s">
        <v>972</v>
      </c>
      <c r="D302" s="186" t="s">
        <v>973</v>
      </c>
      <c r="E302" s="191" t="s">
        <v>974</v>
      </c>
      <c r="F302" s="187"/>
      <c r="G302" s="187"/>
      <c r="H302" s="187"/>
      <c r="I302" s="187" t="e">
        <v>#N/A</v>
      </c>
      <c r="J302" s="187"/>
      <c r="K302" s="187" t="e">
        <v>#N/A</v>
      </c>
      <c r="L302" s="187"/>
      <c r="M302" s="187"/>
      <c r="N302" s="187" t="e">
        <v>#N/A</v>
      </c>
      <c r="O302" s="187"/>
      <c r="P302" s="187"/>
      <c r="Q302" s="187"/>
      <c r="R302" s="187"/>
      <c r="S302" s="187" t="e">
        <v>#N/A</v>
      </c>
      <c r="T302" s="83" t="e">
        <v>#N/A</v>
      </c>
      <c r="U302" s="38" t="e">
        <v>#N/A</v>
      </c>
      <c r="V302" s="38" t="e">
        <v>#N/A</v>
      </c>
      <c r="W302" s="38" t="e">
        <v>#N/A</v>
      </c>
      <c r="X302" s="38" t="e">
        <v>#N/A</v>
      </c>
      <c r="Y302" s="187" t="e">
        <v>#N/A</v>
      </c>
      <c r="Z302" s="187" t="e">
        <v>#N/A</v>
      </c>
      <c r="AA302" s="187"/>
      <c r="AB302" s="187"/>
      <c r="AC302" s="187"/>
      <c r="AD302" s="187" t="e">
        <v>#N/A</v>
      </c>
      <c r="AE302" s="187" t="e">
        <v>#N/A</v>
      </c>
      <c r="AF302" s="187"/>
      <c r="AG302" s="145" t="e">
        <v>#N/A</v>
      </c>
      <c r="AH302" s="75" t="e">
        <v>#N/A</v>
      </c>
      <c r="AI302" s="75" t="e">
        <v>#N/A</v>
      </c>
      <c r="AJ302" s="75" t="e">
        <v>#N/A</v>
      </c>
      <c r="AK302" s="75" t="e">
        <v>#N/A</v>
      </c>
      <c r="AL302" s="75" t="e">
        <v>#N/A</v>
      </c>
      <c r="AM302" s="187" t="e">
        <v>#N/A</v>
      </c>
      <c r="AN302" s="187"/>
      <c r="AO302" s="131" t="e">
        <v>#N/A</v>
      </c>
      <c r="AP302" s="187" t="e">
        <v>#N/A</v>
      </c>
      <c r="AQ302" s="187"/>
      <c r="AR302" s="75" t="e">
        <v>#N/A</v>
      </c>
      <c r="AS302" s="187" t="e">
        <v>#N/A</v>
      </c>
      <c r="AT302" s="187"/>
      <c r="AU302" s="75" t="e">
        <v>#N/A</v>
      </c>
      <c r="AV302" s="74" t="e">
        <v>#N/A</v>
      </c>
      <c r="AW302" s="70" t="e">
        <v>#N/A</v>
      </c>
      <c r="AX302" s="84"/>
      <c r="AY302" s="84"/>
      <c r="AZ302" s="84"/>
      <c r="BA302" s="137" t="s">
        <v>539</v>
      </c>
      <c r="BB302" s="36" t="e">
        <v>#N/A</v>
      </c>
      <c r="BD302" s="43" t="s">
        <v>972</v>
      </c>
      <c r="BH302" s="133"/>
      <c r="BN302" s="133"/>
    </row>
    <row r="303" spans="1:66" s="42" customFormat="1" ht="25.5" hidden="1" x14ac:dyDescent="0.25">
      <c r="A303" s="186"/>
      <c r="B303" s="196" t="s">
        <v>975</v>
      </c>
      <c r="C303" s="186" t="s">
        <v>148</v>
      </c>
      <c r="D303" s="186" t="s">
        <v>388</v>
      </c>
      <c r="E303" s="191" t="s">
        <v>159</v>
      </c>
      <c r="F303" s="187"/>
      <c r="G303" s="187"/>
      <c r="H303" s="187"/>
      <c r="I303" s="187">
        <v>6.38</v>
      </c>
      <c r="J303" s="187"/>
      <c r="K303" s="187"/>
      <c r="L303" s="187"/>
      <c r="M303" s="187"/>
      <c r="N303" s="187">
        <v>7.88</v>
      </c>
      <c r="O303" s="187"/>
      <c r="P303" s="187"/>
      <c r="Q303" s="187"/>
      <c r="R303" s="187"/>
      <c r="S303" s="187">
        <v>9.8800000000000008</v>
      </c>
      <c r="T303" s="83">
        <v>8.0466666666666669</v>
      </c>
      <c r="U303" s="38">
        <v>0</v>
      </c>
      <c r="V303" s="38">
        <v>0</v>
      </c>
      <c r="W303" s="38">
        <v>0</v>
      </c>
      <c r="X303" s="38">
        <v>0</v>
      </c>
      <c r="Y303" s="187">
        <v>13.75</v>
      </c>
      <c r="Z303" s="187">
        <v>12.23</v>
      </c>
      <c r="AA303" s="187"/>
      <c r="AB303" s="187"/>
      <c r="AC303" s="187"/>
      <c r="AD303" s="187">
        <v>10</v>
      </c>
      <c r="AE303" s="187">
        <v>13</v>
      </c>
      <c r="AF303" s="187"/>
      <c r="AG303" s="145">
        <v>11.796000000000001</v>
      </c>
      <c r="AH303" s="75">
        <v>2</v>
      </c>
      <c r="AI303" s="75">
        <v>2</v>
      </c>
      <c r="AJ303" s="75">
        <v>4</v>
      </c>
      <c r="AK303" s="75">
        <v>1</v>
      </c>
      <c r="AL303" s="75">
        <v>9</v>
      </c>
      <c r="AM303" s="187">
        <v>11</v>
      </c>
      <c r="AN303" s="187"/>
      <c r="AO303" s="131">
        <v>1</v>
      </c>
      <c r="AP303" s="187">
        <v>16</v>
      </c>
      <c r="AQ303" s="187"/>
      <c r="AR303" s="75">
        <v>2</v>
      </c>
      <c r="AS303" s="187">
        <v>0</v>
      </c>
      <c r="AT303" s="187"/>
      <c r="AU303" s="75">
        <v>0</v>
      </c>
      <c r="AV303" s="74">
        <v>10.258823529411766</v>
      </c>
      <c r="AW303" s="70">
        <v>30</v>
      </c>
      <c r="AX303" s="133" t="s">
        <v>962</v>
      </c>
      <c r="AY303" s="133"/>
      <c r="AZ303" s="194">
        <v>36027680</v>
      </c>
      <c r="BA303" s="137" t="s">
        <v>539</v>
      </c>
      <c r="BB303" s="36">
        <v>10.26</v>
      </c>
      <c r="BD303" s="43" t="s">
        <v>148</v>
      </c>
      <c r="BH303" s="133"/>
      <c r="BN303" s="133"/>
    </row>
    <row r="304" spans="1:66" s="42" customFormat="1" hidden="1" x14ac:dyDescent="0.25">
      <c r="A304" s="186"/>
      <c r="B304" s="190" t="s">
        <v>976</v>
      </c>
      <c r="C304" s="186" t="s">
        <v>977</v>
      </c>
      <c r="D304" s="186" t="s">
        <v>777</v>
      </c>
      <c r="E304" s="191" t="s">
        <v>159</v>
      </c>
      <c r="F304" s="187"/>
      <c r="G304" s="187"/>
      <c r="H304" s="187"/>
      <c r="I304" s="187">
        <v>7.88</v>
      </c>
      <c r="J304" s="187"/>
      <c r="K304" s="187"/>
      <c r="L304" s="187"/>
      <c r="M304" s="187"/>
      <c r="N304" s="187">
        <v>8</v>
      </c>
      <c r="O304" s="187"/>
      <c r="P304" s="187"/>
      <c r="Q304" s="187"/>
      <c r="R304" s="187"/>
      <c r="S304" s="187">
        <v>8</v>
      </c>
      <c r="T304" s="83">
        <v>7.96</v>
      </c>
      <c r="U304" s="38">
        <v>0</v>
      </c>
      <c r="V304" s="38">
        <v>0</v>
      </c>
      <c r="W304" s="38">
        <v>0</v>
      </c>
      <c r="X304" s="38">
        <v>0</v>
      </c>
      <c r="Y304" s="187">
        <v>11.8</v>
      </c>
      <c r="Z304" s="187">
        <v>11.25</v>
      </c>
      <c r="AA304" s="187"/>
      <c r="AB304" s="187"/>
      <c r="AC304" s="187"/>
      <c r="AD304" s="187">
        <v>8</v>
      </c>
      <c r="AE304" s="187">
        <v>18</v>
      </c>
      <c r="AF304" s="187"/>
      <c r="AG304" s="145">
        <v>11.41</v>
      </c>
      <c r="AH304" s="75">
        <v>2</v>
      </c>
      <c r="AI304" s="75">
        <v>2</v>
      </c>
      <c r="AJ304" s="75">
        <v>0</v>
      </c>
      <c r="AK304" s="75">
        <v>1</v>
      </c>
      <c r="AL304" s="75">
        <v>9</v>
      </c>
      <c r="AM304" s="187">
        <v>20</v>
      </c>
      <c r="AN304" s="187"/>
      <c r="AO304" s="131">
        <v>1</v>
      </c>
      <c r="AP304" s="187">
        <v>0</v>
      </c>
      <c r="AQ304" s="187"/>
      <c r="AR304" s="75">
        <v>0</v>
      </c>
      <c r="AS304" s="187">
        <v>15.5</v>
      </c>
      <c r="AT304" s="187"/>
      <c r="AU304" s="75">
        <v>2</v>
      </c>
      <c r="AV304" s="74">
        <v>10.57</v>
      </c>
      <c r="AW304" s="70">
        <v>30</v>
      </c>
      <c r="AX304" s="133" t="s">
        <v>962</v>
      </c>
      <c r="AY304" s="133"/>
      <c r="AZ304" s="194">
        <v>36052848</v>
      </c>
      <c r="BA304" s="137" t="s">
        <v>539</v>
      </c>
      <c r="BB304" s="36">
        <v>10.57</v>
      </c>
      <c r="BD304" s="43" t="s">
        <v>977</v>
      </c>
      <c r="BH304" s="133"/>
      <c r="BN304" s="133"/>
    </row>
    <row r="305" spans="1:66" s="42" customFormat="1" hidden="1" x14ac:dyDescent="0.25">
      <c r="A305" s="186"/>
      <c r="B305" s="195" t="s">
        <v>978</v>
      </c>
      <c r="C305" s="186" t="s">
        <v>136</v>
      </c>
      <c r="D305" s="186" t="s">
        <v>383</v>
      </c>
      <c r="E305" s="191" t="s">
        <v>159</v>
      </c>
      <c r="F305" s="187" t="s">
        <v>344</v>
      </c>
      <c r="G305" s="187">
        <v>2</v>
      </c>
      <c r="H305" s="187"/>
      <c r="I305" s="187">
        <v>6.25</v>
      </c>
      <c r="J305" s="187"/>
      <c r="K305" s="187"/>
      <c r="L305" s="187"/>
      <c r="M305" s="187"/>
      <c r="N305" s="77">
        <v>10</v>
      </c>
      <c r="O305" s="187"/>
      <c r="P305" s="187"/>
      <c r="Q305" s="187"/>
      <c r="R305" s="187"/>
      <c r="S305" s="187">
        <v>11.13</v>
      </c>
      <c r="T305" s="83">
        <v>9.1266666666666669</v>
      </c>
      <c r="U305" s="38">
        <v>0</v>
      </c>
      <c r="V305" s="38">
        <v>6</v>
      </c>
      <c r="W305" s="38">
        <v>6</v>
      </c>
      <c r="X305" s="38">
        <v>12</v>
      </c>
      <c r="Y305" s="187">
        <v>15</v>
      </c>
      <c r="Z305" s="187">
        <v>12.65</v>
      </c>
      <c r="AA305" s="187">
        <v>14.5</v>
      </c>
      <c r="AB305" s="187"/>
      <c r="AC305" s="187"/>
      <c r="AD305" s="187">
        <v>10</v>
      </c>
      <c r="AE305" s="187">
        <v>11</v>
      </c>
      <c r="AF305" s="187"/>
      <c r="AG305" s="145">
        <v>11.73</v>
      </c>
      <c r="AH305" s="75">
        <v>2</v>
      </c>
      <c r="AI305" s="75">
        <v>2</v>
      </c>
      <c r="AJ305" s="75">
        <v>4</v>
      </c>
      <c r="AK305" s="75">
        <v>1</v>
      </c>
      <c r="AL305" s="75">
        <v>9</v>
      </c>
      <c r="AM305" s="187">
        <v>11</v>
      </c>
      <c r="AN305" s="187"/>
      <c r="AO305" s="131">
        <v>1</v>
      </c>
      <c r="AP305" s="187"/>
      <c r="AQ305" s="187"/>
      <c r="AR305" s="75">
        <v>0</v>
      </c>
      <c r="AS305" s="187">
        <v>10</v>
      </c>
      <c r="AT305" s="187"/>
      <c r="AU305" s="75">
        <v>2</v>
      </c>
      <c r="AV305" s="74">
        <v>10.105294117647061</v>
      </c>
      <c r="AW305" s="70">
        <v>30</v>
      </c>
      <c r="AX305" s="133" t="s">
        <v>962</v>
      </c>
      <c r="AY305" s="133"/>
      <c r="AZ305" s="133"/>
      <c r="BA305" s="137" t="s">
        <v>539</v>
      </c>
      <c r="BB305" s="36" t="e">
        <v>#N/A</v>
      </c>
      <c r="BD305" s="43" t="s">
        <v>136</v>
      </c>
      <c r="BH305" s="133"/>
      <c r="BN305" s="133"/>
    </row>
    <row r="306" spans="1:66" s="42" customFormat="1" hidden="1" x14ac:dyDescent="0.25">
      <c r="A306" s="186"/>
      <c r="B306" s="195" t="s">
        <v>979</v>
      </c>
      <c r="C306" s="186" t="s">
        <v>980</v>
      </c>
      <c r="D306" s="186" t="s">
        <v>981</v>
      </c>
      <c r="E306" s="191" t="s">
        <v>159</v>
      </c>
      <c r="F306" s="187"/>
      <c r="G306" s="187"/>
      <c r="H306" s="187"/>
      <c r="I306" s="187">
        <v>8.6300000000000008</v>
      </c>
      <c r="J306" s="187"/>
      <c r="K306" s="187" t="e">
        <v>#N/A</v>
      </c>
      <c r="L306" s="187"/>
      <c r="M306" s="187"/>
      <c r="N306" s="187">
        <v>8.25</v>
      </c>
      <c r="O306" s="187"/>
      <c r="P306" s="187"/>
      <c r="Q306" s="187"/>
      <c r="R306" s="187"/>
      <c r="S306" s="187">
        <v>5.83</v>
      </c>
      <c r="T306" s="83">
        <v>7.57</v>
      </c>
      <c r="U306" s="38">
        <v>0</v>
      </c>
      <c r="V306" s="38">
        <v>0</v>
      </c>
      <c r="W306" s="38">
        <v>0</v>
      </c>
      <c r="X306" s="38">
        <v>0</v>
      </c>
      <c r="Y306" s="187">
        <v>10</v>
      </c>
      <c r="Z306" s="187">
        <v>10.83</v>
      </c>
      <c r="AA306" s="187"/>
      <c r="AB306" s="187"/>
      <c r="AC306" s="187"/>
      <c r="AD306" s="187">
        <v>12.75</v>
      </c>
      <c r="AE306" s="187">
        <v>17</v>
      </c>
      <c r="AF306" s="187"/>
      <c r="AG306" s="145">
        <v>12.666</v>
      </c>
      <c r="AH306" s="75">
        <v>2</v>
      </c>
      <c r="AI306" s="75">
        <v>2</v>
      </c>
      <c r="AJ306" s="75">
        <v>4</v>
      </c>
      <c r="AK306" s="75">
        <v>1</v>
      </c>
      <c r="AL306" s="75">
        <v>9</v>
      </c>
      <c r="AM306" s="187">
        <v>13</v>
      </c>
      <c r="AN306" s="187"/>
      <c r="AO306" s="131">
        <v>1</v>
      </c>
      <c r="AP306" s="187"/>
      <c r="AQ306" s="187"/>
      <c r="AR306" s="75">
        <v>0</v>
      </c>
      <c r="AS306" s="187">
        <v>13</v>
      </c>
      <c r="AT306" s="187"/>
      <c r="AU306" s="75">
        <v>2</v>
      </c>
      <c r="AV306" s="74">
        <v>10.02705882352941</v>
      </c>
      <c r="AW306" s="70">
        <v>30</v>
      </c>
      <c r="AX306" s="84"/>
      <c r="AY306" s="84"/>
      <c r="AZ306" s="84"/>
      <c r="BA306" s="137" t="s">
        <v>539</v>
      </c>
      <c r="BB306" s="36">
        <v>9.5620588235294122</v>
      </c>
      <c r="BD306" s="43" t="s">
        <v>980</v>
      </c>
      <c r="BH306" s="133"/>
      <c r="BN306" s="133"/>
    </row>
    <row r="307" spans="1:66" s="42" customFormat="1" hidden="1" x14ac:dyDescent="0.25">
      <c r="A307" s="186"/>
      <c r="B307" s="195" t="s">
        <v>982</v>
      </c>
      <c r="C307" s="186" t="s">
        <v>983</v>
      </c>
      <c r="D307" s="186" t="s">
        <v>984</v>
      </c>
      <c r="E307" s="191" t="s">
        <v>159</v>
      </c>
      <c r="F307" s="187"/>
      <c r="G307" s="187"/>
      <c r="H307" s="187"/>
      <c r="I307" s="187">
        <v>8.5</v>
      </c>
      <c r="J307" s="187"/>
      <c r="K307" s="187"/>
      <c r="L307" s="187"/>
      <c r="M307" s="187"/>
      <c r="N307" s="187">
        <v>7.88</v>
      </c>
      <c r="O307" s="187"/>
      <c r="P307" s="187"/>
      <c r="Q307" s="187"/>
      <c r="R307" s="187"/>
      <c r="S307" s="187">
        <v>9.1300000000000008</v>
      </c>
      <c r="T307" s="83">
        <v>8.5033333333333321</v>
      </c>
      <c r="U307" s="38">
        <v>0</v>
      </c>
      <c r="V307" s="38">
        <v>0</v>
      </c>
      <c r="W307" s="38">
        <v>0</v>
      </c>
      <c r="X307" s="38">
        <v>0</v>
      </c>
      <c r="Y307" s="187">
        <v>10.75</v>
      </c>
      <c r="Z307" s="187">
        <v>6</v>
      </c>
      <c r="AA307" s="187"/>
      <c r="AB307" s="187"/>
      <c r="AC307" s="187"/>
      <c r="AD307" s="187">
        <v>11.25</v>
      </c>
      <c r="AE307" s="187">
        <v>16</v>
      </c>
      <c r="AF307" s="187"/>
      <c r="AG307" s="145">
        <v>11.05</v>
      </c>
      <c r="AH307" s="75">
        <v>2</v>
      </c>
      <c r="AI307" s="75">
        <v>0</v>
      </c>
      <c r="AJ307" s="75">
        <v>4</v>
      </c>
      <c r="AK307" s="75">
        <v>1</v>
      </c>
      <c r="AL307" s="75">
        <v>9</v>
      </c>
      <c r="AM307" s="187">
        <v>13.5</v>
      </c>
      <c r="AN307" s="187"/>
      <c r="AO307" s="131">
        <v>1</v>
      </c>
      <c r="AP307" s="187">
        <v>12.5</v>
      </c>
      <c r="AQ307" s="187"/>
      <c r="AR307" s="75">
        <v>2</v>
      </c>
      <c r="AS307" s="187"/>
      <c r="AT307" s="187"/>
      <c r="AU307" s="75">
        <v>0</v>
      </c>
      <c r="AV307" s="74">
        <v>10.016470588235293</v>
      </c>
      <c r="AW307" s="70">
        <v>30</v>
      </c>
      <c r="AX307" s="133" t="s">
        <v>985</v>
      </c>
      <c r="AY307" s="133"/>
      <c r="AZ307" s="133"/>
      <c r="BA307" s="137" t="s">
        <v>539</v>
      </c>
      <c r="BB307" s="36" t="e">
        <v>#N/A</v>
      </c>
      <c r="BD307" s="43" t="s">
        <v>983</v>
      </c>
      <c r="BH307" s="133"/>
      <c r="BN307" s="133"/>
    </row>
    <row r="308" spans="1:66" s="42" customFormat="1" hidden="1" x14ac:dyDescent="0.25">
      <c r="A308" s="186"/>
      <c r="B308" s="195" t="s">
        <v>986</v>
      </c>
      <c r="C308" s="186" t="s">
        <v>987</v>
      </c>
      <c r="D308" s="186" t="s">
        <v>417</v>
      </c>
      <c r="E308" s="191" t="s">
        <v>159</v>
      </c>
      <c r="F308" s="187"/>
      <c r="G308" s="187"/>
      <c r="H308" s="187"/>
      <c r="I308" s="187">
        <v>4.88</v>
      </c>
      <c r="J308" s="187"/>
      <c r="K308" s="187"/>
      <c r="L308" s="187"/>
      <c r="M308" s="187"/>
      <c r="N308" s="187">
        <v>7.63</v>
      </c>
      <c r="O308" s="187"/>
      <c r="P308" s="187"/>
      <c r="Q308" s="187"/>
      <c r="R308" s="187"/>
      <c r="S308" s="187">
        <v>5.75</v>
      </c>
      <c r="T308" s="83">
        <v>6.086666666666666</v>
      </c>
      <c r="U308" s="38">
        <v>0</v>
      </c>
      <c r="V308" s="38">
        <v>0</v>
      </c>
      <c r="W308" s="38">
        <v>0</v>
      </c>
      <c r="X308" s="38">
        <v>0</v>
      </c>
      <c r="Y308" s="187">
        <v>11</v>
      </c>
      <c r="Z308" s="187">
        <v>12.75</v>
      </c>
      <c r="AA308" s="187"/>
      <c r="AB308" s="187"/>
      <c r="AC308" s="187"/>
      <c r="AD308" s="187">
        <v>10</v>
      </c>
      <c r="AE308" s="187">
        <v>19</v>
      </c>
      <c r="AF308" s="187"/>
      <c r="AG308" s="145">
        <v>12.55</v>
      </c>
      <c r="AH308" s="75">
        <v>2</v>
      </c>
      <c r="AI308" s="75">
        <v>2</v>
      </c>
      <c r="AJ308" s="75">
        <v>4</v>
      </c>
      <c r="AK308" s="75">
        <v>1</v>
      </c>
      <c r="AL308" s="75">
        <v>9</v>
      </c>
      <c r="AM308" s="187">
        <v>19</v>
      </c>
      <c r="AN308" s="187"/>
      <c r="AO308" s="131">
        <v>1</v>
      </c>
      <c r="AP308" s="187">
        <v>0</v>
      </c>
      <c r="AQ308" s="187"/>
      <c r="AR308" s="75">
        <v>0</v>
      </c>
      <c r="AS308" s="187">
        <v>17</v>
      </c>
      <c r="AT308" s="187"/>
      <c r="AU308" s="75">
        <v>2</v>
      </c>
      <c r="AV308" s="74">
        <v>10.031176470588235</v>
      </c>
      <c r="AW308" s="70">
        <v>30</v>
      </c>
      <c r="AX308" s="133" t="s">
        <v>962</v>
      </c>
      <c r="AY308" s="133"/>
      <c r="AZ308" s="194">
        <v>36055204</v>
      </c>
      <c r="BA308" s="137" t="s">
        <v>539</v>
      </c>
      <c r="BB308" s="36">
        <v>10.029999999999999</v>
      </c>
      <c r="BD308" s="43" t="s">
        <v>987</v>
      </c>
      <c r="BH308" s="133"/>
      <c r="BN308" s="133"/>
    </row>
    <row r="309" spans="1:66" s="42" customFormat="1" hidden="1" x14ac:dyDescent="0.25">
      <c r="A309" s="186"/>
      <c r="B309" s="190" t="s">
        <v>988</v>
      </c>
      <c r="C309" s="186" t="s">
        <v>989</v>
      </c>
      <c r="D309" s="186" t="s">
        <v>426</v>
      </c>
      <c r="E309" s="191" t="s">
        <v>159</v>
      </c>
      <c r="F309" s="187"/>
      <c r="G309" s="187"/>
      <c r="H309" s="187"/>
      <c r="I309" s="187">
        <v>8.5</v>
      </c>
      <c r="J309" s="187"/>
      <c r="K309" s="187"/>
      <c r="L309" s="187"/>
      <c r="M309" s="187"/>
      <c r="N309" s="187">
        <v>7.88</v>
      </c>
      <c r="O309" s="187"/>
      <c r="P309" s="187"/>
      <c r="Q309" s="187"/>
      <c r="R309" s="187"/>
      <c r="S309" s="187">
        <v>5.38</v>
      </c>
      <c r="T309" s="83">
        <v>7.253333333333333</v>
      </c>
      <c r="U309" s="38">
        <v>0</v>
      </c>
      <c r="V309" s="38">
        <v>0</v>
      </c>
      <c r="W309" s="38">
        <v>0</v>
      </c>
      <c r="X309" s="38">
        <v>0</v>
      </c>
      <c r="Y309" s="187">
        <v>12.5</v>
      </c>
      <c r="Z309" s="187">
        <v>8</v>
      </c>
      <c r="AA309" s="187"/>
      <c r="AB309" s="187"/>
      <c r="AC309" s="187"/>
      <c r="AD309" s="187">
        <v>10.130000000000001</v>
      </c>
      <c r="AE309" s="187">
        <v>16</v>
      </c>
      <c r="AF309" s="187"/>
      <c r="AG309" s="145">
        <v>11.352</v>
      </c>
      <c r="AH309" s="75">
        <v>2</v>
      </c>
      <c r="AI309" s="75">
        <v>0</v>
      </c>
      <c r="AJ309" s="75">
        <v>4</v>
      </c>
      <c r="AK309" s="75">
        <v>1</v>
      </c>
      <c r="AL309" s="75">
        <v>9</v>
      </c>
      <c r="AM309" s="187">
        <v>11</v>
      </c>
      <c r="AN309" s="187"/>
      <c r="AO309" s="131">
        <v>1</v>
      </c>
      <c r="AP309" s="187">
        <v>0</v>
      </c>
      <c r="AQ309" s="187"/>
      <c r="AR309" s="75">
        <v>0</v>
      </c>
      <c r="AS309" s="187">
        <v>20</v>
      </c>
      <c r="AT309" s="187"/>
      <c r="AU309" s="75">
        <v>2</v>
      </c>
      <c r="AV309" s="74">
        <v>10.178823529411765</v>
      </c>
      <c r="AW309" s="70">
        <v>30</v>
      </c>
      <c r="AX309" s="133"/>
      <c r="AY309" s="133"/>
      <c r="AZ309" s="133"/>
      <c r="BA309" s="137" t="s">
        <v>539</v>
      </c>
      <c r="BB309" s="36">
        <v>10.18</v>
      </c>
      <c r="BC309" s="42" t="s">
        <v>962</v>
      </c>
      <c r="BD309" s="43" t="s">
        <v>989</v>
      </c>
      <c r="BH309" s="133"/>
      <c r="BN309" s="133"/>
    </row>
    <row r="310" spans="1:66" s="42" customFormat="1" hidden="1" x14ac:dyDescent="0.25">
      <c r="A310" s="186"/>
      <c r="B310" s="195" t="s">
        <v>990</v>
      </c>
      <c r="C310" s="186" t="s">
        <v>991</v>
      </c>
      <c r="D310" s="186" t="s">
        <v>992</v>
      </c>
      <c r="E310" s="191" t="s">
        <v>159</v>
      </c>
      <c r="F310" s="187"/>
      <c r="G310" s="187"/>
      <c r="H310" s="187"/>
      <c r="I310" s="187">
        <v>7.5</v>
      </c>
      <c r="J310" s="187"/>
      <c r="K310" s="187"/>
      <c r="L310" s="187"/>
      <c r="M310" s="187"/>
      <c r="N310" s="187">
        <v>9.5</v>
      </c>
      <c r="O310" s="187"/>
      <c r="P310" s="187"/>
      <c r="Q310" s="187"/>
      <c r="R310" s="187"/>
      <c r="S310" s="187">
        <v>7.63</v>
      </c>
      <c r="T310" s="83">
        <v>8.2099999999999991</v>
      </c>
      <c r="U310" s="38">
        <v>0</v>
      </c>
      <c r="V310" s="38">
        <v>0</v>
      </c>
      <c r="W310" s="38">
        <v>0</v>
      </c>
      <c r="X310" s="38">
        <v>0</v>
      </c>
      <c r="Y310" s="187">
        <v>14</v>
      </c>
      <c r="Z310" s="187">
        <v>14.5</v>
      </c>
      <c r="AA310" s="187"/>
      <c r="AB310" s="187"/>
      <c r="AC310" s="187"/>
      <c r="AD310" s="187">
        <v>10</v>
      </c>
      <c r="AE310" s="187">
        <v>19</v>
      </c>
      <c r="AF310" s="187"/>
      <c r="AG310" s="145">
        <v>13.5</v>
      </c>
      <c r="AH310" s="75">
        <v>2</v>
      </c>
      <c r="AI310" s="75">
        <v>2</v>
      </c>
      <c r="AJ310" s="75">
        <v>4</v>
      </c>
      <c r="AK310" s="75">
        <v>1</v>
      </c>
      <c r="AL310" s="75">
        <v>9</v>
      </c>
      <c r="AM310" s="187">
        <v>11</v>
      </c>
      <c r="AN310" s="187"/>
      <c r="AO310" s="131">
        <v>1</v>
      </c>
      <c r="AP310" s="187"/>
      <c r="AQ310" s="187"/>
      <c r="AR310" s="75">
        <v>0</v>
      </c>
      <c r="AS310" s="187">
        <v>17.5</v>
      </c>
      <c r="AT310" s="187"/>
      <c r="AU310" s="75">
        <v>2</v>
      </c>
      <c r="AV310" s="74">
        <v>11.022941176470587</v>
      </c>
      <c r="AW310" s="70">
        <v>30</v>
      </c>
      <c r="AX310" s="133" t="s">
        <v>985</v>
      </c>
      <c r="AY310" s="133"/>
      <c r="AZ310" s="133"/>
      <c r="BA310" s="137" t="s">
        <v>539</v>
      </c>
      <c r="BB310" s="36" t="e">
        <v>#N/A</v>
      </c>
      <c r="BD310" s="43" t="s">
        <v>991</v>
      </c>
      <c r="BH310" s="133"/>
      <c r="BN310" s="133"/>
    </row>
    <row r="311" spans="1:66" s="42" customFormat="1" hidden="1" x14ac:dyDescent="0.25">
      <c r="A311" s="186"/>
      <c r="B311" s="195" t="s">
        <v>993</v>
      </c>
      <c r="C311" s="186" t="s">
        <v>408</v>
      </c>
      <c r="D311" s="186" t="s">
        <v>78</v>
      </c>
      <c r="E311" s="191" t="s">
        <v>159</v>
      </c>
      <c r="F311" s="187"/>
      <c r="G311" s="187"/>
      <c r="H311" s="187"/>
      <c r="I311" s="187">
        <v>11</v>
      </c>
      <c r="J311" s="187"/>
      <c r="K311" s="187" t="e">
        <v>#N/A</v>
      </c>
      <c r="L311" s="187"/>
      <c r="M311" s="187"/>
      <c r="N311" s="187"/>
      <c r="O311" s="187"/>
      <c r="P311" s="187"/>
      <c r="Q311" s="187"/>
      <c r="R311" s="187"/>
      <c r="S311" s="187"/>
      <c r="T311" s="83">
        <v>3.6666666666666665</v>
      </c>
      <c r="U311" s="38">
        <v>6</v>
      </c>
      <c r="V311" s="38">
        <v>0</v>
      </c>
      <c r="W311" s="38">
        <v>0</v>
      </c>
      <c r="X311" s="38">
        <v>6</v>
      </c>
      <c r="Y311" s="187">
        <v>10.75</v>
      </c>
      <c r="Z311" s="187">
        <v>13</v>
      </c>
      <c r="AA311" s="187"/>
      <c r="AB311" s="187"/>
      <c r="AC311" s="187"/>
      <c r="AD311" s="187">
        <v>10</v>
      </c>
      <c r="AE311" s="187">
        <v>16</v>
      </c>
      <c r="AF311" s="187"/>
      <c r="AG311" s="145">
        <v>11.95</v>
      </c>
      <c r="AH311" s="75">
        <v>2</v>
      </c>
      <c r="AI311" s="75">
        <v>2</v>
      </c>
      <c r="AJ311" s="75">
        <v>4</v>
      </c>
      <c r="AK311" s="75">
        <v>1</v>
      </c>
      <c r="AL311" s="75">
        <v>9</v>
      </c>
      <c r="AM311" s="187">
        <v>13</v>
      </c>
      <c r="AN311" s="187"/>
      <c r="AO311" s="131">
        <v>1</v>
      </c>
      <c r="AP311" s="187"/>
      <c r="AQ311" s="187"/>
      <c r="AR311" s="75">
        <v>0</v>
      </c>
      <c r="AS311" s="187">
        <v>11</v>
      </c>
      <c r="AT311" s="187"/>
      <c r="AU311" s="75">
        <v>2</v>
      </c>
      <c r="AV311" s="74">
        <v>7.5147058823529411</v>
      </c>
      <c r="AW311" s="70">
        <v>18</v>
      </c>
      <c r="AX311" s="84"/>
      <c r="AY311" s="84"/>
      <c r="AZ311" s="84"/>
      <c r="BA311" s="137" t="s">
        <v>539</v>
      </c>
      <c r="BB311" s="36">
        <v>8.8382352941176467</v>
      </c>
      <c r="BD311" s="43" t="s">
        <v>408</v>
      </c>
      <c r="BH311" s="133"/>
      <c r="BN311" s="133"/>
    </row>
    <row r="312" spans="1:66" s="42" customFormat="1" hidden="1" x14ac:dyDescent="0.25">
      <c r="A312" s="186"/>
      <c r="B312" s="186" t="s">
        <v>994</v>
      </c>
      <c r="C312" s="186" t="s">
        <v>995</v>
      </c>
      <c r="D312" s="186" t="s">
        <v>518</v>
      </c>
      <c r="E312" s="191" t="s">
        <v>159</v>
      </c>
      <c r="F312" s="187"/>
      <c r="G312" s="187"/>
      <c r="H312" s="187"/>
      <c r="I312" s="187">
        <v>10</v>
      </c>
      <c r="J312" s="187"/>
      <c r="K312" s="187" t="e">
        <v>#N/A</v>
      </c>
      <c r="L312" s="187"/>
      <c r="M312" s="187"/>
      <c r="N312" s="187"/>
      <c r="O312" s="187"/>
      <c r="P312" s="187"/>
      <c r="Q312" s="187"/>
      <c r="R312" s="187"/>
      <c r="S312" s="187"/>
      <c r="T312" s="83">
        <v>3.3333333333333335</v>
      </c>
      <c r="U312" s="38">
        <v>6</v>
      </c>
      <c r="V312" s="38">
        <v>0</v>
      </c>
      <c r="W312" s="38">
        <v>0</v>
      </c>
      <c r="X312" s="38">
        <v>6</v>
      </c>
      <c r="Y312" s="187">
        <v>11</v>
      </c>
      <c r="Z312" s="187">
        <v>13</v>
      </c>
      <c r="AA312" s="187"/>
      <c r="AB312" s="187"/>
      <c r="AC312" s="187"/>
      <c r="AD312" s="187">
        <v>6</v>
      </c>
      <c r="AE312" s="187">
        <v>15</v>
      </c>
      <c r="AF312" s="187"/>
      <c r="AG312" s="145">
        <v>10.199999999999999</v>
      </c>
      <c r="AH312" s="75">
        <v>2</v>
      </c>
      <c r="AI312" s="75">
        <v>2</v>
      </c>
      <c r="AJ312" s="75">
        <v>0</v>
      </c>
      <c r="AK312" s="75">
        <v>1</v>
      </c>
      <c r="AL312" s="75">
        <v>9</v>
      </c>
      <c r="AM312" s="187">
        <v>15</v>
      </c>
      <c r="AN312" s="187"/>
      <c r="AO312" s="131">
        <v>1</v>
      </c>
      <c r="AP312" s="187"/>
      <c r="AQ312" s="187"/>
      <c r="AR312" s="75">
        <v>0</v>
      </c>
      <c r="AS312" s="187">
        <v>12</v>
      </c>
      <c r="AT312" s="187"/>
      <c r="AU312" s="75">
        <v>2</v>
      </c>
      <c r="AV312" s="74">
        <v>7.0588235294117645</v>
      </c>
      <c r="AW312" s="70">
        <v>18</v>
      </c>
      <c r="AX312" s="84"/>
      <c r="AY312" s="84"/>
      <c r="AZ312" s="38">
        <v>36030328</v>
      </c>
      <c r="BA312" s="137" t="s">
        <v>539</v>
      </c>
      <c r="BB312" s="36">
        <v>7.0588235294117645</v>
      </c>
      <c r="BC312" s="192" t="e">
        <v>#N/A</v>
      </c>
      <c r="BD312" s="43" t="s">
        <v>995</v>
      </c>
      <c r="BH312" s="133"/>
      <c r="BN312" s="133"/>
    </row>
    <row r="313" spans="1:66" s="42" customFormat="1" hidden="1" x14ac:dyDescent="0.25">
      <c r="A313" s="186"/>
      <c r="B313" s="195" t="s">
        <v>996</v>
      </c>
      <c r="C313" s="186" t="s">
        <v>997</v>
      </c>
      <c r="D313" s="186" t="s">
        <v>998</v>
      </c>
      <c r="E313" s="191" t="s">
        <v>159</v>
      </c>
      <c r="F313" s="187"/>
      <c r="G313" s="187"/>
      <c r="H313" s="187"/>
      <c r="I313" s="187">
        <v>6.25</v>
      </c>
      <c r="J313" s="187"/>
      <c r="K313" s="187"/>
      <c r="L313" s="187"/>
      <c r="M313" s="187"/>
      <c r="N313" s="187">
        <v>8.25</v>
      </c>
      <c r="O313" s="187"/>
      <c r="P313" s="187"/>
      <c r="Q313" s="187"/>
      <c r="R313" s="187"/>
      <c r="S313" s="187">
        <v>11.25</v>
      </c>
      <c r="T313" s="83">
        <v>8.5833333333333339</v>
      </c>
      <c r="U313" s="38">
        <v>0</v>
      </c>
      <c r="V313" s="38">
        <v>0</v>
      </c>
      <c r="W313" s="38">
        <v>6</v>
      </c>
      <c r="X313" s="38">
        <v>6</v>
      </c>
      <c r="Y313" s="187">
        <v>15</v>
      </c>
      <c r="Z313" s="187">
        <v>13.83</v>
      </c>
      <c r="AA313" s="187"/>
      <c r="AB313" s="187"/>
      <c r="AC313" s="187"/>
      <c r="AD313" s="187">
        <v>8.75</v>
      </c>
      <c r="AE313" s="187">
        <v>14</v>
      </c>
      <c r="AF313" s="187"/>
      <c r="AG313" s="145">
        <v>12.065999999999999</v>
      </c>
      <c r="AH313" s="75">
        <v>2</v>
      </c>
      <c r="AI313" s="75">
        <v>2</v>
      </c>
      <c r="AJ313" s="75">
        <v>0</v>
      </c>
      <c r="AK313" s="75">
        <v>1</v>
      </c>
      <c r="AL313" s="75">
        <v>9</v>
      </c>
      <c r="AM313" s="187">
        <v>13</v>
      </c>
      <c r="AN313" s="187"/>
      <c r="AO313" s="131">
        <v>1</v>
      </c>
      <c r="AP313" s="187">
        <v>0</v>
      </c>
      <c r="AQ313" s="187"/>
      <c r="AR313" s="75">
        <v>0</v>
      </c>
      <c r="AS313" s="187">
        <v>10</v>
      </c>
      <c r="AT313" s="187"/>
      <c r="AU313" s="75">
        <v>2</v>
      </c>
      <c r="AV313" s="74">
        <v>10.034117647058823</v>
      </c>
      <c r="AW313" s="70">
        <v>30</v>
      </c>
      <c r="AX313" s="133" t="s">
        <v>962</v>
      </c>
      <c r="AY313" s="133"/>
      <c r="AZ313" s="194">
        <v>36052068</v>
      </c>
      <c r="BA313" s="137" t="s">
        <v>539</v>
      </c>
      <c r="BB313" s="36">
        <v>10.029999999999999</v>
      </c>
      <c r="BD313" s="43" t="s">
        <v>997</v>
      </c>
      <c r="BH313" s="133"/>
      <c r="BN313" s="133"/>
    </row>
    <row r="314" spans="1:66" s="42" customFormat="1" hidden="1" x14ac:dyDescent="0.25">
      <c r="A314" s="186"/>
      <c r="B314" s="195" t="s">
        <v>999</v>
      </c>
      <c r="C314" s="186" t="s">
        <v>1000</v>
      </c>
      <c r="D314" s="186" t="s">
        <v>333</v>
      </c>
      <c r="E314" s="191" t="s">
        <v>159</v>
      </c>
      <c r="F314" s="187"/>
      <c r="G314" s="187"/>
      <c r="H314" s="187"/>
      <c r="I314" s="187"/>
      <c r="J314" s="187"/>
      <c r="K314" s="187" t="e">
        <v>#N/A</v>
      </c>
      <c r="L314" s="187"/>
      <c r="M314" s="187"/>
      <c r="N314" s="187"/>
      <c r="O314" s="187"/>
      <c r="P314" s="187"/>
      <c r="Q314" s="187"/>
      <c r="R314" s="187"/>
      <c r="S314" s="187"/>
      <c r="T314" s="83">
        <v>0</v>
      </c>
      <c r="U314" s="38">
        <v>0</v>
      </c>
      <c r="V314" s="38">
        <v>0</v>
      </c>
      <c r="W314" s="38">
        <v>0</v>
      </c>
      <c r="X314" s="38">
        <v>0</v>
      </c>
      <c r="Y314" s="187">
        <v>14.5</v>
      </c>
      <c r="Z314" s="187">
        <v>13.5</v>
      </c>
      <c r="AA314" s="187"/>
      <c r="AB314" s="187"/>
      <c r="AC314" s="187"/>
      <c r="AD314" s="187">
        <v>7.75</v>
      </c>
      <c r="AE314" s="187">
        <v>11</v>
      </c>
      <c r="AF314" s="187"/>
      <c r="AG314" s="145">
        <v>10.9</v>
      </c>
      <c r="AH314" s="75">
        <v>2</v>
      </c>
      <c r="AI314" s="75">
        <v>2</v>
      </c>
      <c r="AJ314" s="75">
        <v>0</v>
      </c>
      <c r="AK314" s="75">
        <v>1</v>
      </c>
      <c r="AL314" s="75">
        <v>9</v>
      </c>
      <c r="AM314" s="187">
        <v>10</v>
      </c>
      <c r="AN314" s="187"/>
      <c r="AO314" s="131">
        <v>1</v>
      </c>
      <c r="AP314" s="187">
        <v>10</v>
      </c>
      <c r="AQ314" s="187"/>
      <c r="AR314" s="75">
        <v>2</v>
      </c>
      <c r="AS314" s="187"/>
      <c r="AT314" s="187"/>
      <c r="AU314" s="75">
        <v>0</v>
      </c>
      <c r="AV314" s="74">
        <v>4.9705882352941178</v>
      </c>
      <c r="AW314" s="70">
        <v>12</v>
      </c>
      <c r="AX314" s="84"/>
      <c r="AY314" s="84"/>
      <c r="AZ314" s="38">
        <v>36025249</v>
      </c>
      <c r="BA314" s="137" t="s">
        <v>539</v>
      </c>
      <c r="BB314" s="36">
        <v>4.9705882352941178</v>
      </c>
      <c r="BC314" s="192" t="e">
        <v>#N/A</v>
      </c>
      <c r="BD314" s="43" t="s">
        <v>1000</v>
      </c>
      <c r="BH314" s="133"/>
      <c r="BN314" s="133"/>
    </row>
    <row r="315" spans="1:66" s="42" customFormat="1" hidden="1" x14ac:dyDescent="0.25">
      <c r="A315" s="186"/>
      <c r="B315" s="195" t="s">
        <v>1001</v>
      </c>
      <c r="C315" s="186" t="s">
        <v>1002</v>
      </c>
      <c r="D315" s="186" t="s">
        <v>777</v>
      </c>
      <c r="E315" s="191" t="s">
        <v>159</v>
      </c>
      <c r="F315" s="187"/>
      <c r="G315" s="187"/>
      <c r="H315" s="187"/>
      <c r="I315" s="187" t="e">
        <v>#N/A</v>
      </c>
      <c r="J315" s="187"/>
      <c r="K315" s="187" t="e">
        <v>#N/A</v>
      </c>
      <c r="L315" s="187"/>
      <c r="M315" s="187"/>
      <c r="N315" s="187" t="e">
        <v>#N/A</v>
      </c>
      <c r="O315" s="187"/>
      <c r="P315" s="187"/>
      <c r="Q315" s="187"/>
      <c r="R315" s="187"/>
      <c r="S315" s="187" t="e">
        <v>#N/A</v>
      </c>
      <c r="T315" s="83" t="e">
        <v>#N/A</v>
      </c>
      <c r="U315" s="38" t="e">
        <v>#N/A</v>
      </c>
      <c r="V315" s="38" t="e">
        <v>#N/A</v>
      </c>
      <c r="W315" s="38" t="e">
        <v>#N/A</v>
      </c>
      <c r="X315" s="38" t="e">
        <v>#N/A</v>
      </c>
      <c r="Y315" s="187" t="e">
        <v>#N/A</v>
      </c>
      <c r="Z315" s="187" t="e">
        <v>#N/A</v>
      </c>
      <c r="AA315" s="187"/>
      <c r="AB315" s="187"/>
      <c r="AC315" s="187"/>
      <c r="AD315" s="187" t="e">
        <v>#N/A</v>
      </c>
      <c r="AE315" s="187" t="e">
        <v>#N/A</v>
      </c>
      <c r="AF315" s="187"/>
      <c r="AG315" s="145" t="e">
        <v>#N/A</v>
      </c>
      <c r="AH315" s="75" t="e">
        <v>#N/A</v>
      </c>
      <c r="AI315" s="75" t="e">
        <v>#N/A</v>
      </c>
      <c r="AJ315" s="75" t="e">
        <v>#N/A</v>
      </c>
      <c r="AK315" s="75" t="e">
        <v>#N/A</v>
      </c>
      <c r="AL315" s="75" t="e">
        <v>#N/A</v>
      </c>
      <c r="AM315" s="187" t="e">
        <v>#N/A</v>
      </c>
      <c r="AN315" s="187"/>
      <c r="AO315" s="131" t="e">
        <v>#N/A</v>
      </c>
      <c r="AP315" s="187" t="e">
        <v>#N/A</v>
      </c>
      <c r="AQ315" s="187"/>
      <c r="AR315" s="75" t="e">
        <v>#N/A</v>
      </c>
      <c r="AS315" s="187" t="e">
        <v>#N/A</v>
      </c>
      <c r="AT315" s="187"/>
      <c r="AU315" s="75" t="e">
        <v>#N/A</v>
      </c>
      <c r="AV315" s="74" t="e">
        <v>#N/A</v>
      </c>
      <c r="AW315" s="70" t="e">
        <v>#N/A</v>
      </c>
      <c r="AX315" s="84"/>
      <c r="AY315" s="84"/>
      <c r="AZ315" s="84"/>
      <c r="BA315" s="137" t="s">
        <v>539</v>
      </c>
      <c r="BB315" s="36" t="e">
        <v>#N/A</v>
      </c>
      <c r="BD315" s="43" t="s">
        <v>1002</v>
      </c>
      <c r="BH315" s="133"/>
      <c r="BN315" s="133"/>
    </row>
    <row r="316" spans="1:66" s="42" customFormat="1" hidden="1" x14ac:dyDescent="0.25">
      <c r="A316" s="186"/>
      <c r="B316" s="195" t="s">
        <v>1003</v>
      </c>
      <c r="C316" s="186" t="s">
        <v>655</v>
      </c>
      <c r="D316" s="186" t="s">
        <v>1004</v>
      </c>
      <c r="E316" s="191" t="s">
        <v>159</v>
      </c>
      <c r="F316" s="187"/>
      <c r="G316" s="187"/>
      <c r="H316" s="187"/>
      <c r="I316" s="187">
        <v>6.75</v>
      </c>
      <c r="J316" s="187"/>
      <c r="K316" s="187"/>
      <c r="L316" s="187"/>
      <c r="M316" s="187"/>
      <c r="N316" s="187">
        <v>8.6300000000000008</v>
      </c>
      <c r="O316" s="187"/>
      <c r="P316" s="187"/>
      <c r="Q316" s="187"/>
      <c r="R316" s="187"/>
      <c r="S316" s="187">
        <v>7.25</v>
      </c>
      <c r="T316" s="83">
        <v>7.5433333333333339</v>
      </c>
      <c r="U316" s="38">
        <v>0</v>
      </c>
      <c r="V316" s="38">
        <v>0</v>
      </c>
      <c r="W316" s="38">
        <v>0</v>
      </c>
      <c r="X316" s="38">
        <v>0</v>
      </c>
      <c r="Y316" s="187">
        <v>13.5</v>
      </c>
      <c r="Z316" s="187">
        <v>13.86</v>
      </c>
      <c r="AA316" s="187"/>
      <c r="AB316" s="187"/>
      <c r="AC316" s="187"/>
      <c r="AD316" s="187">
        <v>8.5</v>
      </c>
      <c r="AE316" s="187">
        <v>12</v>
      </c>
      <c r="AF316" s="187"/>
      <c r="AG316" s="145">
        <v>11.272</v>
      </c>
      <c r="AH316" s="75">
        <v>2</v>
      </c>
      <c r="AI316" s="75">
        <v>2</v>
      </c>
      <c r="AJ316" s="75">
        <v>0</v>
      </c>
      <c r="AK316" s="75">
        <v>1</v>
      </c>
      <c r="AL316" s="75">
        <v>9</v>
      </c>
      <c r="AM316" s="187">
        <v>15</v>
      </c>
      <c r="AN316" s="187"/>
      <c r="AO316" s="131">
        <v>1</v>
      </c>
      <c r="AP316" s="187">
        <v>0</v>
      </c>
      <c r="AQ316" s="187"/>
      <c r="AR316" s="75">
        <v>0</v>
      </c>
      <c r="AS316" s="187">
        <v>15.5</v>
      </c>
      <c r="AT316" s="187"/>
      <c r="AU316" s="75">
        <v>2</v>
      </c>
      <c r="AV316" s="74">
        <v>10.014705882352942</v>
      </c>
      <c r="AW316" s="70">
        <v>30</v>
      </c>
      <c r="AX316" s="133" t="s">
        <v>962</v>
      </c>
      <c r="AY316" s="133"/>
      <c r="AZ316" s="194">
        <v>36024336</v>
      </c>
      <c r="BA316" s="137" t="s">
        <v>539</v>
      </c>
      <c r="BB316" s="36">
        <v>10.01</v>
      </c>
      <c r="BD316" s="43" t="s">
        <v>655</v>
      </c>
      <c r="BH316" s="133"/>
      <c r="BN316" s="133"/>
    </row>
    <row r="317" spans="1:66" s="42" customFormat="1" hidden="1" x14ac:dyDescent="0.25">
      <c r="A317" s="186"/>
      <c r="B317" s="195" t="s">
        <v>1005</v>
      </c>
      <c r="C317" s="186" t="s">
        <v>387</v>
      </c>
      <c r="D317" s="186" t="s">
        <v>1006</v>
      </c>
      <c r="E317" s="191" t="s">
        <v>159</v>
      </c>
      <c r="F317" s="187"/>
      <c r="G317" s="187"/>
      <c r="H317" s="187"/>
      <c r="I317" s="187">
        <v>7</v>
      </c>
      <c r="J317" s="187"/>
      <c r="K317" s="187"/>
      <c r="L317" s="187"/>
      <c r="M317" s="187"/>
      <c r="N317" s="187">
        <v>8.25</v>
      </c>
      <c r="O317" s="187"/>
      <c r="P317" s="187"/>
      <c r="Q317" s="187"/>
      <c r="R317" s="187"/>
      <c r="S317" s="187">
        <v>9.3800000000000008</v>
      </c>
      <c r="T317" s="83">
        <v>8.2100000000000009</v>
      </c>
      <c r="U317" s="38">
        <v>0</v>
      </c>
      <c r="V317" s="38">
        <v>0</v>
      </c>
      <c r="W317" s="38">
        <v>0</v>
      </c>
      <c r="X317" s="38">
        <v>0</v>
      </c>
      <c r="Y317" s="187">
        <v>11.37</v>
      </c>
      <c r="Z317" s="187">
        <v>14</v>
      </c>
      <c r="AA317" s="187"/>
      <c r="AB317" s="187"/>
      <c r="AC317" s="187"/>
      <c r="AD317" s="187">
        <v>8.5500000000000007</v>
      </c>
      <c r="AE317" s="187">
        <v>11.7</v>
      </c>
      <c r="AF317" s="187"/>
      <c r="AG317" s="145">
        <v>10.834</v>
      </c>
      <c r="AH317" s="75">
        <v>2</v>
      </c>
      <c r="AI317" s="75">
        <v>2</v>
      </c>
      <c r="AJ317" s="75">
        <v>0</v>
      </c>
      <c r="AK317" s="75">
        <v>1</v>
      </c>
      <c r="AL317" s="75">
        <v>9</v>
      </c>
      <c r="AM317" s="187">
        <v>13</v>
      </c>
      <c r="AN317" s="187"/>
      <c r="AO317" s="131">
        <v>1</v>
      </c>
      <c r="AP317" s="187">
        <v>0</v>
      </c>
      <c r="AQ317" s="187"/>
      <c r="AR317" s="75">
        <v>0</v>
      </c>
      <c r="AS317" s="187">
        <v>14.5</v>
      </c>
      <c r="AT317" s="187"/>
      <c r="AU317" s="75">
        <v>2</v>
      </c>
      <c r="AV317" s="74">
        <v>10.003529411764706</v>
      </c>
      <c r="AW317" s="70">
        <v>30</v>
      </c>
      <c r="AX317" s="133" t="s">
        <v>962</v>
      </c>
      <c r="AY317" s="133"/>
      <c r="AZ317" s="194">
        <v>36052993</v>
      </c>
      <c r="BA317" s="137" t="s">
        <v>539</v>
      </c>
      <c r="BB317" s="36">
        <v>10</v>
      </c>
      <c r="BD317" s="43" t="s">
        <v>387</v>
      </c>
      <c r="BH317" s="133"/>
      <c r="BN317" s="133"/>
    </row>
    <row r="318" spans="1:66" s="42" customFormat="1" hidden="1" x14ac:dyDescent="0.25">
      <c r="A318" s="186"/>
      <c r="B318" s="195" t="s">
        <v>1007</v>
      </c>
      <c r="C318" s="186" t="s">
        <v>1008</v>
      </c>
      <c r="D318" s="186" t="s">
        <v>412</v>
      </c>
      <c r="E318" s="191" t="s">
        <v>159</v>
      </c>
      <c r="F318" s="187"/>
      <c r="G318" s="187"/>
      <c r="H318" s="187"/>
      <c r="I318" s="187">
        <v>4.88</v>
      </c>
      <c r="J318" s="187"/>
      <c r="K318" s="187"/>
      <c r="L318" s="187"/>
      <c r="M318" s="187"/>
      <c r="N318" s="187">
        <v>8</v>
      </c>
      <c r="O318" s="187"/>
      <c r="P318" s="187"/>
      <c r="Q318" s="187"/>
      <c r="R318" s="187"/>
      <c r="S318" s="187">
        <v>11.25</v>
      </c>
      <c r="T318" s="83">
        <v>8.043333333333333</v>
      </c>
      <c r="U318" s="38">
        <v>0</v>
      </c>
      <c r="V318" s="38">
        <v>0</v>
      </c>
      <c r="W318" s="38">
        <v>6</v>
      </c>
      <c r="X318" s="38">
        <v>6</v>
      </c>
      <c r="Y318" s="187">
        <v>13</v>
      </c>
      <c r="Z318" s="187">
        <v>13</v>
      </c>
      <c r="AA318" s="187"/>
      <c r="AB318" s="187"/>
      <c r="AC318" s="187"/>
      <c r="AD318" s="187">
        <v>10</v>
      </c>
      <c r="AE318" s="187">
        <v>20</v>
      </c>
      <c r="AF318" s="187"/>
      <c r="AG318" s="145">
        <v>13.2</v>
      </c>
      <c r="AH318" s="75">
        <v>2</v>
      </c>
      <c r="AI318" s="75">
        <v>2</v>
      </c>
      <c r="AJ318" s="75">
        <v>4</v>
      </c>
      <c r="AK318" s="75">
        <v>1</v>
      </c>
      <c r="AL318" s="75">
        <v>9</v>
      </c>
      <c r="AM318" s="187">
        <v>17</v>
      </c>
      <c r="AN318" s="187"/>
      <c r="AO318" s="131">
        <v>1</v>
      </c>
      <c r="AP318" s="187">
        <v>0</v>
      </c>
      <c r="AQ318" s="187"/>
      <c r="AR318" s="75">
        <v>0</v>
      </c>
      <c r="AS318" s="187">
        <v>12</v>
      </c>
      <c r="AT318" s="187"/>
      <c r="AU318" s="75">
        <v>2</v>
      </c>
      <c r="AV318" s="74">
        <v>10.552352941176469</v>
      </c>
      <c r="AW318" s="70">
        <v>30</v>
      </c>
      <c r="AX318" s="133" t="s">
        <v>962</v>
      </c>
      <c r="AY318" s="133"/>
      <c r="AZ318" s="194">
        <v>36057162</v>
      </c>
      <c r="BA318" s="137" t="s">
        <v>539</v>
      </c>
      <c r="BB318" s="36">
        <v>10.55</v>
      </c>
      <c r="BD318" s="43" t="s">
        <v>1008</v>
      </c>
      <c r="BH318" s="133"/>
      <c r="BN318" s="133"/>
    </row>
    <row r="319" spans="1:66" s="42" customFormat="1" hidden="1" x14ac:dyDescent="0.25">
      <c r="A319" s="186"/>
      <c r="B319" s="195" t="s">
        <v>1009</v>
      </c>
      <c r="C319" s="186" t="s">
        <v>1010</v>
      </c>
      <c r="D319" s="186" t="s">
        <v>480</v>
      </c>
      <c r="E319" s="191" t="s">
        <v>159</v>
      </c>
      <c r="F319" s="187"/>
      <c r="G319" s="187"/>
      <c r="H319" s="187"/>
      <c r="I319" s="187">
        <v>6</v>
      </c>
      <c r="J319" s="187"/>
      <c r="K319" s="187"/>
      <c r="L319" s="187"/>
      <c r="M319" s="187"/>
      <c r="N319" s="187">
        <v>8.6300000000000008</v>
      </c>
      <c r="O319" s="187"/>
      <c r="P319" s="187"/>
      <c r="Q319" s="187"/>
      <c r="R319" s="187"/>
      <c r="S319" s="187">
        <v>7.5</v>
      </c>
      <c r="T319" s="83">
        <v>7.3766666666666678</v>
      </c>
      <c r="U319" s="38">
        <v>0</v>
      </c>
      <c r="V319" s="38">
        <v>0</v>
      </c>
      <c r="W319" s="38">
        <v>0</v>
      </c>
      <c r="X319" s="38">
        <v>0</v>
      </c>
      <c r="Y319" s="187">
        <v>13.4</v>
      </c>
      <c r="Z319" s="187">
        <v>14</v>
      </c>
      <c r="AA319" s="187"/>
      <c r="AB319" s="187"/>
      <c r="AC319" s="187"/>
      <c r="AD319" s="187">
        <v>10</v>
      </c>
      <c r="AE319" s="187">
        <v>12.5</v>
      </c>
      <c r="AF319" s="187"/>
      <c r="AG319" s="145">
        <v>11.98</v>
      </c>
      <c r="AH319" s="75">
        <v>2</v>
      </c>
      <c r="AI319" s="75">
        <v>2</v>
      </c>
      <c r="AJ319" s="75">
        <v>4</v>
      </c>
      <c r="AK319" s="75">
        <v>1</v>
      </c>
      <c r="AL319" s="75">
        <v>9</v>
      </c>
      <c r="AM319" s="187">
        <v>13</v>
      </c>
      <c r="AN319" s="187"/>
      <c r="AO319" s="131">
        <v>1</v>
      </c>
      <c r="AP319" s="187">
        <v>0</v>
      </c>
      <c r="AQ319" s="187"/>
      <c r="AR319" s="75">
        <v>0</v>
      </c>
      <c r="AS319" s="187">
        <v>15.5</v>
      </c>
      <c r="AT319" s="187"/>
      <c r="AU319" s="75">
        <v>2</v>
      </c>
      <c r="AV319" s="74">
        <v>10.017058823529412</v>
      </c>
      <c r="AW319" s="70">
        <v>30</v>
      </c>
      <c r="AX319" s="133" t="s">
        <v>962</v>
      </c>
      <c r="AY319" s="133"/>
      <c r="AZ319" s="194">
        <v>36037427</v>
      </c>
      <c r="BA319" s="137" t="s">
        <v>539</v>
      </c>
      <c r="BB319" s="36">
        <v>10.02</v>
      </c>
      <c r="BD319" s="43" t="s">
        <v>1010</v>
      </c>
      <c r="BH319" s="133"/>
      <c r="BN319" s="133"/>
    </row>
    <row r="320" spans="1:66" s="42" customFormat="1" hidden="1" x14ac:dyDescent="0.25">
      <c r="A320" s="186"/>
      <c r="B320" s="195" t="s">
        <v>1011</v>
      </c>
      <c r="C320" s="186" t="s">
        <v>1012</v>
      </c>
      <c r="D320" s="186" t="s">
        <v>332</v>
      </c>
      <c r="E320" s="191" t="s">
        <v>159</v>
      </c>
      <c r="F320" s="187"/>
      <c r="G320" s="187"/>
      <c r="H320" s="187"/>
      <c r="I320" s="187">
        <v>10</v>
      </c>
      <c r="J320" s="187"/>
      <c r="K320" s="187"/>
      <c r="L320" s="187"/>
      <c r="M320" s="187"/>
      <c r="N320" s="187">
        <v>8.1300000000000008</v>
      </c>
      <c r="O320" s="187"/>
      <c r="P320" s="187"/>
      <c r="Q320" s="187"/>
      <c r="R320" s="187"/>
      <c r="S320" s="187">
        <v>3.88</v>
      </c>
      <c r="T320" s="83">
        <v>7.3366666666666669</v>
      </c>
      <c r="U320" s="38">
        <v>6</v>
      </c>
      <c r="V320" s="38">
        <v>0</v>
      </c>
      <c r="W320" s="38">
        <v>0</v>
      </c>
      <c r="X320" s="38">
        <v>6</v>
      </c>
      <c r="Y320" s="187">
        <v>12</v>
      </c>
      <c r="Z320" s="187">
        <v>14</v>
      </c>
      <c r="AA320" s="187"/>
      <c r="AB320" s="187"/>
      <c r="AC320" s="187"/>
      <c r="AD320" s="187">
        <v>10.25</v>
      </c>
      <c r="AE320" s="187">
        <v>17</v>
      </c>
      <c r="AF320" s="187"/>
      <c r="AG320" s="145">
        <v>12.7</v>
      </c>
      <c r="AH320" s="75">
        <v>2</v>
      </c>
      <c r="AI320" s="75">
        <v>2</v>
      </c>
      <c r="AJ320" s="75">
        <v>4</v>
      </c>
      <c r="AK320" s="75">
        <v>1</v>
      </c>
      <c r="AL320" s="75">
        <v>9</v>
      </c>
      <c r="AM320" s="187">
        <v>12</v>
      </c>
      <c r="AN320" s="187"/>
      <c r="AO320" s="131">
        <v>1</v>
      </c>
      <c r="AP320" s="187">
        <v>0</v>
      </c>
      <c r="AQ320" s="187"/>
      <c r="AR320" s="75">
        <v>0</v>
      </c>
      <c r="AS320" s="187">
        <v>14.5</v>
      </c>
      <c r="AT320" s="187"/>
      <c r="AU320" s="75">
        <v>2</v>
      </c>
      <c r="AV320" s="74">
        <v>10.031176470588235</v>
      </c>
      <c r="AW320" s="70">
        <v>30</v>
      </c>
      <c r="AX320" s="133" t="s">
        <v>962</v>
      </c>
      <c r="AY320" s="133" t="s">
        <v>1013</v>
      </c>
      <c r="AZ320" s="133"/>
      <c r="BA320" s="137" t="s">
        <v>539</v>
      </c>
      <c r="BB320" s="36" t="e">
        <v>#N/A</v>
      </c>
      <c r="BD320" s="43" t="s">
        <v>1012</v>
      </c>
      <c r="BH320" s="133"/>
      <c r="BN320" s="133"/>
    </row>
    <row r="321" spans="1:66" s="42" customFormat="1" hidden="1" x14ac:dyDescent="0.25">
      <c r="A321" s="186"/>
      <c r="B321" s="195" t="s">
        <v>1014</v>
      </c>
      <c r="C321" s="186" t="s">
        <v>1015</v>
      </c>
      <c r="D321" s="186" t="s">
        <v>108</v>
      </c>
      <c r="E321" s="191" t="s">
        <v>159</v>
      </c>
      <c r="F321" s="187"/>
      <c r="G321" s="187"/>
      <c r="H321" s="187"/>
      <c r="I321" s="187">
        <v>4.38</v>
      </c>
      <c r="J321" s="187"/>
      <c r="K321" s="187"/>
      <c r="L321" s="187"/>
      <c r="M321" s="187"/>
      <c r="N321" s="187">
        <v>10.25</v>
      </c>
      <c r="O321" s="187"/>
      <c r="P321" s="187"/>
      <c r="Q321" s="187"/>
      <c r="R321" s="187"/>
      <c r="S321" s="187">
        <v>5.88</v>
      </c>
      <c r="T321" s="83">
        <v>6.836666666666666</v>
      </c>
      <c r="U321" s="38">
        <v>0</v>
      </c>
      <c r="V321" s="38">
        <v>6</v>
      </c>
      <c r="W321" s="38">
        <v>0</v>
      </c>
      <c r="X321" s="38">
        <v>6</v>
      </c>
      <c r="Y321" s="187">
        <v>8.25</v>
      </c>
      <c r="Z321" s="187">
        <v>12</v>
      </c>
      <c r="AA321" s="187"/>
      <c r="AB321" s="187"/>
      <c r="AC321" s="187"/>
      <c r="AD321" s="187">
        <v>11.63</v>
      </c>
      <c r="AE321" s="187">
        <v>18</v>
      </c>
      <c r="AF321" s="187"/>
      <c r="AG321" s="145">
        <v>12.302000000000001</v>
      </c>
      <c r="AH321" s="75">
        <v>0</v>
      </c>
      <c r="AI321" s="75">
        <v>2</v>
      </c>
      <c r="AJ321" s="75">
        <v>4</v>
      </c>
      <c r="AK321" s="75">
        <v>1</v>
      </c>
      <c r="AL321" s="75">
        <v>9</v>
      </c>
      <c r="AM321" s="187">
        <v>18</v>
      </c>
      <c r="AN321" s="187"/>
      <c r="AO321" s="131">
        <v>1</v>
      </c>
      <c r="AP321" s="187">
        <v>0</v>
      </c>
      <c r="AQ321" s="187"/>
      <c r="AR321" s="75">
        <v>0</v>
      </c>
      <c r="AS321" s="187">
        <v>14.5</v>
      </c>
      <c r="AT321" s="187"/>
      <c r="AU321" s="75">
        <v>2</v>
      </c>
      <c r="AV321" s="74">
        <v>10.00235294117647</v>
      </c>
      <c r="AW321" s="70">
        <v>30</v>
      </c>
      <c r="AX321" s="133" t="s">
        <v>962</v>
      </c>
      <c r="AY321" s="133"/>
      <c r="AZ321" s="194">
        <v>36022689</v>
      </c>
      <c r="BA321" s="137" t="s">
        <v>539</v>
      </c>
      <c r="BB321" s="36">
        <v>10</v>
      </c>
      <c r="BD321" s="43" t="s">
        <v>1015</v>
      </c>
      <c r="BH321" s="133"/>
      <c r="BN321" s="133"/>
    </row>
    <row r="322" spans="1:66" s="42" customFormat="1" hidden="1" x14ac:dyDescent="0.25">
      <c r="A322" s="186"/>
      <c r="B322" s="195" t="s">
        <v>1016</v>
      </c>
      <c r="C322" s="186" t="s">
        <v>1017</v>
      </c>
      <c r="D322" s="186" t="s">
        <v>1018</v>
      </c>
      <c r="E322" s="191" t="s">
        <v>159</v>
      </c>
      <c r="F322" s="187"/>
      <c r="G322" s="187"/>
      <c r="H322" s="187"/>
      <c r="I322" s="187">
        <v>5.75</v>
      </c>
      <c r="J322" s="187"/>
      <c r="K322" s="187"/>
      <c r="L322" s="187"/>
      <c r="M322" s="187"/>
      <c r="N322" s="187">
        <v>9.75</v>
      </c>
      <c r="O322" s="187"/>
      <c r="P322" s="187"/>
      <c r="Q322" s="187"/>
      <c r="R322" s="187"/>
      <c r="S322" s="187">
        <v>8</v>
      </c>
      <c r="T322" s="83">
        <v>7.833333333333333</v>
      </c>
      <c r="U322" s="38">
        <v>0</v>
      </c>
      <c r="V322" s="38">
        <v>0</v>
      </c>
      <c r="W322" s="38">
        <v>0</v>
      </c>
      <c r="X322" s="38">
        <v>0</v>
      </c>
      <c r="Y322" s="187">
        <v>13.75</v>
      </c>
      <c r="Z322" s="187">
        <v>14</v>
      </c>
      <c r="AA322" s="187"/>
      <c r="AB322" s="187"/>
      <c r="AC322" s="187"/>
      <c r="AD322" s="187">
        <v>8.6300000000000008</v>
      </c>
      <c r="AE322" s="187">
        <v>16</v>
      </c>
      <c r="AF322" s="187"/>
      <c r="AG322" s="145">
        <v>12.202000000000002</v>
      </c>
      <c r="AH322" s="75">
        <v>2</v>
      </c>
      <c r="AI322" s="75">
        <v>2</v>
      </c>
      <c r="AJ322" s="75">
        <v>0</v>
      </c>
      <c r="AK322" s="75">
        <v>1</v>
      </c>
      <c r="AL322" s="75">
        <v>9</v>
      </c>
      <c r="AM322" s="187">
        <v>14.5</v>
      </c>
      <c r="AN322" s="187"/>
      <c r="AO322" s="131">
        <v>1</v>
      </c>
      <c r="AP322" s="187">
        <v>0</v>
      </c>
      <c r="AQ322" s="187"/>
      <c r="AR322" s="75">
        <v>0</v>
      </c>
      <c r="AS322" s="187">
        <v>12</v>
      </c>
      <c r="AT322" s="187"/>
      <c r="AU322" s="75">
        <v>2</v>
      </c>
      <c r="AV322" s="74">
        <v>10.000588235294117</v>
      </c>
      <c r="AW322" s="70">
        <v>30</v>
      </c>
      <c r="AX322" s="133" t="s">
        <v>962</v>
      </c>
      <c r="AY322" s="133"/>
      <c r="AZ322" s="194">
        <v>36022900</v>
      </c>
      <c r="BA322" s="137" t="s">
        <v>539</v>
      </c>
      <c r="BB322" s="36">
        <v>10</v>
      </c>
      <c r="BD322" s="43" t="s">
        <v>1017</v>
      </c>
      <c r="BH322" s="133"/>
      <c r="BN322" s="133"/>
    </row>
    <row r="323" spans="1:66" s="42" customFormat="1" hidden="1" x14ac:dyDescent="0.25">
      <c r="A323" s="186"/>
      <c r="B323" s="195" t="s">
        <v>1019</v>
      </c>
      <c r="C323" s="186" t="s">
        <v>1020</v>
      </c>
      <c r="D323" s="186" t="s">
        <v>1021</v>
      </c>
      <c r="E323" s="191" t="s">
        <v>159</v>
      </c>
      <c r="F323" s="187"/>
      <c r="G323" s="187"/>
      <c r="H323" s="187"/>
      <c r="I323" s="187"/>
      <c r="J323" s="187"/>
      <c r="K323" s="187"/>
      <c r="L323" s="187"/>
      <c r="M323" s="187"/>
      <c r="N323" s="187"/>
      <c r="O323" s="187"/>
      <c r="P323" s="187"/>
      <c r="Q323" s="187"/>
      <c r="R323" s="187"/>
      <c r="S323" s="187"/>
      <c r="T323" s="83">
        <v>0</v>
      </c>
      <c r="U323" s="38">
        <v>0</v>
      </c>
      <c r="V323" s="38">
        <v>0</v>
      </c>
      <c r="W323" s="38">
        <v>0</v>
      </c>
      <c r="X323" s="38">
        <v>0</v>
      </c>
      <c r="Y323" s="187"/>
      <c r="Z323" s="187"/>
      <c r="AA323" s="187"/>
      <c r="AB323" s="187"/>
      <c r="AC323" s="187"/>
      <c r="AD323" s="187"/>
      <c r="AE323" s="187"/>
      <c r="AF323" s="187"/>
      <c r="AG323" s="145">
        <v>0</v>
      </c>
      <c r="AH323" s="75">
        <v>0</v>
      </c>
      <c r="AI323" s="75">
        <v>0</v>
      </c>
      <c r="AJ323" s="75">
        <v>0</v>
      </c>
      <c r="AK323" s="75">
        <v>0</v>
      </c>
      <c r="AL323" s="75">
        <v>0</v>
      </c>
      <c r="AM323" s="187"/>
      <c r="AN323" s="187"/>
      <c r="AO323" s="131">
        <v>0</v>
      </c>
      <c r="AP323" s="187"/>
      <c r="AQ323" s="187"/>
      <c r="AR323" s="75">
        <v>0</v>
      </c>
      <c r="AS323" s="187"/>
      <c r="AT323" s="187"/>
      <c r="AU323" s="75">
        <v>0</v>
      </c>
      <c r="AV323" s="74">
        <v>0</v>
      </c>
      <c r="AW323" s="70">
        <v>0</v>
      </c>
      <c r="AX323" s="133" t="s">
        <v>985</v>
      </c>
      <c r="AY323" s="133"/>
      <c r="AZ323" s="133"/>
      <c r="BA323" s="137" t="s">
        <v>539</v>
      </c>
      <c r="BB323" s="36" t="e">
        <v>#N/A</v>
      </c>
      <c r="BD323" s="43" t="s">
        <v>1020</v>
      </c>
      <c r="BH323" s="133"/>
      <c r="BN323" s="133"/>
    </row>
    <row r="324" spans="1:66" s="42" customFormat="1" hidden="1" x14ac:dyDescent="0.25">
      <c r="A324" s="186"/>
      <c r="B324" s="195" t="s">
        <v>1022</v>
      </c>
      <c r="C324" s="186" t="s">
        <v>376</v>
      </c>
      <c r="D324" s="186" t="s">
        <v>1023</v>
      </c>
      <c r="E324" s="191" t="s">
        <v>159</v>
      </c>
      <c r="F324" s="187"/>
      <c r="G324" s="187"/>
      <c r="H324" s="187"/>
      <c r="I324" s="187">
        <v>10</v>
      </c>
      <c r="J324" s="187"/>
      <c r="K324" s="187"/>
      <c r="L324" s="187"/>
      <c r="M324" s="187"/>
      <c r="N324" s="187">
        <v>9.1300000000000008</v>
      </c>
      <c r="O324" s="187"/>
      <c r="P324" s="187"/>
      <c r="Q324" s="187"/>
      <c r="R324" s="187"/>
      <c r="S324" s="187">
        <v>6.5</v>
      </c>
      <c r="T324" s="83">
        <v>8.5433333333333348</v>
      </c>
      <c r="U324" s="38">
        <v>6</v>
      </c>
      <c r="V324" s="38">
        <v>0</v>
      </c>
      <c r="W324" s="38">
        <v>0</v>
      </c>
      <c r="X324" s="38">
        <v>6</v>
      </c>
      <c r="Y324" s="187">
        <v>12.95</v>
      </c>
      <c r="Z324" s="187">
        <v>13.45</v>
      </c>
      <c r="AA324" s="187"/>
      <c r="AB324" s="187"/>
      <c r="AC324" s="187"/>
      <c r="AD324" s="187">
        <v>8.75</v>
      </c>
      <c r="AE324" s="187">
        <v>14.5</v>
      </c>
      <c r="AF324" s="187"/>
      <c r="AG324" s="145">
        <v>11.68</v>
      </c>
      <c r="AH324" s="75">
        <v>2</v>
      </c>
      <c r="AI324" s="75">
        <v>2</v>
      </c>
      <c r="AJ324" s="75">
        <v>0</v>
      </c>
      <c r="AK324" s="75">
        <v>1</v>
      </c>
      <c r="AL324" s="75">
        <v>9</v>
      </c>
      <c r="AM324" s="187">
        <v>13</v>
      </c>
      <c r="AN324" s="187"/>
      <c r="AO324" s="131">
        <v>1</v>
      </c>
      <c r="AP324" s="187">
        <v>0</v>
      </c>
      <c r="AQ324" s="187"/>
      <c r="AR324" s="75">
        <v>0</v>
      </c>
      <c r="AS324" s="187">
        <v>11</v>
      </c>
      <c r="AT324" s="187"/>
      <c r="AU324" s="75">
        <v>2</v>
      </c>
      <c r="AV324" s="74">
        <v>10.017058823529412</v>
      </c>
      <c r="AW324" s="70">
        <v>30</v>
      </c>
      <c r="AX324" s="133" t="s">
        <v>962</v>
      </c>
      <c r="AY324" s="133" t="s">
        <v>1013</v>
      </c>
      <c r="AZ324" s="133"/>
      <c r="BA324" s="137" t="s">
        <v>539</v>
      </c>
      <c r="BB324" s="36" t="e">
        <v>#N/A</v>
      </c>
      <c r="BD324" s="43" t="s">
        <v>376</v>
      </c>
      <c r="BH324" s="133"/>
      <c r="BN324" s="133"/>
    </row>
    <row r="325" spans="1:66" s="42" customFormat="1" hidden="1" x14ac:dyDescent="0.25">
      <c r="A325" s="186"/>
      <c r="B325" s="195" t="s">
        <v>944</v>
      </c>
      <c r="C325" s="186" t="s">
        <v>945</v>
      </c>
      <c r="D325" s="186" t="s">
        <v>91</v>
      </c>
      <c r="E325" s="191" t="s">
        <v>159</v>
      </c>
      <c r="F325" s="187"/>
      <c r="G325" s="187"/>
      <c r="H325" s="187"/>
      <c r="I325" s="187">
        <v>10</v>
      </c>
      <c r="J325" s="187"/>
      <c r="K325" s="187"/>
      <c r="L325" s="187"/>
      <c r="M325" s="187"/>
      <c r="N325" s="187">
        <v>8.9499999999999993</v>
      </c>
      <c r="O325" s="187"/>
      <c r="P325" s="187"/>
      <c r="Q325" s="187"/>
      <c r="R325" s="187"/>
      <c r="S325" s="187">
        <v>9.1300000000000008</v>
      </c>
      <c r="T325" s="83">
        <v>9.36</v>
      </c>
      <c r="U325" s="38">
        <v>6</v>
      </c>
      <c r="V325" s="38">
        <v>0</v>
      </c>
      <c r="W325" s="38">
        <v>0</v>
      </c>
      <c r="X325" s="38">
        <v>6</v>
      </c>
      <c r="Y325" s="187">
        <v>12.25</v>
      </c>
      <c r="Z325" s="187">
        <v>13</v>
      </c>
      <c r="AA325" s="187"/>
      <c r="AB325" s="187"/>
      <c r="AC325" s="187"/>
      <c r="AD325" s="187">
        <v>7</v>
      </c>
      <c r="AE325" s="187">
        <v>11</v>
      </c>
      <c r="AF325" s="187"/>
      <c r="AG325" s="145">
        <v>10.050000000000001</v>
      </c>
      <c r="AH325" s="75">
        <v>2</v>
      </c>
      <c r="AI325" s="75">
        <v>2</v>
      </c>
      <c r="AJ325" s="75">
        <v>0</v>
      </c>
      <c r="AK325" s="75">
        <v>1</v>
      </c>
      <c r="AL325" s="75">
        <v>9</v>
      </c>
      <c r="AM325" s="187">
        <v>11</v>
      </c>
      <c r="AN325" s="187"/>
      <c r="AO325" s="131">
        <v>1</v>
      </c>
      <c r="AP325" s="187">
        <v>0</v>
      </c>
      <c r="AQ325" s="187"/>
      <c r="AR325" s="75">
        <v>0</v>
      </c>
      <c r="AS325" s="187">
        <v>12.5</v>
      </c>
      <c r="AT325" s="187"/>
      <c r="AU325" s="75">
        <v>2</v>
      </c>
      <c r="AV325" s="74">
        <v>10.028823529411765</v>
      </c>
      <c r="AW325" s="70">
        <v>30</v>
      </c>
      <c r="AX325" s="133"/>
      <c r="AY325" s="133"/>
      <c r="AZ325" s="133"/>
      <c r="BA325" s="137" t="s">
        <v>539</v>
      </c>
      <c r="BB325" s="36">
        <v>10.119999999999999</v>
      </c>
      <c r="BD325" s="43" t="s">
        <v>945</v>
      </c>
      <c r="BH325" s="133"/>
      <c r="BN325" s="133"/>
    </row>
    <row r="326" spans="1:66" s="42" customFormat="1" hidden="1" x14ac:dyDescent="0.25">
      <c r="A326" s="197">
        <v>4</v>
      </c>
      <c r="B326" s="195" t="s">
        <v>1024</v>
      </c>
      <c r="C326" s="198" t="s">
        <v>128</v>
      </c>
      <c r="D326" s="198" t="s">
        <v>371</v>
      </c>
      <c r="E326" s="191" t="s">
        <v>159</v>
      </c>
      <c r="F326" s="187"/>
      <c r="G326" s="187"/>
      <c r="H326" s="187"/>
      <c r="I326" s="187" t="e">
        <v>#N/A</v>
      </c>
      <c r="J326" s="187"/>
      <c r="K326" s="187" t="e">
        <v>#N/A</v>
      </c>
      <c r="L326" s="187"/>
      <c r="M326" s="187"/>
      <c r="N326" s="187" t="e">
        <v>#N/A</v>
      </c>
      <c r="O326" s="187"/>
      <c r="P326" s="187"/>
      <c r="Q326" s="187"/>
      <c r="R326" s="187"/>
      <c r="S326" s="187" t="e">
        <v>#N/A</v>
      </c>
      <c r="T326" s="83" t="e">
        <v>#N/A</v>
      </c>
      <c r="U326" s="38" t="e">
        <v>#N/A</v>
      </c>
      <c r="V326" s="38" t="e">
        <v>#N/A</v>
      </c>
      <c r="W326" s="38" t="e">
        <v>#N/A</v>
      </c>
      <c r="X326" s="38" t="e">
        <v>#N/A</v>
      </c>
      <c r="Y326" s="187" t="e">
        <v>#N/A</v>
      </c>
      <c r="Z326" s="187" t="e">
        <v>#N/A</v>
      </c>
      <c r="AA326" s="187"/>
      <c r="AB326" s="187"/>
      <c r="AC326" s="187"/>
      <c r="AD326" s="187" t="e">
        <v>#N/A</v>
      </c>
      <c r="AE326" s="187" t="e">
        <v>#N/A</v>
      </c>
      <c r="AF326" s="187"/>
      <c r="AG326" s="145" t="e">
        <v>#N/A</v>
      </c>
      <c r="AH326" s="75" t="e">
        <v>#N/A</v>
      </c>
      <c r="AI326" s="75" t="e">
        <v>#N/A</v>
      </c>
      <c r="AJ326" s="75" t="e">
        <v>#N/A</v>
      </c>
      <c r="AK326" s="75" t="e">
        <v>#N/A</v>
      </c>
      <c r="AL326" s="75" t="e">
        <v>#N/A</v>
      </c>
      <c r="AM326" s="187" t="e">
        <v>#N/A</v>
      </c>
      <c r="AN326" s="187"/>
      <c r="AO326" s="131" t="e">
        <v>#N/A</v>
      </c>
      <c r="AP326" s="187" t="e">
        <v>#N/A</v>
      </c>
      <c r="AQ326" s="187"/>
      <c r="AR326" s="75" t="e">
        <v>#N/A</v>
      </c>
      <c r="AS326" s="187" t="e">
        <v>#N/A</v>
      </c>
      <c r="AT326" s="187"/>
      <c r="AU326" s="75" t="e">
        <v>#N/A</v>
      </c>
      <c r="AV326" s="74" t="e">
        <v>#N/A</v>
      </c>
      <c r="AW326" s="70" t="e">
        <v>#N/A</v>
      </c>
      <c r="AX326" s="84"/>
      <c r="AY326" s="84"/>
      <c r="AZ326" s="84"/>
      <c r="BA326" s="137" t="s">
        <v>539</v>
      </c>
      <c r="BB326" s="36" t="e">
        <v>#N/A</v>
      </c>
      <c r="BD326" s="43" t="s">
        <v>128</v>
      </c>
      <c r="BH326" s="133"/>
      <c r="BN326" s="133"/>
    </row>
    <row r="327" spans="1:66" s="42" customFormat="1" hidden="1" x14ac:dyDescent="0.25">
      <c r="A327" s="197">
        <v>23</v>
      </c>
      <c r="B327" s="195" t="s">
        <v>1025</v>
      </c>
      <c r="C327" s="198" t="s">
        <v>1026</v>
      </c>
      <c r="D327" s="198" t="s">
        <v>430</v>
      </c>
      <c r="E327" s="191" t="s">
        <v>159</v>
      </c>
      <c r="F327" s="187"/>
      <c r="G327" s="187"/>
      <c r="H327" s="187"/>
      <c r="I327" s="187">
        <v>8.75</v>
      </c>
      <c r="J327" s="187"/>
      <c r="K327" s="187"/>
      <c r="L327" s="187"/>
      <c r="M327" s="187"/>
      <c r="N327" s="187">
        <v>6.63</v>
      </c>
      <c r="O327" s="187"/>
      <c r="P327" s="187"/>
      <c r="Q327" s="187"/>
      <c r="R327" s="187"/>
      <c r="S327" s="187">
        <v>8.25</v>
      </c>
      <c r="T327" s="83">
        <v>7.876666666666666</v>
      </c>
      <c r="U327" s="38">
        <v>0</v>
      </c>
      <c r="V327" s="38">
        <v>0</v>
      </c>
      <c r="W327" s="38">
        <v>0</v>
      </c>
      <c r="X327" s="38">
        <v>0</v>
      </c>
      <c r="Y327" s="187">
        <v>15.8</v>
      </c>
      <c r="Z327" s="187">
        <v>14.25</v>
      </c>
      <c r="AA327" s="187"/>
      <c r="AB327" s="187"/>
      <c r="AC327" s="187"/>
      <c r="AD327" s="187">
        <v>10</v>
      </c>
      <c r="AE327" s="187">
        <v>11</v>
      </c>
      <c r="AF327" s="187"/>
      <c r="AG327" s="145">
        <v>12.209999999999999</v>
      </c>
      <c r="AH327" s="75">
        <v>2</v>
      </c>
      <c r="AI327" s="75">
        <v>2</v>
      </c>
      <c r="AJ327" s="75">
        <v>4</v>
      </c>
      <c r="AK327" s="75">
        <v>1</v>
      </c>
      <c r="AL327" s="75">
        <v>9</v>
      </c>
      <c r="AM327" s="187">
        <v>17</v>
      </c>
      <c r="AN327" s="187"/>
      <c r="AO327" s="131">
        <v>1</v>
      </c>
      <c r="AP327" s="187">
        <v>0</v>
      </c>
      <c r="AQ327" s="187"/>
      <c r="AR327" s="75">
        <v>0</v>
      </c>
      <c r="AS327" s="187">
        <v>13</v>
      </c>
      <c r="AT327" s="187"/>
      <c r="AU327" s="75">
        <v>2</v>
      </c>
      <c r="AV327" s="74">
        <v>10.290588235294118</v>
      </c>
      <c r="AW327" s="70">
        <v>30</v>
      </c>
      <c r="AX327" s="133" t="s">
        <v>962</v>
      </c>
      <c r="AY327" s="133"/>
      <c r="AZ327" s="194">
        <v>36057259</v>
      </c>
      <c r="BA327" s="137" t="s">
        <v>539</v>
      </c>
      <c r="BB327" s="36">
        <v>10.29</v>
      </c>
      <c r="BD327" s="43" t="s">
        <v>1026</v>
      </c>
      <c r="BH327" s="133"/>
      <c r="BN327" s="133"/>
    </row>
    <row r="328" spans="1:66" s="42" customFormat="1" hidden="1" x14ac:dyDescent="0.25">
      <c r="A328" s="197">
        <v>38</v>
      </c>
      <c r="B328" s="195" t="s">
        <v>1027</v>
      </c>
      <c r="C328" s="198" t="s">
        <v>384</v>
      </c>
      <c r="D328" s="198" t="s">
        <v>1028</v>
      </c>
      <c r="E328" s="191" t="s">
        <v>159</v>
      </c>
      <c r="F328" s="187"/>
      <c r="G328" s="187"/>
      <c r="H328" s="187"/>
      <c r="I328" s="187"/>
      <c r="J328" s="187"/>
      <c r="K328" s="187" t="e">
        <v>#N/A</v>
      </c>
      <c r="L328" s="187"/>
      <c r="M328" s="187"/>
      <c r="N328" s="187"/>
      <c r="O328" s="187"/>
      <c r="P328" s="187"/>
      <c r="Q328" s="187"/>
      <c r="R328" s="187"/>
      <c r="S328" s="187"/>
      <c r="T328" s="83">
        <v>0</v>
      </c>
      <c r="U328" s="38">
        <v>0</v>
      </c>
      <c r="V328" s="38">
        <v>0</v>
      </c>
      <c r="W328" s="38">
        <v>0</v>
      </c>
      <c r="X328" s="38">
        <v>0</v>
      </c>
      <c r="Y328" s="187">
        <v>12.31</v>
      </c>
      <c r="Z328" s="187">
        <v>11</v>
      </c>
      <c r="AA328" s="187"/>
      <c r="AB328" s="187"/>
      <c r="AC328" s="187"/>
      <c r="AD328" s="187">
        <v>8.25</v>
      </c>
      <c r="AE328" s="187">
        <v>16</v>
      </c>
      <c r="AF328" s="187"/>
      <c r="AG328" s="145">
        <v>11.162000000000001</v>
      </c>
      <c r="AH328" s="75">
        <v>2</v>
      </c>
      <c r="AI328" s="75">
        <v>2</v>
      </c>
      <c r="AJ328" s="75">
        <v>0</v>
      </c>
      <c r="AK328" s="75">
        <v>1</v>
      </c>
      <c r="AL328" s="75">
        <v>9</v>
      </c>
      <c r="AM328" s="187">
        <v>14</v>
      </c>
      <c r="AN328" s="187"/>
      <c r="AO328" s="131">
        <v>1</v>
      </c>
      <c r="AP328" s="187">
        <v>11.25</v>
      </c>
      <c r="AQ328" s="187"/>
      <c r="AR328" s="75">
        <v>2</v>
      </c>
      <c r="AS328" s="187"/>
      <c r="AT328" s="187"/>
      <c r="AU328" s="75">
        <v>0</v>
      </c>
      <c r="AV328" s="74">
        <v>5.43</v>
      </c>
      <c r="AW328" s="70">
        <v>12</v>
      </c>
      <c r="AX328" s="84"/>
      <c r="AY328" s="84"/>
      <c r="AZ328" s="84"/>
      <c r="BA328" s="137" t="s">
        <v>539</v>
      </c>
      <c r="BB328" s="36">
        <v>9.0182352941176465</v>
      </c>
      <c r="BD328" s="43" t="s">
        <v>384</v>
      </c>
      <c r="BH328" s="133"/>
      <c r="BN328" s="133"/>
    </row>
    <row r="329" spans="1:66" s="42" customFormat="1" hidden="1" x14ac:dyDescent="0.25">
      <c r="A329" s="197">
        <v>39</v>
      </c>
      <c r="B329" s="195" t="s">
        <v>1029</v>
      </c>
      <c r="C329" s="198" t="s">
        <v>1030</v>
      </c>
      <c r="D329" s="198" t="s">
        <v>427</v>
      </c>
      <c r="E329" s="191" t="s">
        <v>159</v>
      </c>
      <c r="F329" s="187"/>
      <c r="G329" s="187"/>
      <c r="H329" s="187"/>
      <c r="I329" s="187">
        <v>10</v>
      </c>
      <c r="J329" s="187"/>
      <c r="K329" s="187"/>
      <c r="L329" s="187"/>
      <c r="M329" s="187"/>
      <c r="N329" s="187">
        <v>4.75</v>
      </c>
      <c r="O329" s="187"/>
      <c r="P329" s="187"/>
      <c r="Q329" s="187"/>
      <c r="R329" s="187"/>
      <c r="S329" s="187">
        <v>6.63</v>
      </c>
      <c r="T329" s="83">
        <v>7.126666666666666</v>
      </c>
      <c r="U329" s="38">
        <v>6</v>
      </c>
      <c r="V329" s="38">
        <v>0</v>
      </c>
      <c r="W329" s="38">
        <v>0</v>
      </c>
      <c r="X329" s="38">
        <v>6</v>
      </c>
      <c r="Y329" s="187">
        <v>13</v>
      </c>
      <c r="Z329" s="187">
        <v>13.45</v>
      </c>
      <c r="AA329" s="187"/>
      <c r="AB329" s="187"/>
      <c r="AC329" s="187"/>
      <c r="AD329" s="187">
        <v>8.6300000000000008</v>
      </c>
      <c r="AE329" s="187">
        <v>19</v>
      </c>
      <c r="AF329" s="187"/>
      <c r="AG329" s="145">
        <v>12.542</v>
      </c>
      <c r="AH329" s="75">
        <v>2</v>
      </c>
      <c r="AI329" s="75">
        <v>2</v>
      </c>
      <c r="AJ329" s="75">
        <v>0</v>
      </c>
      <c r="AK329" s="75">
        <v>1</v>
      </c>
      <c r="AL329" s="75">
        <v>9</v>
      </c>
      <c r="AM329" s="187">
        <v>16</v>
      </c>
      <c r="AN329" s="187"/>
      <c r="AO329" s="131">
        <v>1</v>
      </c>
      <c r="AP329" s="187">
        <v>0</v>
      </c>
      <c r="AQ329" s="187"/>
      <c r="AR329" s="75">
        <v>0</v>
      </c>
      <c r="AS329" s="187">
        <v>15.5</v>
      </c>
      <c r="AT329" s="187"/>
      <c r="AU329" s="75">
        <v>2</v>
      </c>
      <c r="AV329" s="74">
        <v>10.226470588235296</v>
      </c>
      <c r="AW329" s="70">
        <v>30</v>
      </c>
      <c r="AX329" s="133" t="s">
        <v>962</v>
      </c>
      <c r="AY329" s="133" t="s">
        <v>1013</v>
      </c>
      <c r="AZ329" s="133"/>
      <c r="BA329" s="137" t="s">
        <v>539</v>
      </c>
      <c r="BB329" s="36" t="e">
        <v>#N/A</v>
      </c>
      <c r="BD329" s="43" t="s">
        <v>1030</v>
      </c>
      <c r="BH329" s="133"/>
      <c r="BN329" s="133"/>
    </row>
    <row r="330" spans="1:66" s="42" customFormat="1" hidden="1" x14ac:dyDescent="0.25">
      <c r="A330" s="197">
        <v>49</v>
      </c>
      <c r="B330" s="195" t="s">
        <v>1031</v>
      </c>
      <c r="C330" s="198" t="s">
        <v>1032</v>
      </c>
      <c r="D330" s="198" t="s">
        <v>105</v>
      </c>
      <c r="E330" s="191" t="s">
        <v>159</v>
      </c>
      <c r="F330" s="187"/>
      <c r="G330" s="187"/>
      <c r="H330" s="187"/>
      <c r="I330" s="187">
        <v>5.38</v>
      </c>
      <c r="J330" s="187"/>
      <c r="K330" s="187"/>
      <c r="L330" s="187"/>
      <c r="M330" s="187"/>
      <c r="N330" s="187">
        <v>9.6300000000000008</v>
      </c>
      <c r="O330" s="187"/>
      <c r="P330" s="187"/>
      <c r="Q330" s="187"/>
      <c r="R330" s="187"/>
      <c r="S330" s="187">
        <v>9.75</v>
      </c>
      <c r="T330" s="83">
        <v>8.2533333333333339</v>
      </c>
      <c r="U330" s="38">
        <v>0</v>
      </c>
      <c r="V330" s="38">
        <v>0</v>
      </c>
      <c r="W330" s="38">
        <v>0</v>
      </c>
      <c r="X330" s="38">
        <v>0</v>
      </c>
      <c r="Y330" s="187">
        <v>8.6300000000000008</v>
      </c>
      <c r="Z330" s="187">
        <v>14.82</v>
      </c>
      <c r="AA330" s="187"/>
      <c r="AB330" s="187"/>
      <c r="AC330" s="187"/>
      <c r="AD330" s="187">
        <v>6.63</v>
      </c>
      <c r="AE330" s="187">
        <v>16</v>
      </c>
      <c r="AF330" s="187"/>
      <c r="AG330" s="145">
        <v>10.542</v>
      </c>
      <c r="AH330" s="75">
        <v>0</v>
      </c>
      <c r="AI330" s="75">
        <v>2</v>
      </c>
      <c r="AJ330" s="75">
        <v>0</v>
      </c>
      <c r="AK330" s="75">
        <v>1</v>
      </c>
      <c r="AL330" s="75">
        <v>9</v>
      </c>
      <c r="AM330" s="187">
        <v>16</v>
      </c>
      <c r="AN330" s="187"/>
      <c r="AO330" s="131">
        <v>1</v>
      </c>
      <c r="AP330" s="187">
        <v>0</v>
      </c>
      <c r="AQ330" s="187"/>
      <c r="AR330" s="75">
        <v>0</v>
      </c>
      <c r="AS330" s="187">
        <v>17</v>
      </c>
      <c r="AT330" s="187"/>
      <c r="AU330" s="75">
        <v>2</v>
      </c>
      <c r="AV330" s="74">
        <v>10.411176470588236</v>
      </c>
      <c r="AW330" s="70">
        <v>30</v>
      </c>
      <c r="AX330" s="133" t="s">
        <v>962</v>
      </c>
      <c r="AY330" s="133" t="s">
        <v>1013</v>
      </c>
      <c r="AZ330" s="133"/>
      <c r="BA330" s="137" t="s">
        <v>539</v>
      </c>
      <c r="BB330" s="36" t="e">
        <v>#N/A</v>
      </c>
      <c r="BD330" s="43" t="s">
        <v>1032</v>
      </c>
      <c r="BH330" s="133"/>
      <c r="BN330" s="133"/>
    </row>
    <row r="331" spans="1:66" s="42" customFormat="1" hidden="1" x14ac:dyDescent="0.25">
      <c r="A331" s="191">
        <v>51</v>
      </c>
      <c r="B331" s="186" t="s">
        <v>1033</v>
      </c>
      <c r="C331" s="186" t="s">
        <v>583</v>
      </c>
      <c r="D331" s="186" t="s">
        <v>584</v>
      </c>
      <c r="E331" s="191" t="s">
        <v>159</v>
      </c>
      <c r="F331" s="187"/>
      <c r="G331" s="187"/>
      <c r="H331" s="187"/>
      <c r="I331" s="187">
        <v>8.25</v>
      </c>
      <c r="J331" s="187"/>
      <c r="K331" s="187"/>
      <c r="L331" s="187"/>
      <c r="M331" s="187"/>
      <c r="N331" s="187">
        <v>7.13</v>
      </c>
      <c r="O331" s="187"/>
      <c r="P331" s="187"/>
      <c r="Q331" s="187"/>
      <c r="R331" s="187"/>
      <c r="S331" s="187">
        <v>8.3800000000000008</v>
      </c>
      <c r="T331" s="83">
        <v>7.919999999999999</v>
      </c>
      <c r="U331" s="38">
        <v>0</v>
      </c>
      <c r="V331" s="38">
        <v>0</v>
      </c>
      <c r="W331" s="38">
        <v>0</v>
      </c>
      <c r="X331" s="38">
        <v>0</v>
      </c>
      <c r="Y331" s="187">
        <v>9.75</v>
      </c>
      <c r="Z331" s="187">
        <v>12.2</v>
      </c>
      <c r="AA331" s="187"/>
      <c r="AB331" s="187"/>
      <c r="AC331" s="187"/>
      <c r="AD331" s="187">
        <v>7.38</v>
      </c>
      <c r="AE331" s="187">
        <v>20</v>
      </c>
      <c r="AF331" s="187"/>
      <c r="AG331" s="145">
        <v>11.342000000000001</v>
      </c>
      <c r="AH331" s="75">
        <v>0</v>
      </c>
      <c r="AI331" s="75">
        <v>2</v>
      </c>
      <c r="AJ331" s="75">
        <v>0</v>
      </c>
      <c r="AK331" s="75">
        <v>1</v>
      </c>
      <c r="AL331" s="75">
        <v>9</v>
      </c>
      <c r="AM331" s="187">
        <v>17</v>
      </c>
      <c r="AN331" s="187"/>
      <c r="AO331" s="131">
        <v>1</v>
      </c>
      <c r="AP331" s="187">
        <v>0</v>
      </c>
      <c r="AQ331" s="187"/>
      <c r="AR331" s="75">
        <v>0</v>
      </c>
      <c r="AS331" s="187">
        <v>14</v>
      </c>
      <c r="AT331" s="187"/>
      <c r="AU331" s="75">
        <v>2</v>
      </c>
      <c r="AV331" s="74">
        <v>10.175882352941176</v>
      </c>
      <c r="AW331" s="70">
        <v>30</v>
      </c>
      <c r="AX331" s="133" t="s">
        <v>962</v>
      </c>
      <c r="AY331" s="133"/>
      <c r="AZ331" s="194">
        <v>36027728</v>
      </c>
      <c r="BA331" s="137" t="s">
        <v>539</v>
      </c>
      <c r="BB331" s="36">
        <v>10.17</v>
      </c>
      <c r="BD331" s="43" t="s">
        <v>583</v>
      </c>
      <c r="BH331" s="133"/>
      <c r="BN331" s="133"/>
    </row>
    <row r="332" spans="1:66" s="42" customFormat="1" hidden="1" x14ac:dyDescent="0.25">
      <c r="A332" s="191">
        <v>53</v>
      </c>
      <c r="B332" s="186" t="s">
        <v>1034</v>
      </c>
      <c r="C332" s="186" t="s">
        <v>352</v>
      </c>
      <c r="D332" s="186" t="s">
        <v>1035</v>
      </c>
      <c r="E332" s="191" t="s">
        <v>1036</v>
      </c>
      <c r="F332" s="187"/>
      <c r="G332" s="187"/>
      <c r="H332" s="187"/>
      <c r="I332" s="187">
        <v>11.25</v>
      </c>
      <c r="J332" s="187"/>
      <c r="K332" s="187" t="e">
        <v>#N/A</v>
      </c>
      <c r="L332" s="187"/>
      <c r="M332" s="187"/>
      <c r="N332" s="187"/>
      <c r="O332" s="187"/>
      <c r="P332" s="187"/>
      <c r="Q332" s="187"/>
      <c r="R332" s="187"/>
      <c r="S332" s="187"/>
      <c r="T332" s="83">
        <v>3.75</v>
      </c>
      <c r="U332" s="38">
        <v>6</v>
      </c>
      <c r="V332" s="38">
        <v>0</v>
      </c>
      <c r="W332" s="38">
        <v>0</v>
      </c>
      <c r="X332" s="38">
        <v>6</v>
      </c>
      <c r="Y332" s="187">
        <v>10</v>
      </c>
      <c r="Z332" s="187">
        <v>15</v>
      </c>
      <c r="AA332" s="187"/>
      <c r="AB332" s="187"/>
      <c r="AC332" s="187"/>
      <c r="AD332" s="187">
        <v>8.75</v>
      </c>
      <c r="AE332" s="187">
        <v>8</v>
      </c>
      <c r="AF332" s="187"/>
      <c r="AG332" s="145">
        <v>10.1</v>
      </c>
      <c r="AH332" s="75">
        <v>2</v>
      </c>
      <c r="AI332" s="75">
        <v>2</v>
      </c>
      <c r="AJ332" s="75">
        <v>0</v>
      </c>
      <c r="AK332" s="75">
        <v>0</v>
      </c>
      <c r="AL332" s="75">
        <v>9</v>
      </c>
      <c r="AM332" s="187">
        <v>11</v>
      </c>
      <c r="AN332" s="187"/>
      <c r="AO332" s="131">
        <v>1</v>
      </c>
      <c r="AP332" s="187"/>
      <c r="AQ332" s="187"/>
      <c r="AR332" s="75">
        <v>0</v>
      </c>
      <c r="AS332" s="187">
        <v>13</v>
      </c>
      <c r="AT332" s="187"/>
      <c r="AU332" s="75">
        <v>2</v>
      </c>
      <c r="AV332" s="74">
        <v>7.132352941176471</v>
      </c>
      <c r="AW332" s="70">
        <v>18</v>
      </c>
      <c r="AX332" s="84"/>
      <c r="AY332" s="84"/>
      <c r="AZ332" s="84"/>
      <c r="BA332" s="137" t="s">
        <v>539</v>
      </c>
      <c r="BB332" s="36" t="e">
        <v>#N/A</v>
      </c>
      <c r="BD332" s="43" t="s">
        <v>352</v>
      </c>
      <c r="BH332" s="133"/>
      <c r="BN332" s="133"/>
    </row>
    <row r="333" spans="1:66" s="42" customFormat="1" hidden="1" x14ac:dyDescent="0.25">
      <c r="A333" s="191">
        <v>58</v>
      </c>
      <c r="B333" s="186" t="s">
        <v>1037</v>
      </c>
      <c r="C333" s="186" t="s">
        <v>567</v>
      </c>
      <c r="D333" s="186" t="s">
        <v>86</v>
      </c>
      <c r="E333" s="191" t="s">
        <v>159</v>
      </c>
      <c r="F333" s="187"/>
      <c r="G333" s="187"/>
      <c r="H333" s="187"/>
      <c r="I333" s="187"/>
      <c r="J333" s="187"/>
      <c r="K333" s="187" t="e">
        <v>#N/A</v>
      </c>
      <c r="L333" s="187"/>
      <c r="M333" s="187"/>
      <c r="N333" s="187"/>
      <c r="O333" s="187"/>
      <c r="P333" s="187"/>
      <c r="Q333" s="187"/>
      <c r="R333" s="187"/>
      <c r="S333" s="187"/>
      <c r="T333" s="83">
        <v>0</v>
      </c>
      <c r="U333" s="38">
        <v>0</v>
      </c>
      <c r="V333" s="38">
        <v>0</v>
      </c>
      <c r="W333" s="38">
        <v>0</v>
      </c>
      <c r="X333" s="38">
        <v>0</v>
      </c>
      <c r="Y333" s="187">
        <v>10</v>
      </c>
      <c r="Z333" s="187">
        <v>12.9</v>
      </c>
      <c r="AA333" s="187"/>
      <c r="AB333" s="187"/>
      <c r="AC333" s="187"/>
      <c r="AD333" s="187">
        <v>7.25</v>
      </c>
      <c r="AE333" s="187">
        <v>14</v>
      </c>
      <c r="AF333" s="187"/>
      <c r="AG333" s="145">
        <v>10.28</v>
      </c>
      <c r="AH333" s="75">
        <v>2</v>
      </c>
      <c r="AI333" s="75">
        <v>2</v>
      </c>
      <c r="AJ333" s="75">
        <v>0</v>
      </c>
      <c r="AK333" s="75">
        <v>1</v>
      </c>
      <c r="AL333" s="75">
        <v>9</v>
      </c>
      <c r="AM333" s="187">
        <v>11</v>
      </c>
      <c r="AN333" s="187"/>
      <c r="AO333" s="131">
        <v>1</v>
      </c>
      <c r="AP333" s="187">
        <v>14</v>
      </c>
      <c r="AQ333" s="187"/>
      <c r="AR333" s="75">
        <v>2</v>
      </c>
      <c r="AS333" s="187"/>
      <c r="AT333" s="187"/>
      <c r="AU333" s="75">
        <v>0</v>
      </c>
      <c r="AV333" s="74">
        <v>5.3176470588235301</v>
      </c>
      <c r="AW333" s="70">
        <v>12</v>
      </c>
      <c r="AX333" s="84"/>
      <c r="AY333" s="84"/>
      <c r="AZ333" s="38">
        <v>36053431</v>
      </c>
      <c r="BA333" s="137" t="s">
        <v>539</v>
      </c>
      <c r="BB333" s="36">
        <v>8.8470588235294123</v>
      </c>
      <c r="BC333" s="192">
        <v>9.5308823529411768</v>
      </c>
      <c r="BD333" s="43" t="s">
        <v>567</v>
      </c>
      <c r="BH333" s="133"/>
      <c r="BN333" s="133"/>
    </row>
    <row r="334" spans="1:66" s="42" customFormat="1" hidden="1" x14ac:dyDescent="0.25">
      <c r="A334" s="191">
        <v>77</v>
      </c>
      <c r="B334" s="195" t="s">
        <v>1038</v>
      </c>
      <c r="C334" s="186" t="s">
        <v>1039</v>
      </c>
      <c r="D334" s="186" t="s">
        <v>1040</v>
      </c>
      <c r="E334" s="191" t="s">
        <v>159</v>
      </c>
      <c r="F334" s="187"/>
      <c r="G334" s="187"/>
      <c r="H334" s="187"/>
      <c r="I334" s="187">
        <v>7.75</v>
      </c>
      <c r="J334" s="187"/>
      <c r="K334" s="187"/>
      <c r="L334" s="187"/>
      <c r="M334" s="187"/>
      <c r="N334" s="187">
        <v>12.63</v>
      </c>
      <c r="O334" s="187"/>
      <c r="P334" s="187"/>
      <c r="Q334" s="187"/>
      <c r="R334" s="187"/>
      <c r="S334" s="187">
        <v>10.130000000000001</v>
      </c>
      <c r="T334" s="83">
        <v>10.170000000000002</v>
      </c>
      <c r="U334" s="38">
        <v>0</v>
      </c>
      <c r="V334" s="38">
        <v>6</v>
      </c>
      <c r="W334" s="38">
        <v>6</v>
      </c>
      <c r="X334" s="38">
        <v>18</v>
      </c>
      <c r="Y334" s="187">
        <v>10.67</v>
      </c>
      <c r="Z334" s="187">
        <v>13</v>
      </c>
      <c r="AA334" s="187"/>
      <c r="AB334" s="187"/>
      <c r="AC334" s="187"/>
      <c r="AD334" s="187">
        <v>8</v>
      </c>
      <c r="AE334" s="187">
        <v>20</v>
      </c>
      <c r="AF334" s="187"/>
      <c r="AG334" s="145">
        <v>11.934000000000001</v>
      </c>
      <c r="AH334" s="75">
        <v>2</v>
      </c>
      <c r="AI334" s="75">
        <v>2</v>
      </c>
      <c r="AJ334" s="75">
        <v>0</v>
      </c>
      <c r="AK334" s="75">
        <v>1</v>
      </c>
      <c r="AL334" s="75">
        <v>9</v>
      </c>
      <c r="AM334" s="187">
        <v>14</v>
      </c>
      <c r="AN334" s="187"/>
      <c r="AO334" s="131">
        <v>1</v>
      </c>
      <c r="AP334" s="187">
        <v>10</v>
      </c>
      <c r="AQ334" s="187"/>
      <c r="AR334" s="75">
        <v>2</v>
      </c>
      <c r="AS334" s="187">
        <v>0</v>
      </c>
      <c r="AT334" s="187"/>
      <c r="AU334" s="75">
        <v>0</v>
      </c>
      <c r="AV334" s="74">
        <v>10.894117647058824</v>
      </c>
      <c r="AW334" s="70">
        <v>30</v>
      </c>
      <c r="AX334" s="133"/>
      <c r="AY334" s="133"/>
      <c r="AZ334" s="133"/>
      <c r="BA334" s="137" t="s">
        <v>539</v>
      </c>
      <c r="BB334" s="36">
        <v>10.89</v>
      </c>
      <c r="BD334" s="43" t="s">
        <v>1039</v>
      </c>
      <c r="BH334" s="133"/>
      <c r="BN334" s="133"/>
    </row>
    <row r="335" spans="1:66" s="42" customFormat="1" hidden="1" x14ac:dyDescent="0.25">
      <c r="A335" s="191">
        <v>85</v>
      </c>
      <c r="B335" s="195" t="s">
        <v>1041</v>
      </c>
      <c r="C335" s="186" t="s">
        <v>1042</v>
      </c>
      <c r="D335" s="186" t="s">
        <v>508</v>
      </c>
      <c r="E335" s="191" t="s">
        <v>159</v>
      </c>
      <c r="F335" s="187"/>
      <c r="G335" s="187"/>
      <c r="H335" s="187"/>
      <c r="I335" s="187">
        <v>10</v>
      </c>
      <c r="J335" s="187"/>
      <c r="K335" s="187"/>
      <c r="L335" s="187"/>
      <c r="M335" s="187"/>
      <c r="N335" s="187"/>
      <c r="O335" s="187"/>
      <c r="P335" s="187"/>
      <c r="Q335" s="187"/>
      <c r="R335" s="187"/>
      <c r="S335" s="187"/>
      <c r="T335" s="83">
        <v>3.3333333333333335</v>
      </c>
      <c r="U335" s="38">
        <v>6</v>
      </c>
      <c r="V335" s="38">
        <v>0</v>
      </c>
      <c r="W335" s="38">
        <v>0</v>
      </c>
      <c r="X335" s="38">
        <v>6</v>
      </c>
      <c r="Y335" s="187">
        <v>7.75</v>
      </c>
      <c r="Z335" s="187">
        <v>14.5</v>
      </c>
      <c r="AA335" s="187"/>
      <c r="AB335" s="187"/>
      <c r="AC335" s="187"/>
      <c r="AD335" s="187">
        <v>14.5</v>
      </c>
      <c r="AE335" s="187">
        <v>6</v>
      </c>
      <c r="AF335" s="187"/>
      <c r="AG335" s="145">
        <v>11.45</v>
      </c>
      <c r="AH335" s="75">
        <v>0</v>
      </c>
      <c r="AI335" s="75">
        <v>2</v>
      </c>
      <c r="AJ335" s="75">
        <v>4</v>
      </c>
      <c r="AK335" s="75">
        <v>0</v>
      </c>
      <c r="AL335" s="75">
        <v>9</v>
      </c>
      <c r="AM335" s="187">
        <v>14</v>
      </c>
      <c r="AN335" s="187"/>
      <c r="AO335" s="131">
        <v>1</v>
      </c>
      <c r="AP335" s="187"/>
      <c r="AQ335" s="187"/>
      <c r="AR335" s="75">
        <v>0</v>
      </c>
      <c r="AS335" s="187">
        <v>10.5</v>
      </c>
      <c r="AT335" s="187"/>
      <c r="AU335" s="75">
        <v>2</v>
      </c>
      <c r="AV335" s="74">
        <v>7.1911764705882355</v>
      </c>
      <c r="AW335" s="70">
        <v>18</v>
      </c>
      <c r="AX335" s="133" t="s">
        <v>962</v>
      </c>
      <c r="AY335" s="133"/>
      <c r="AZ335" s="133" t="s">
        <v>1041</v>
      </c>
      <c r="BA335" s="137" t="s">
        <v>539</v>
      </c>
      <c r="BB335" s="36" t="e">
        <v>#N/A</v>
      </c>
      <c r="BD335" s="43" t="s">
        <v>1042</v>
      </c>
      <c r="BH335" s="133"/>
      <c r="BN335" s="133"/>
    </row>
    <row r="336" spans="1:66" s="42" customFormat="1" hidden="1" x14ac:dyDescent="0.25">
      <c r="A336" s="197">
        <v>91</v>
      </c>
      <c r="B336" s="195" t="s">
        <v>1043</v>
      </c>
      <c r="C336" s="198" t="s">
        <v>567</v>
      </c>
      <c r="D336" s="198" t="s">
        <v>364</v>
      </c>
      <c r="E336" s="191" t="s">
        <v>159</v>
      </c>
      <c r="F336" s="187"/>
      <c r="G336" s="187"/>
      <c r="H336" s="187"/>
      <c r="I336" s="187">
        <v>8.25</v>
      </c>
      <c r="J336" s="187"/>
      <c r="K336" s="187"/>
      <c r="L336" s="187"/>
      <c r="M336" s="187"/>
      <c r="N336" s="187">
        <v>5.38</v>
      </c>
      <c r="O336" s="187"/>
      <c r="P336" s="187"/>
      <c r="Q336" s="187"/>
      <c r="R336" s="187"/>
      <c r="S336" s="187">
        <v>8.1300000000000008</v>
      </c>
      <c r="T336" s="83">
        <v>7.253333333333333</v>
      </c>
      <c r="U336" s="38">
        <v>0</v>
      </c>
      <c r="V336" s="38">
        <v>0</v>
      </c>
      <c r="W336" s="38">
        <v>0</v>
      </c>
      <c r="X336" s="38">
        <v>0</v>
      </c>
      <c r="Y336" s="187">
        <v>10</v>
      </c>
      <c r="Z336" s="187">
        <v>13.16</v>
      </c>
      <c r="AA336" s="187"/>
      <c r="AB336" s="187"/>
      <c r="AC336" s="187"/>
      <c r="AD336" s="187">
        <v>10.63</v>
      </c>
      <c r="AE336" s="187">
        <v>11</v>
      </c>
      <c r="AF336" s="187"/>
      <c r="AG336" s="145">
        <v>11.084</v>
      </c>
      <c r="AH336" s="75">
        <v>2</v>
      </c>
      <c r="AI336" s="75">
        <v>2</v>
      </c>
      <c r="AJ336" s="75">
        <v>4</v>
      </c>
      <c r="AK336" s="75">
        <v>1</v>
      </c>
      <c r="AL336" s="75">
        <v>9</v>
      </c>
      <c r="AM336" s="187">
        <v>16</v>
      </c>
      <c r="AN336" s="187"/>
      <c r="AO336" s="131">
        <v>1</v>
      </c>
      <c r="AP336" s="187">
        <v>0</v>
      </c>
      <c r="AQ336" s="187"/>
      <c r="AR336" s="75">
        <v>0</v>
      </c>
      <c r="AS336" s="187">
        <v>17</v>
      </c>
      <c r="AT336" s="187"/>
      <c r="AU336" s="75">
        <v>2</v>
      </c>
      <c r="AV336" s="74">
        <v>10.041176470588235</v>
      </c>
      <c r="AW336" s="70">
        <v>30</v>
      </c>
      <c r="AX336" s="133" t="s">
        <v>962</v>
      </c>
      <c r="AY336" s="133"/>
      <c r="AZ336" s="194">
        <v>36050166</v>
      </c>
      <c r="BA336" s="137" t="s">
        <v>539</v>
      </c>
      <c r="BB336" s="36">
        <v>10.039999999999999</v>
      </c>
      <c r="BD336" s="43" t="s">
        <v>567</v>
      </c>
      <c r="BH336" s="133"/>
      <c r="BN336" s="133"/>
    </row>
    <row r="337" spans="1:66" s="42" customFormat="1" hidden="1" x14ac:dyDescent="0.25">
      <c r="A337" s="197">
        <v>96</v>
      </c>
      <c r="B337" s="195" t="s">
        <v>1044</v>
      </c>
      <c r="C337" s="198" t="s">
        <v>1045</v>
      </c>
      <c r="D337" s="198" t="s">
        <v>1046</v>
      </c>
      <c r="E337" s="191" t="s">
        <v>159</v>
      </c>
      <c r="F337" s="187"/>
      <c r="G337" s="187"/>
      <c r="H337" s="187"/>
      <c r="I337" s="187">
        <v>6.63</v>
      </c>
      <c r="J337" s="187"/>
      <c r="K337" s="187"/>
      <c r="L337" s="187"/>
      <c r="M337" s="187"/>
      <c r="N337" s="187">
        <v>8.5</v>
      </c>
      <c r="O337" s="187"/>
      <c r="P337" s="187"/>
      <c r="Q337" s="187"/>
      <c r="R337" s="187"/>
      <c r="S337" s="187">
        <v>7.25</v>
      </c>
      <c r="T337" s="83">
        <v>7.46</v>
      </c>
      <c r="U337" s="38">
        <v>0</v>
      </c>
      <c r="V337" s="38">
        <v>0</v>
      </c>
      <c r="W337" s="38">
        <v>0</v>
      </c>
      <c r="X337" s="38">
        <v>0</v>
      </c>
      <c r="Y337" s="187">
        <v>15.5</v>
      </c>
      <c r="Z337" s="187">
        <v>13</v>
      </c>
      <c r="AA337" s="187"/>
      <c r="AB337" s="187"/>
      <c r="AC337" s="187"/>
      <c r="AD337" s="187">
        <v>6.75</v>
      </c>
      <c r="AE337" s="187">
        <v>20</v>
      </c>
      <c r="AF337" s="187"/>
      <c r="AG337" s="145">
        <v>12.4</v>
      </c>
      <c r="AH337" s="75">
        <v>2</v>
      </c>
      <c r="AI337" s="75">
        <v>2</v>
      </c>
      <c r="AJ337" s="75">
        <v>0</v>
      </c>
      <c r="AK337" s="75">
        <v>1</v>
      </c>
      <c r="AL337" s="75">
        <v>9</v>
      </c>
      <c r="AM337" s="187">
        <v>20</v>
      </c>
      <c r="AN337" s="187"/>
      <c r="AO337" s="131">
        <v>1</v>
      </c>
      <c r="AP337" s="187">
        <v>0</v>
      </c>
      <c r="AQ337" s="187"/>
      <c r="AR337" s="75">
        <v>0</v>
      </c>
      <c r="AS337" s="187">
        <v>14.5</v>
      </c>
      <c r="AT337" s="187"/>
      <c r="AU337" s="75">
        <v>2</v>
      </c>
      <c r="AV337" s="74">
        <v>10.478823529411764</v>
      </c>
      <c r="AW337" s="70">
        <v>30</v>
      </c>
      <c r="AX337" s="133" t="s">
        <v>962</v>
      </c>
      <c r="AY337" s="133"/>
      <c r="AZ337" s="194">
        <v>36052849</v>
      </c>
      <c r="BA337" s="137" t="s">
        <v>539</v>
      </c>
      <c r="BB337" s="36">
        <v>10.48</v>
      </c>
      <c r="BD337" s="43" t="s">
        <v>1045</v>
      </c>
      <c r="BH337" s="133"/>
      <c r="BN337" s="133"/>
    </row>
    <row r="338" spans="1:66" s="42" customFormat="1" hidden="1" x14ac:dyDescent="0.25">
      <c r="A338" s="191">
        <v>101</v>
      </c>
      <c r="B338" s="195" t="s">
        <v>1047</v>
      </c>
      <c r="C338" s="186" t="s">
        <v>1048</v>
      </c>
      <c r="D338" s="186" t="s">
        <v>1049</v>
      </c>
      <c r="E338" s="191" t="s">
        <v>159</v>
      </c>
      <c r="F338" s="187"/>
      <c r="G338" s="187"/>
      <c r="H338" s="187"/>
      <c r="I338" s="187">
        <v>11</v>
      </c>
      <c r="J338" s="187"/>
      <c r="K338" s="187" t="e">
        <v>#N/A</v>
      </c>
      <c r="L338" s="187"/>
      <c r="M338" s="187"/>
      <c r="N338" s="187">
        <v>10.63</v>
      </c>
      <c r="O338" s="187"/>
      <c r="P338" s="187"/>
      <c r="Q338" s="187"/>
      <c r="R338" s="187"/>
      <c r="S338" s="187">
        <v>10.5</v>
      </c>
      <c r="T338" s="83">
        <v>10.71</v>
      </c>
      <c r="U338" s="38">
        <v>6</v>
      </c>
      <c r="V338" s="38">
        <v>6</v>
      </c>
      <c r="W338" s="38">
        <v>6</v>
      </c>
      <c r="X338" s="38">
        <v>18</v>
      </c>
      <c r="Y338" s="187">
        <v>12.62</v>
      </c>
      <c r="Z338" s="187">
        <v>15</v>
      </c>
      <c r="AA338" s="187"/>
      <c r="AB338" s="187"/>
      <c r="AC338" s="187"/>
      <c r="AD338" s="187">
        <v>10</v>
      </c>
      <c r="AE338" s="187">
        <v>8</v>
      </c>
      <c r="AF338" s="187"/>
      <c r="AG338" s="145">
        <v>11.123999999999999</v>
      </c>
      <c r="AH338" s="75">
        <v>2</v>
      </c>
      <c r="AI338" s="75">
        <v>2</v>
      </c>
      <c r="AJ338" s="75">
        <v>4</v>
      </c>
      <c r="AK338" s="75">
        <v>0</v>
      </c>
      <c r="AL338" s="75">
        <v>9</v>
      </c>
      <c r="AM338" s="187">
        <v>14</v>
      </c>
      <c r="AN338" s="187"/>
      <c r="AO338" s="131">
        <v>1</v>
      </c>
      <c r="AP338" s="187">
        <v>6.5</v>
      </c>
      <c r="AQ338" s="187"/>
      <c r="AR338" s="75">
        <v>0</v>
      </c>
      <c r="AS338" s="187"/>
      <c r="AT338" s="187"/>
      <c r="AU338" s="75">
        <v>0</v>
      </c>
      <c r="AV338" s="74">
        <v>10.53</v>
      </c>
      <c r="AW338" s="70">
        <v>30</v>
      </c>
      <c r="AX338" s="84"/>
      <c r="AY338" s="84"/>
      <c r="AZ338" s="84"/>
      <c r="BA338" s="137" t="s">
        <v>539</v>
      </c>
      <c r="BB338" s="36">
        <v>0</v>
      </c>
      <c r="BD338" s="43" t="s">
        <v>1048</v>
      </c>
      <c r="BH338" s="133"/>
      <c r="BN338" s="133"/>
    </row>
    <row r="339" spans="1:66" s="42" customFormat="1" hidden="1" x14ac:dyDescent="0.25">
      <c r="A339" s="191">
        <v>121</v>
      </c>
      <c r="B339" s="195" t="s">
        <v>1050</v>
      </c>
      <c r="C339" s="186" t="s">
        <v>1051</v>
      </c>
      <c r="D339" s="186" t="s">
        <v>400</v>
      </c>
      <c r="E339" s="191" t="s">
        <v>159</v>
      </c>
      <c r="F339" s="187"/>
      <c r="G339" s="187"/>
      <c r="H339" s="187"/>
      <c r="I339" s="187"/>
      <c r="J339" s="187"/>
      <c r="K339" s="187" t="e">
        <v>#N/A</v>
      </c>
      <c r="L339" s="187"/>
      <c r="M339" s="187"/>
      <c r="N339" s="187"/>
      <c r="O339" s="187"/>
      <c r="P339" s="187"/>
      <c r="Q339" s="187"/>
      <c r="R339" s="187"/>
      <c r="S339" s="187"/>
      <c r="T339" s="83">
        <v>0</v>
      </c>
      <c r="U339" s="38">
        <v>0</v>
      </c>
      <c r="V339" s="38">
        <v>0</v>
      </c>
      <c r="W339" s="38">
        <v>0</v>
      </c>
      <c r="X339" s="38">
        <v>0</v>
      </c>
      <c r="Y339" s="187">
        <v>10</v>
      </c>
      <c r="Z339" s="187">
        <v>15.95</v>
      </c>
      <c r="AA339" s="187"/>
      <c r="AB339" s="187"/>
      <c r="AC339" s="187"/>
      <c r="AD339" s="187">
        <v>8.75</v>
      </c>
      <c r="AE339" s="187">
        <v>19</v>
      </c>
      <c r="AF339" s="187"/>
      <c r="AG339" s="145">
        <v>12.49</v>
      </c>
      <c r="AH339" s="75">
        <v>2</v>
      </c>
      <c r="AI339" s="75">
        <v>2</v>
      </c>
      <c r="AJ339" s="75">
        <v>0</v>
      </c>
      <c r="AK339" s="75">
        <v>1</v>
      </c>
      <c r="AL339" s="75">
        <v>9</v>
      </c>
      <c r="AM339" s="187">
        <v>15</v>
      </c>
      <c r="AN339" s="187"/>
      <c r="AO339" s="131">
        <v>1</v>
      </c>
      <c r="AP339" s="187"/>
      <c r="AQ339" s="187"/>
      <c r="AR339" s="75">
        <v>0</v>
      </c>
      <c r="AS339" s="187">
        <v>14</v>
      </c>
      <c r="AT339" s="187"/>
      <c r="AU339" s="75">
        <v>2</v>
      </c>
      <c r="AV339" s="74">
        <v>6.2029411764705884</v>
      </c>
      <c r="AW339" s="70">
        <v>12</v>
      </c>
      <c r="AX339" s="84"/>
      <c r="AY339" s="84"/>
      <c r="AZ339" s="38">
        <v>36008816</v>
      </c>
      <c r="BA339" s="137" t="s">
        <v>539</v>
      </c>
      <c r="BB339" s="36">
        <v>6.2029411764705884</v>
      </c>
      <c r="BC339" s="192" t="e">
        <v>#N/A</v>
      </c>
      <c r="BD339" s="43" t="s">
        <v>1051</v>
      </c>
      <c r="BH339" s="133"/>
      <c r="BN339" s="133"/>
    </row>
    <row r="340" spans="1:66" s="42" customFormat="1" hidden="1" x14ac:dyDescent="0.25">
      <c r="A340" s="191">
        <v>128</v>
      </c>
      <c r="B340" s="195" t="s">
        <v>1052</v>
      </c>
      <c r="C340" s="186" t="s">
        <v>1053</v>
      </c>
      <c r="D340" s="186" t="s">
        <v>379</v>
      </c>
      <c r="E340" s="191" t="s">
        <v>159</v>
      </c>
      <c r="F340" s="187"/>
      <c r="G340" s="187"/>
      <c r="H340" s="187"/>
      <c r="I340" s="187">
        <v>10.88</v>
      </c>
      <c r="J340" s="187"/>
      <c r="K340" s="187" t="e">
        <v>#N/A</v>
      </c>
      <c r="L340" s="187"/>
      <c r="M340" s="187"/>
      <c r="N340" s="187">
        <v>9.75</v>
      </c>
      <c r="O340" s="187"/>
      <c r="P340" s="187"/>
      <c r="Q340" s="187"/>
      <c r="R340" s="187"/>
      <c r="S340" s="187">
        <v>8.1300000000000008</v>
      </c>
      <c r="T340" s="83">
        <v>9.5866666666666678</v>
      </c>
      <c r="U340" s="38">
        <v>6</v>
      </c>
      <c r="V340" s="38">
        <v>0</v>
      </c>
      <c r="W340" s="38">
        <v>0</v>
      </c>
      <c r="X340" s="38">
        <v>6</v>
      </c>
      <c r="Y340" s="187">
        <v>9.8699999999999992</v>
      </c>
      <c r="Z340" s="187">
        <v>12</v>
      </c>
      <c r="AA340" s="187"/>
      <c r="AB340" s="187"/>
      <c r="AC340" s="187"/>
      <c r="AD340" s="187">
        <v>8.75</v>
      </c>
      <c r="AE340" s="187">
        <v>17</v>
      </c>
      <c r="AF340" s="187"/>
      <c r="AG340" s="145">
        <v>11.273999999999999</v>
      </c>
      <c r="AH340" s="75">
        <v>0</v>
      </c>
      <c r="AI340" s="75">
        <v>2</v>
      </c>
      <c r="AJ340" s="75">
        <v>0</v>
      </c>
      <c r="AK340" s="75">
        <v>1</v>
      </c>
      <c r="AL340" s="75">
        <v>9</v>
      </c>
      <c r="AM340" s="187">
        <v>6</v>
      </c>
      <c r="AN340" s="187"/>
      <c r="AO340" s="131">
        <v>0</v>
      </c>
      <c r="AP340" s="187">
        <v>11</v>
      </c>
      <c r="AQ340" s="187"/>
      <c r="AR340" s="75">
        <v>2</v>
      </c>
      <c r="AS340" s="187"/>
      <c r="AT340" s="187"/>
      <c r="AU340" s="75">
        <v>0</v>
      </c>
      <c r="AV340" s="74">
        <v>10.03823529411765</v>
      </c>
      <c r="AW340" s="70">
        <v>30</v>
      </c>
      <c r="AX340" s="84"/>
      <c r="AY340" s="84"/>
      <c r="AZ340" s="38">
        <v>36012796</v>
      </c>
      <c r="BA340" s="137" t="s">
        <v>539</v>
      </c>
      <c r="BB340" s="36">
        <v>9.7938235294117657</v>
      </c>
      <c r="BC340" s="192">
        <v>9.7938235294117657</v>
      </c>
      <c r="BD340" s="43" t="s">
        <v>1053</v>
      </c>
      <c r="BH340" s="133"/>
      <c r="BN340" s="133"/>
    </row>
    <row r="341" spans="1:66" s="42" customFormat="1" hidden="1" x14ac:dyDescent="0.25">
      <c r="A341" s="197">
        <v>136</v>
      </c>
      <c r="B341" s="195" t="s">
        <v>1054</v>
      </c>
      <c r="C341" s="198" t="s">
        <v>437</v>
      </c>
      <c r="D341" s="198" t="s">
        <v>516</v>
      </c>
      <c r="E341" s="191" t="s">
        <v>159</v>
      </c>
      <c r="F341" s="187"/>
      <c r="G341" s="187"/>
      <c r="H341" s="187"/>
      <c r="I341" s="187">
        <v>10</v>
      </c>
      <c r="J341" s="187"/>
      <c r="K341" s="187" t="e">
        <v>#N/A</v>
      </c>
      <c r="L341" s="187"/>
      <c r="M341" s="187"/>
      <c r="N341" s="187"/>
      <c r="O341" s="187"/>
      <c r="P341" s="187"/>
      <c r="Q341" s="187"/>
      <c r="R341" s="187"/>
      <c r="S341" s="187"/>
      <c r="T341" s="83">
        <v>3.3333333333333335</v>
      </c>
      <c r="U341" s="38">
        <v>6</v>
      </c>
      <c r="V341" s="38">
        <v>0</v>
      </c>
      <c r="W341" s="38">
        <v>0</v>
      </c>
      <c r="X341" s="38">
        <v>6</v>
      </c>
      <c r="Y341" s="187">
        <v>10</v>
      </c>
      <c r="Z341" s="187"/>
      <c r="AA341" s="187"/>
      <c r="AB341" s="187"/>
      <c r="AC341" s="187"/>
      <c r="AD341" s="187"/>
      <c r="AE341" s="187">
        <v>15</v>
      </c>
      <c r="AF341" s="187"/>
      <c r="AG341" s="145">
        <v>5</v>
      </c>
      <c r="AH341" s="75">
        <v>2</v>
      </c>
      <c r="AI341" s="75">
        <v>0</v>
      </c>
      <c r="AJ341" s="75">
        <v>0</v>
      </c>
      <c r="AK341" s="75">
        <v>1</v>
      </c>
      <c r="AL341" s="75">
        <v>3</v>
      </c>
      <c r="AM341" s="187">
        <v>12</v>
      </c>
      <c r="AN341" s="187"/>
      <c r="AO341" s="131">
        <v>1</v>
      </c>
      <c r="AP341" s="187"/>
      <c r="AQ341" s="187"/>
      <c r="AR341" s="75">
        <v>0</v>
      </c>
      <c r="AS341" s="187">
        <v>16</v>
      </c>
      <c r="AT341" s="187"/>
      <c r="AU341" s="75">
        <v>2</v>
      </c>
      <c r="AV341" s="74">
        <v>5.8235294117647056</v>
      </c>
      <c r="AW341" s="70">
        <v>12</v>
      </c>
      <c r="AX341" s="84"/>
      <c r="AY341" s="84"/>
      <c r="AZ341" s="84"/>
      <c r="BA341" s="137" t="s">
        <v>539</v>
      </c>
      <c r="BB341" s="36">
        <v>8.7941176470588243</v>
      </c>
      <c r="BD341" s="43" t="s">
        <v>437</v>
      </c>
      <c r="BH341" s="133"/>
      <c r="BN341" s="133"/>
    </row>
    <row r="342" spans="1:66" s="42" customFormat="1" hidden="1" x14ac:dyDescent="0.25">
      <c r="A342" s="191">
        <v>152</v>
      </c>
      <c r="B342" s="195" t="s">
        <v>1055</v>
      </c>
      <c r="C342" s="186" t="s">
        <v>491</v>
      </c>
      <c r="D342" s="186" t="s">
        <v>777</v>
      </c>
      <c r="E342" s="191" t="s">
        <v>159</v>
      </c>
      <c r="F342" s="187"/>
      <c r="G342" s="187"/>
      <c r="H342" s="187"/>
      <c r="I342" s="187">
        <v>10</v>
      </c>
      <c r="J342" s="187"/>
      <c r="K342" s="187" t="e">
        <v>#N/A</v>
      </c>
      <c r="L342" s="187"/>
      <c r="M342" s="187"/>
      <c r="N342" s="187"/>
      <c r="O342" s="187"/>
      <c r="P342" s="187"/>
      <c r="Q342" s="187"/>
      <c r="R342" s="187"/>
      <c r="S342" s="187"/>
      <c r="T342" s="83">
        <v>3.3333333333333335</v>
      </c>
      <c r="U342" s="38">
        <v>6</v>
      </c>
      <c r="V342" s="38">
        <v>0</v>
      </c>
      <c r="W342" s="38">
        <v>0</v>
      </c>
      <c r="X342" s="38">
        <v>6</v>
      </c>
      <c r="Y342" s="187">
        <v>10.1</v>
      </c>
      <c r="Z342" s="187">
        <v>10.6</v>
      </c>
      <c r="AA342" s="187"/>
      <c r="AB342" s="187"/>
      <c r="AC342" s="187"/>
      <c r="AD342" s="187">
        <v>13</v>
      </c>
      <c r="AE342" s="187">
        <v>14</v>
      </c>
      <c r="AF342" s="187"/>
      <c r="AG342" s="145">
        <v>12.14</v>
      </c>
      <c r="AH342" s="75">
        <v>2</v>
      </c>
      <c r="AI342" s="75">
        <v>2</v>
      </c>
      <c r="AJ342" s="75">
        <v>4</v>
      </c>
      <c r="AK342" s="75">
        <v>1</v>
      </c>
      <c r="AL342" s="75">
        <v>9</v>
      </c>
      <c r="AM342" s="187">
        <v>13</v>
      </c>
      <c r="AN342" s="187"/>
      <c r="AO342" s="131">
        <v>1</v>
      </c>
      <c r="AP342" s="187">
        <v>10</v>
      </c>
      <c r="AQ342" s="187"/>
      <c r="AR342" s="75">
        <v>2</v>
      </c>
      <c r="AS342" s="187"/>
      <c r="AT342" s="187"/>
      <c r="AU342" s="75">
        <v>0</v>
      </c>
      <c r="AV342" s="74">
        <v>7.276470588235294</v>
      </c>
      <c r="AW342" s="70">
        <v>18</v>
      </c>
      <c r="AX342" s="84"/>
      <c r="AY342" s="84"/>
      <c r="AZ342" s="84"/>
      <c r="BA342" s="137" t="s">
        <v>539</v>
      </c>
      <c r="BB342" s="36">
        <v>9.7470588235294109</v>
      </c>
      <c r="BD342" s="43" t="s">
        <v>491</v>
      </c>
      <c r="BH342" s="133"/>
      <c r="BN342" s="133"/>
    </row>
    <row r="343" spans="1:66" s="42" customFormat="1" hidden="1" x14ac:dyDescent="0.25">
      <c r="A343" s="191">
        <v>184</v>
      </c>
      <c r="B343" s="195" t="s">
        <v>1056</v>
      </c>
      <c r="C343" s="186" t="s">
        <v>1057</v>
      </c>
      <c r="D343" s="186" t="s">
        <v>90</v>
      </c>
      <c r="E343" s="191" t="s">
        <v>159</v>
      </c>
      <c r="F343" s="187"/>
      <c r="G343" s="187"/>
      <c r="H343" s="187"/>
      <c r="I343" s="187" t="e">
        <v>#N/A</v>
      </c>
      <c r="J343" s="187"/>
      <c r="K343" s="187" t="e">
        <v>#N/A</v>
      </c>
      <c r="L343" s="187"/>
      <c r="M343" s="187"/>
      <c r="N343" s="187" t="e">
        <v>#N/A</v>
      </c>
      <c r="O343" s="187"/>
      <c r="P343" s="187"/>
      <c r="Q343" s="187"/>
      <c r="R343" s="187"/>
      <c r="S343" s="187" t="e">
        <v>#N/A</v>
      </c>
      <c r="T343" s="83" t="e">
        <v>#N/A</v>
      </c>
      <c r="U343" s="38" t="e">
        <v>#N/A</v>
      </c>
      <c r="V343" s="38" t="e">
        <v>#N/A</v>
      </c>
      <c r="W343" s="38" t="e">
        <v>#N/A</v>
      </c>
      <c r="X343" s="38" t="e">
        <v>#N/A</v>
      </c>
      <c r="Y343" s="187" t="e">
        <v>#N/A</v>
      </c>
      <c r="Z343" s="187" t="e">
        <v>#N/A</v>
      </c>
      <c r="AA343" s="187"/>
      <c r="AB343" s="187"/>
      <c r="AC343" s="187"/>
      <c r="AD343" s="187" t="e">
        <v>#N/A</v>
      </c>
      <c r="AE343" s="187" t="e">
        <v>#N/A</v>
      </c>
      <c r="AF343" s="187"/>
      <c r="AG343" s="145" t="e">
        <v>#N/A</v>
      </c>
      <c r="AH343" s="75" t="e">
        <v>#N/A</v>
      </c>
      <c r="AI343" s="75" t="e">
        <v>#N/A</v>
      </c>
      <c r="AJ343" s="75" t="e">
        <v>#N/A</v>
      </c>
      <c r="AK343" s="75" t="e">
        <v>#N/A</v>
      </c>
      <c r="AL343" s="75" t="e">
        <v>#N/A</v>
      </c>
      <c r="AM343" s="187" t="e">
        <v>#N/A</v>
      </c>
      <c r="AN343" s="187"/>
      <c r="AO343" s="131" t="e">
        <v>#N/A</v>
      </c>
      <c r="AP343" s="187" t="e">
        <v>#N/A</v>
      </c>
      <c r="AQ343" s="187"/>
      <c r="AR343" s="75" t="e">
        <v>#N/A</v>
      </c>
      <c r="AS343" s="187" t="e">
        <v>#N/A</v>
      </c>
      <c r="AT343" s="187"/>
      <c r="AU343" s="75" t="e">
        <v>#N/A</v>
      </c>
      <c r="AV343" s="74" t="e">
        <v>#N/A</v>
      </c>
      <c r="AW343" s="70" t="e">
        <v>#N/A</v>
      </c>
      <c r="AX343" s="133" t="s">
        <v>962</v>
      </c>
      <c r="AY343" s="133"/>
      <c r="AZ343" s="133"/>
      <c r="BA343" s="137" t="s">
        <v>539</v>
      </c>
      <c r="BB343" s="36">
        <v>7.3758823529411766</v>
      </c>
      <c r="BD343" s="43" t="s">
        <v>1057</v>
      </c>
      <c r="BH343" s="133"/>
      <c r="BN343" s="133"/>
    </row>
    <row r="344" spans="1:66" s="42" customFormat="1" hidden="1" x14ac:dyDescent="0.25">
      <c r="A344" s="191">
        <v>185</v>
      </c>
      <c r="B344" s="195" t="s">
        <v>1058</v>
      </c>
      <c r="C344" s="186" t="s">
        <v>1059</v>
      </c>
      <c r="D344" s="186" t="s">
        <v>485</v>
      </c>
      <c r="E344" s="191" t="s">
        <v>159</v>
      </c>
      <c r="F344" s="187"/>
      <c r="G344" s="187"/>
      <c r="H344" s="187"/>
      <c r="I344" s="187" t="e">
        <v>#N/A</v>
      </c>
      <c r="J344" s="187"/>
      <c r="K344" s="187" t="e">
        <v>#N/A</v>
      </c>
      <c r="L344" s="187"/>
      <c r="M344" s="187"/>
      <c r="N344" s="187" t="e">
        <v>#N/A</v>
      </c>
      <c r="O344" s="187"/>
      <c r="P344" s="187"/>
      <c r="Q344" s="187"/>
      <c r="R344" s="187"/>
      <c r="S344" s="187" t="e">
        <v>#N/A</v>
      </c>
      <c r="T344" s="83" t="e">
        <v>#N/A</v>
      </c>
      <c r="U344" s="38" t="e">
        <v>#N/A</v>
      </c>
      <c r="V344" s="38" t="e">
        <v>#N/A</v>
      </c>
      <c r="W344" s="38" t="e">
        <v>#N/A</v>
      </c>
      <c r="X344" s="38" t="e">
        <v>#N/A</v>
      </c>
      <c r="Y344" s="187" t="e">
        <v>#N/A</v>
      </c>
      <c r="Z344" s="187" t="e">
        <v>#N/A</v>
      </c>
      <c r="AA344" s="187"/>
      <c r="AB344" s="187"/>
      <c r="AC344" s="187"/>
      <c r="AD344" s="187" t="e">
        <v>#N/A</v>
      </c>
      <c r="AE344" s="187" t="e">
        <v>#N/A</v>
      </c>
      <c r="AF344" s="187"/>
      <c r="AG344" s="145" t="e">
        <v>#N/A</v>
      </c>
      <c r="AH344" s="75" t="e">
        <v>#N/A</v>
      </c>
      <c r="AI344" s="75" t="e">
        <v>#N/A</v>
      </c>
      <c r="AJ344" s="75" t="e">
        <v>#N/A</v>
      </c>
      <c r="AK344" s="75" t="e">
        <v>#N/A</v>
      </c>
      <c r="AL344" s="75" t="e">
        <v>#N/A</v>
      </c>
      <c r="AM344" s="187" t="e">
        <v>#N/A</v>
      </c>
      <c r="AN344" s="187"/>
      <c r="AO344" s="131" t="e">
        <v>#N/A</v>
      </c>
      <c r="AP344" s="187" t="e">
        <v>#N/A</v>
      </c>
      <c r="AQ344" s="187"/>
      <c r="AR344" s="75" t="e">
        <v>#N/A</v>
      </c>
      <c r="AS344" s="187" t="e">
        <v>#N/A</v>
      </c>
      <c r="AT344" s="187"/>
      <c r="AU344" s="75" t="e">
        <v>#N/A</v>
      </c>
      <c r="AV344" s="74" t="e">
        <v>#N/A</v>
      </c>
      <c r="AW344" s="70">
        <v>31</v>
      </c>
      <c r="AX344" s="84"/>
      <c r="AY344" s="84"/>
      <c r="AZ344" s="84"/>
      <c r="BA344" s="137" t="s">
        <v>539</v>
      </c>
      <c r="BB344" s="36" t="e">
        <v>#N/A</v>
      </c>
      <c r="BD344" s="43" t="s">
        <v>1059</v>
      </c>
      <c r="BH344" s="133"/>
      <c r="BN344" s="133"/>
    </row>
    <row r="345" spans="1:66" s="42" customFormat="1" hidden="1" x14ac:dyDescent="0.25">
      <c r="A345" s="191">
        <v>189</v>
      </c>
      <c r="B345" s="195" t="s">
        <v>1060</v>
      </c>
      <c r="C345" s="186" t="s">
        <v>1061</v>
      </c>
      <c r="D345" s="186" t="s">
        <v>1062</v>
      </c>
      <c r="E345" s="191" t="s">
        <v>159</v>
      </c>
      <c r="F345" s="187"/>
      <c r="G345" s="187"/>
      <c r="H345" s="187"/>
      <c r="I345" s="187">
        <v>7.88</v>
      </c>
      <c r="J345" s="187"/>
      <c r="K345" s="187"/>
      <c r="L345" s="187"/>
      <c r="M345" s="187"/>
      <c r="N345" s="187">
        <v>8.25</v>
      </c>
      <c r="O345" s="187"/>
      <c r="P345" s="187"/>
      <c r="Q345" s="187"/>
      <c r="R345" s="187"/>
      <c r="S345" s="187">
        <v>6.75</v>
      </c>
      <c r="T345" s="83">
        <v>7.626666666666666</v>
      </c>
      <c r="U345" s="38">
        <v>0</v>
      </c>
      <c r="V345" s="38">
        <v>0</v>
      </c>
      <c r="W345" s="38">
        <v>0</v>
      </c>
      <c r="X345" s="38">
        <v>0</v>
      </c>
      <c r="Y345" s="187">
        <v>15</v>
      </c>
      <c r="Z345" s="187">
        <v>14</v>
      </c>
      <c r="AA345" s="187"/>
      <c r="AB345" s="187"/>
      <c r="AC345" s="187"/>
      <c r="AD345" s="187">
        <v>10</v>
      </c>
      <c r="AE345" s="187">
        <v>12.5</v>
      </c>
      <c r="AF345" s="187"/>
      <c r="AG345" s="145">
        <v>12.3</v>
      </c>
      <c r="AH345" s="75">
        <v>2</v>
      </c>
      <c r="AI345" s="75">
        <v>2</v>
      </c>
      <c r="AJ345" s="75">
        <v>4</v>
      </c>
      <c r="AK345" s="75">
        <v>1</v>
      </c>
      <c r="AL345" s="75">
        <v>9</v>
      </c>
      <c r="AM345" s="187">
        <v>14</v>
      </c>
      <c r="AN345" s="187"/>
      <c r="AO345" s="131">
        <v>1</v>
      </c>
      <c r="AP345" s="187">
        <v>0</v>
      </c>
      <c r="AQ345" s="187"/>
      <c r="AR345" s="75">
        <v>0</v>
      </c>
      <c r="AS345" s="187">
        <v>13</v>
      </c>
      <c r="AT345" s="187"/>
      <c r="AU345" s="75">
        <v>2</v>
      </c>
      <c r="AV345" s="74">
        <v>10.008235294117647</v>
      </c>
      <c r="AW345" s="70">
        <v>30</v>
      </c>
      <c r="AX345" s="133" t="s">
        <v>962</v>
      </c>
      <c r="AY345" s="133"/>
      <c r="AZ345" s="194">
        <v>36031401</v>
      </c>
      <c r="BA345" s="137" t="s">
        <v>539</v>
      </c>
      <c r="BB345" s="36">
        <v>10.01</v>
      </c>
      <c r="BD345" s="43" t="s">
        <v>1061</v>
      </c>
      <c r="BH345" s="133"/>
      <c r="BN345" s="133"/>
    </row>
    <row r="346" spans="1:66" s="42" customFormat="1" hidden="1" x14ac:dyDescent="0.25">
      <c r="A346" s="191">
        <v>192</v>
      </c>
      <c r="B346" s="195" t="s">
        <v>1063</v>
      </c>
      <c r="C346" s="186" t="s">
        <v>1064</v>
      </c>
      <c r="D346" s="186" t="s">
        <v>1065</v>
      </c>
      <c r="E346" s="191" t="s">
        <v>159</v>
      </c>
      <c r="F346" s="187"/>
      <c r="G346" s="187"/>
      <c r="H346" s="187"/>
      <c r="I346" s="187">
        <v>10</v>
      </c>
      <c r="J346" s="187"/>
      <c r="K346" s="187"/>
      <c r="L346" s="187"/>
      <c r="M346" s="187"/>
      <c r="N346" s="187">
        <v>8.75</v>
      </c>
      <c r="O346" s="187"/>
      <c r="P346" s="187"/>
      <c r="Q346" s="187"/>
      <c r="R346" s="187"/>
      <c r="S346" s="187">
        <v>11.5</v>
      </c>
      <c r="T346" s="83">
        <v>10.083333333333334</v>
      </c>
      <c r="U346" s="38">
        <v>6</v>
      </c>
      <c r="V346" s="38">
        <v>0</v>
      </c>
      <c r="W346" s="38">
        <v>6</v>
      </c>
      <c r="X346" s="38">
        <v>18</v>
      </c>
      <c r="Y346" s="187">
        <v>7.05</v>
      </c>
      <c r="Z346" s="187">
        <v>14</v>
      </c>
      <c r="AA346" s="187"/>
      <c r="AB346" s="187"/>
      <c r="AC346" s="187"/>
      <c r="AD346" s="187">
        <v>11.13</v>
      </c>
      <c r="AE346" s="187">
        <v>10</v>
      </c>
      <c r="AF346" s="187"/>
      <c r="AG346" s="145">
        <v>10.662000000000001</v>
      </c>
      <c r="AH346" s="75">
        <v>0</v>
      </c>
      <c r="AI346" s="75">
        <v>2</v>
      </c>
      <c r="AJ346" s="75">
        <v>4</v>
      </c>
      <c r="AK346" s="75">
        <v>1</v>
      </c>
      <c r="AL346" s="75">
        <v>9</v>
      </c>
      <c r="AM346" s="187">
        <v>14</v>
      </c>
      <c r="AN346" s="187"/>
      <c r="AO346" s="131">
        <v>1</v>
      </c>
      <c r="AP346" s="187">
        <v>0</v>
      </c>
      <c r="AQ346" s="187"/>
      <c r="AR346" s="75">
        <v>0</v>
      </c>
      <c r="AS346" s="187">
        <v>12.5</v>
      </c>
      <c r="AT346" s="187"/>
      <c r="AU346" s="75">
        <v>2</v>
      </c>
      <c r="AV346" s="74">
        <v>10.768235294117646</v>
      </c>
      <c r="AW346" s="70">
        <v>30</v>
      </c>
      <c r="AX346" s="133"/>
      <c r="AY346" s="133"/>
      <c r="AZ346" s="133"/>
      <c r="BA346" s="137" t="s">
        <v>539</v>
      </c>
      <c r="BB346" s="149">
        <v>10.768235294117646</v>
      </c>
      <c r="BD346" s="43" t="s">
        <v>1064</v>
      </c>
      <c r="BH346" s="133"/>
      <c r="BN346" s="133"/>
    </row>
    <row r="347" spans="1:66" hidden="1" x14ac:dyDescent="0.25"/>
    <row r="348" spans="1:66" hidden="1" x14ac:dyDescent="0.25"/>
    <row r="349" spans="1:66" hidden="1" x14ac:dyDescent="0.25"/>
    <row r="350" spans="1:66" hidden="1" x14ac:dyDescent="0.25"/>
    <row r="351" spans="1:66" hidden="1" x14ac:dyDescent="0.25"/>
    <row r="352" spans="1:66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</sheetData>
  <mergeCells count="46">
    <mergeCell ref="BE1:BE3"/>
    <mergeCell ref="BM1:BM3"/>
    <mergeCell ref="BN1:BN3"/>
    <mergeCell ref="F2:H2"/>
    <mergeCell ref="J2:M2"/>
    <mergeCell ref="O2:R2"/>
    <mergeCell ref="AA2:AC2"/>
    <mergeCell ref="AE2:AF2"/>
    <mergeCell ref="AM2:AN2"/>
    <mergeCell ref="AP2:AQ2"/>
    <mergeCell ref="AS2:AT2"/>
    <mergeCell ref="AZ1:AZ3"/>
    <mergeCell ref="BA1:BA3"/>
    <mergeCell ref="BB1:BB3"/>
    <mergeCell ref="BC1:BC3"/>
    <mergeCell ref="BD1:BD3"/>
    <mergeCell ref="AU1:AU3"/>
    <mergeCell ref="AV1:AV3"/>
    <mergeCell ref="AW1:AW3"/>
    <mergeCell ref="AX1:AX3"/>
    <mergeCell ref="AY1:AY3"/>
    <mergeCell ref="AM1:AN1"/>
    <mergeCell ref="AO1:AO3"/>
    <mergeCell ref="AP1:AQ1"/>
    <mergeCell ref="AR1:AR3"/>
    <mergeCell ref="AS1:AT1"/>
    <mergeCell ref="AH1:AH3"/>
    <mergeCell ref="AI1:AI3"/>
    <mergeCell ref="AJ1:AJ3"/>
    <mergeCell ref="AK1:AK3"/>
    <mergeCell ref="AL1:AL3"/>
    <mergeCell ref="X1:X3"/>
    <mergeCell ref="AA1:AC1"/>
    <mergeCell ref="AD1:AD3"/>
    <mergeCell ref="AE1:AF1"/>
    <mergeCell ref="AG1:AG3"/>
    <mergeCell ref="S1:S3"/>
    <mergeCell ref="T1:T3"/>
    <mergeCell ref="U1:U3"/>
    <mergeCell ref="V1:V3"/>
    <mergeCell ref="W1:W3"/>
    <mergeCell ref="F1:H1"/>
    <mergeCell ref="I1:I3"/>
    <mergeCell ref="J1:M1"/>
    <mergeCell ref="N1:N3"/>
    <mergeCell ref="O1:R1"/>
  </mergeCells>
  <conditionalFormatting sqref="B8:B89">
    <cfRule type="duplicateValues" dxfId="8" priority="10"/>
  </conditionalFormatting>
  <conditionalFormatting sqref="B90">
    <cfRule type="duplicateValues" dxfId="7" priority="5"/>
  </conditionalFormatting>
  <conditionalFormatting sqref="B7">
    <cfRule type="duplicateValues" dxfId="6" priority="4"/>
  </conditionalFormatting>
  <conditionalFormatting sqref="B4:B6">
    <cfRule type="duplicateValues" dxfId="5" priority="6"/>
  </conditionalFormatting>
  <conditionalFormatting sqref="C4:C89">
    <cfRule type="duplicateValues" dxfId="4" priority="7"/>
  </conditionalFormatting>
  <conditionalFormatting sqref="D4:D89">
    <cfRule type="duplicateValues" dxfId="3" priority="8"/>
  </conditionalFormatting>
  <conditionalFormatting sqref="B106:B107">
    <cfRule type="duplicateValues" dxfId="2" priority="1"/>
  </conditionalFormatting>
  <conditionalFormatting sqref="C106:C107">
    <cfRule type="duplicateValues" dxfId="1" priority="2"/>
  </conditionalFormatting>
  <conditionalFormatting sqref="D106:D107">
    <cfRule type="duplicateValues" dxfId="0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9"/>
  <sheetViews>
    <sheetView tabSelected="1" workbookViewId="0">
      <selection activeCell="H7" sqref="H7"/>
    </sheetView>
  </sheetViews>
  <sheetFormatPr baseColWidth="10" defaultRowHeight="15" x14ac:dyDescent="0.25"/>
  <cols>
    <col min="2" max="2" width="39.7109375" customWidth="1"/>
    <col min="3" max="3" width="8" customWidth="1"/>
    <col min="4" max="4" width="17.42578125" customWidth="1"/>
    <col min="6" max="6" width="16.42578125" customWidth="1"/>
  </cols>
  <sheetData>
    <row r="2" spans="2:9" ht="15.75" thickBot="1" x14ac:dyDescent="0.3"/>
    <row r="3" spans="2:9" ht="15.75" thickBot="1" x14ac:dyDescent="0.3">
      <c r="B3" s="10" t="s">
        <v>0</v>
      </c>
      <c r="C3" s="117"/>
      <c r="D3" s="118"/>
      <c r="F3" s="1"/>
      <c r="G3" s="1"/>
      <c r="I3" s="18"/>
    </row>
    <row r="4" spans="2:9" ht="15.75" thickBot="1" x14ac:dyDescent="0.3">
      <c r="G4" s="19"/>
    </row>
    <row r="5" spans="2:9" ht="15.75" thickBot="1" x14ac:dyDescent="0.3">
      <c r="B5" s="2" t="s">
        <v>1</v>
      </c>
      <c r="D5" s="117" t="e">
        <f>VLOOKUP(C3,Feuil1!B:C,2,FALSE)</f>
        <v>#N/A</v>
      </c>
      <c r="E5" s="123"/>
      <c r="F5" s="118"/>
    </row>
    <row r="6" spans="2:9" ht="15.75" thickBot="1" x14ac:dyDescent="0.3">
      <c r="B6" s="2" t="s">
        <v>2</v>
      </c>
      <c r="D6" s="117" t="e">
        <f>VLOOKUP(C3,Feuil1!B:D,3,FALSE)</f>
        <v>#N/A</v>
      </c>
      <c r="E6" s="123"/>
      <c r="F6" s="118"/>
    </row>
    <row r="7" spans="2:9" ht="15.75" thickBot="1" x14ac:dyDescent="0.3">
      <c r="B7" s="2" t="s">
        <v>3</v>
      </c>
      <c r="D7" s="3" t="e">
        <f>VLOOKUP(C3,Feuil1!B:E,4,FALSE)</f>
        <v>#N/A</v>
      </c>
    </row>
    <row r="8" spans="2:9" ht="15.75" thickBot="1" x14ac:dyDescent="0.3">
      <c r="E8" s="4"/>
    </row>
    <row r="9" spans="2:9" ht="15.75" thickBot="1" x14ac:dyDescent="0.3">
      <c r="B9" s="6"/>
      <c r="C9" s="7"/>
      <c r="D9" s="7"/>
      <c r="E9" s="7"/>
      <c r="F9" s="3" t="s">
        <v>21</v>
      </c>
    </row>
    <row r="10" spans="2:9" ht="15.75" thickBot="1" x14ac:dyDescent="0.3">
      <c r="B10" s="2" t="s">
        <v>5</v>
      </c>
      <c r="C10" s="15" t="e">
        <f>VLOOKUP(C3,Feuil1!B:H,5,FALSE)</f>
        <v>#N/A</v>
      </c>
      <c r="D10" s="110" t="s">
        <v>18</v>
      </c>
      <c r="E10" s="125" t="e">
        <f>VLOOKUP(C3,Feuil1!B:I,8,FALSE)</f>
        <v>#N/A</v>
      </c>
      <c r="F10" s="119" t="e">
        <f>VLOOKUP(C3,Feuil1!B:T,19,FALSE)</f>
        <v>#N/A</v>
      </c>
    </row>
    <row r="11" spans="2:9" ht="15.75" thickBot="1" x14ac:dyDescent="0.3">
      <c r="B11" s="27" t="s">
        <v>6</v>
      </c>
      <c r="C11" s="28" t="e">
        <f>VLOOKUP(C3,Feuil1!B:H,6,FALSE)</f>
        <v>#N/A</v>
      </c>
      <c r="D11" s="124"/>
      <c r="E11" s="126"/>
      <c r="F11" s="120"/>
    </row>
    <row r="12" spans="2:9" s="22" customFormat="1" ht="15.75" thickBot="1" x14ac:dyDescent="0.3">
      <c r="B12" s="2" t="s">
        <v>24</v>
      </c>
      <c r="C12" s="15" t="e">
        <f>VLOOKUP(C3,Feuil1!B:H,7,FALSE)</f>
        <v>#N/A</v>
      </c>
      <c r="D12" s="113"/>
      <c r="E12" s="113"/>
      <c r="F12" s="120"/>
    </row>
    <row r="13" spans="2:9" ht="15.75" thickBot="1" x14ac:dyDescent="0.3">
      <c r="B13" s="8"/>
      <c r="C13" s="12"/>
      <c r="D13" s="116"/>
      <c r="E13" s="116"/>
      <c r="F13" s="120"/>
    </row>
    <row r="14" spans="2:9" ht="15.75" thickBot="1" x14ac:dyDescent="0.3">
      <c r="B14" s="2" t="s">
        <v>7</v>
      </c>
      <c r="C14" s="15" t="e">
        <f>VLOOKUP(C3,Feuil1!B:M,9,FALSE)</f>
        <v>#N/A</v>
      </c>
      <c r="D14" s="110" t="s">
        <v>19</v>
      </c>
      <c r="E14" s="125" t="e">
        <f>VLOOKUP(C3,Feuil1!B:N,13,FALSE)</f>
        <v>#N/A</v>
      </c>
      <c r="F14" s="120"/>
    </row>
    <row r="15" spans="2:9" ht="15.75" thickBot="1" x14ac:dyDescent="0.3">
      <c r="B15" s="2" t="s">
        <v>8</v>
      </c>
      <c r="C15" s="15" t="e">
        <f>VLOOKUP(C3,Feuil1!B:M,10,FALSE)</f>
        <v>#N/A</v>
      </c>
      <c r="D15" s="124"/>
      <c r="E15" s="126"/>
      <c r="F15" s="120"/>
    </row>
    <row r="16" spans="2:9" s="30" customFormat="1" ht="15.75" thickBot="1" x14ac:dyDescent="0.3">
      <c r="B16" s="2" t="s">
        <v>63</v>
      </c>
      <c r="C16" s="15" t="e">
        <f>VLOOKUP(C3,Feuil1!B:M,12,FALSE)</f>
        <v>#N/A</v>
      </c>
      <c r="D16" s="25"/>
      <c r="E16" s="26"/>
      <c r="F16" s="120"/>
    </row>
    <row r="17" spans="2:7" s="22" customFormat="1" ht="15.75" thickBot="1" x14ac:dyDescent="0.3">
      <c r="B17" s="2" t="s">
        <v>25</v>
      </c>
      <c r="C17" s="15" t="e">
        <f>VLOOKUP(C3,Feuil1!B:M,11,FALSE)</f>
        <v>#N/A</v>
      </c>
      <c r="D17" s="115"/>
      <c r="E17" s="115"/>
      <c r="F17" s="120"/>
    </row>
    <row r="18" spans="2:7" ht="15.75" thickBot="1" x14ac:dyDescent="0.3">
      <c r="B18" s="8"/>
      <c r="C18" s="12"/>
      <c r="D18" s="116"/>
      <c r="E18" s="116"/>
      <c r="F18" s="120"/>
    </row>
    <row r="19" spans="2:7" ht="15.75" thickBot="1" x14ac:dyDescent="0.3">
      <c r="B19" s="2" t="s">
        <v>9</v>
      </c>
      <c r="C19" s="15" t="e">
        <f>VLOOKUP(C3,Feuil1!B:R,14,FALSE)</f>
        <v>#N/A</v>
      </c>
      <c r="D19" s="127" t="s">
        <v>20</v>
      </c>
      <c r="E19" s="125" t="e">
        <f>VLOOKUP(C3,Feuil1!B:S,18,FALSE)</f>
        <v>#N/A</v>
      </c>
      <c r="F19" s="120"/>
    </row>
    <row r="20" spans="2:7" ht="15.75" thickBot="1" x14ac:dyDescent="0.3">
      <c r="B20" s="2" t="s">
        <v>10</v>
      </c>
      <c r="C20" s="15" t="e">
        <f>VLOOKUP(C3,Feuil1!B:R,15,FALSE)</f>
        <v>#N/A</v>
      </c>
      <c r="D20" s="128"/>
      <c r="E20" s="126"/>
      <c r="F20" s="120"/>
    </row>
    <row r="21" spans="2:7" s="17" customFormat="1" ht="15.75" thickBot="1" x14ac:dyDescent="0.3">
      <c r="B21" s="2" t="s">
        <v>23</v>
      </c>
      <c r="C21" s="15" t="e">
        <f>VLOOKUP(C3,Feuil1!B:R,17,FALSE)</f>
        <v>#N/A</v>
      </c>
      <c r="D21" s="51"/>
      <c r="E21" s="52"/>
      <c r="F21" s="50"/>
    </row>
    <row r="22" spans="2:7" s="22" customFormat="1" ht="15.75" thickBot="1" x14ac:dyDescent="0.3">
      <c r="B22" s="2" t="s">
        <v>26</v>
      </c>
      <c r="C22" s="15" t="e">
        <f>VLOOKUP(C3,Feuil1!B:R,16,FALSE)</f>
        <v>#N/A</v>
      </c>
      <c r="D22" s="53"/>
      <c r="E22" s="54"/>
      <c r="F22" s="41"/>
    </row>
    <row r="23" spans="2:7" ht="15.75" thickBot="1" x14ac:dyDescent="0.3"/>
    <row r="24" spans="2:7" ht="15.75" thickBot="1" x14ac:dyDescent="0.3">
      <c r="B24" s="6"/>
      <c r="C24" s="13"/>
      <c r="D24" s="7"/>
      <c r="E24" s="16"/>
      <c r="F24" s="27" t="s">
        <v>21</v>
      </c>
    </row>
    <row r="25" spans="2:7" ht="15.75" thickBot="1" x14ac:dyDescent="0.3">
      <c r="B25" s="2" t="s">
        <v>13</v>
      </c>
      <c r="C25" s="15" t="e">
        <f>VLOOKUP(C3,Feuil1!B:AC,26,FALSE)</f>
        <v>#N/A</v>
      </c>
      <c r="D25" s="110" t="s">
        <v>22</v>
      </c>
      <c r="E25" s="125" t="e">
        <f>VLOOKUP(C3,Feuil1!B:AD,29,FALSE)</f>
        <v>#N/A</v>
      </c>
      <c r="F25" s="119" t="e">
        <f>VLOOKUP(C3,Feuil1!B:AG,32,FALSE)</f>
        <v>#N/A</v>
      </c>
      <c r="G25" s="20"/>
    </row>
    <row r="26" spans="2:7" ht="15.75" thickBot="1" x14ac:dyDescent="0.3">
      <c r="B26" s="2" t="s">
        <v>14</v>
      </c>
      <c r="C26" s="15" t="e">
        <f>VLOOKUP(C3,Feuil1!B:AC,27,FALSE)</f>
        <v>#N/A</v>
      </c>
      <c r="D26" s="111"/>
      <c r="E26" s="129"/>
      <c r="F26" s="120"/>
      <c r="G26" s="20"/>
    </row>
    <row r="27" spans="2:7" s="22" customFormat="1" ht="15.75" thickBot="1" x14ac:dyDescent="0.3">
      <c r="B27" s="2" t="s">
        <v>27</v>
      </c>
      <c r="C27" s="49" t="e">
        <f>VLOOKUP(C3,Feuil1!B:AC,28,FALSE)</f>
        <v>#N/A</v>
      </c>
      <c r="D27" s="112"/>
      <c r="E27" s="113"/>
      <c r="F27" s="120"/>
    </row>
    <row r="28" spans="2:7" ht="15.75" thickBot="1" x14ac:dyDescent="0.3">
      <c r="B28" s="2" t="s">
        <v>11</v>
      </c>
      <c r="C28" s="55" t="e">
        <f>VLOOKUP(C3,Feuil1!B:Y,24,FALSE)</f>
        <v>#N/A</v>
      </c>
      <c r="D28" s="114"/>
      <c r="E28" s="115"/>
      <c r="F28" s="120"/>
      <c r="G28" s="20"/>
    </row>
    <row r="29" spans="2:7" ht="15.75" thickBot="1" x14ac:dyDescent="0.3">
      <c r="B29" s="2" t="s">
        <v>12</v>
      </c>
      <c r="C29" s="49" t="e">
        <f>VLOOKUP(C3,Feuil1!B:Z,25,FALSE)</f>
        <v>#N/A</v>
      </c>
      <c r="D29" s="114"/>
      <c r="E29" s="115"/>
      <c r="F29" s="120"/>
      <c r="G29" s="20"/>
    </row>
    <row r="30" spans="2:7" ht="15.75" thickBot="1" x14ac:dyDescent="0.3">
      <c r="B30" s="2" t="s">
        <v>15</v>
      </c>
      <c r="C30" s="49" t="e">
        <f>VLOOKUP(C3,Feuil1!B:AE,30,FALSE)</f>
        <v>#N/A</v>
      </c>
      <c r="D30" s="114"/>
      <c r="E30" s="115"/>
      <c r="F30" s="120"/>
      <c r="G30" s="20"/>
    </row>
    <row r="31" spans="2:7" s="22" customFormat="1" ht="15.75" thickBot="1" x14ac:dyDescent="0.3">
      <c r="B31" s="2" t="s">
        <v>31</v>
      </c>
      <c r="C31" s="49"/>
      <c r="D31" s="56"/>
      <c r="E31" s="57"/>
      <c r="F31" s="40"/>
    </row>
    <row r="32" spans="2:7" ht="15.75" thickBot="1" x14ac:dyDescent="0.3">
      <c r="B32" s="20"/>
      <c r="C32" s="5"/>
      <c r="D32" s="20"/>
      <c r="E32" s="20"/>
      <c r="F32" s="20"/>
      <c r="G32" s="20"/>
    </row>
    <row r="33" spans="2:7" ht="19.5" thickBot="1" x14ac:dyDescent="0.35">
      <c r="B33" s="2" t="s">
        <v>16</v>
      </c>
      <c r="C33" s="15" t="e">
        <f>VLOOKUP(C3,Feuil1!B:AM,38,FALSE)</f>
        <v>#N/A</v>
      </c>
      <c r="D33" s="20"/>
      <c r="E33" s="121" t="s">
        <v>1079</v>
      </c>
      <c r="F33" s="122"/>
      <c r="G33" s="14" t="e">
        <f>VLOOKUP(C3,Feuil1!B:AV,47,FALSE)</f>
        <v>#N/A</v>
      </c>
    </row>
    <row r="34" spans="2:7" s="22" customFormat="1" ht="19.5" thickBot="1" x14ac:dyDescent="0.35">
      <c r="B34" s="29" t="s">
        <v>28</v>
      </c>
      <c r="C34" s="15"/>
      <c r="E34" s="23"/>
      <c r="F34" s="24"/>
      <c r="G34" s="14"/>
    </row>
    <row r="35" spans="2:7" ht="19.5" thickBot="1" x14ac:dyDescent="0.35">
      <c r="B35" s="20"/>
      <c r="C35" s="5"/>
      <c r="D35" s="20"/>
      <c r="E35" s="121" t="s">
        <v>1080</v>
      </c>
      <c r="F35" s="122"/>
      <c r="G35" s="11" t="e">
        <f>VLOOKUP(C3,Feuil1!B:AW,48,FALSE)</f>
        <v>#N/A</v>
      </c>
    </row>
    <row r="36" spans="2:7" ht="15.75" thickBot="1" x14ac:dyDescent="0.3">
      <c r="B36" s="2" t="s">
        <v>17</v>
      </c>
      <c r="C36" s="9" t="e">
        <f>VLOOKUP(C3,Feuil1!B:AQ,41,FALSE)</f>
        <v>#N/A</v>
      </c>
      <c r="D36" s="20"/>
      <c r="E36" s="22"/>
      <c r="F36" s="22"/>
      <c r="G36" s="22"/>
    </row>
    <row r="37" spans="2:7" s="22" customFormat="1" ht="15.75" thickBot="1" x14ac:dyDescent="0.3">
      <c r="B37" s="2" t="s">
        <v>29</v>
      </c>
      <c r="C37" s="9" t="e">
        <f>VLOOKUP(C3,Feuil1!B:AQ,42,FALSE)</f>
        <v>#N/A</v>
      </c>
    </row>
    <row r="38" spans="2:7" ht="15.75" thickBot="1" x14ac:dyDescent="0.3">
      <c r="B38" s="2" t="s">
        <v>4</v>
      </c>
      <c r="C38" s="9" t="e">
        <f>VLOOKUP(C3,Feuil1!B:AT,44,FALSE)</f>
        <v>#N/A</v>
      </c>
      <c r="D38" s="20"/>
      <c r="E38" s="21"/>
      <c r="F38" s="21"/>
      <c r="G38" s="21"/>
    </row>
    <row r="39" spans="2:7" ht="15.75" thickBot="1" x14ac:dyDescent="0.3">
      <c r="B39" s="2" t="s">
        <v>30</v>
      </c>
      <c r="C39" s="3" t="e">
        <f>VLOOKUP(C3,Feuil1!B:AT,45,FALSE)</f>
        <v>#N/A</v>
      </c>
    </row>
  </sheetData>
  <mergeCells count="18">
    <mergeCell ref="F25:F30"/>
    <mergeCell ref="E35:F35"/>
    <mergeCell ref="D6:F6"/>
    <mergeCell ref="D5:F5"/>
    <mergeCell ref="D10:D11"/>
    <mergeCell ref="E10:E11"/>
    <mergeCell ref="D14:D15"/>
    <mergeCell ref="E14:E15"/>
    <mergeCell ref="E33:F33"/>
    <mergeCell ref="E19:E20"/>
    <mergeCell ref="D19:D20"/>
    <mergeCell ref="F10:F20"/>
    <mergeCell ref="E25:E26"/>
    <mergeCell ref="D25:D26"/>
    <mergeCell ref="D27:E30"/>
    <mergeCell ref="D17:E18"/>
    <mergeCell ref="D12:E13"/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2019-02-14T22:22:39Z</dcterms:created>
  <dcterms:modified xsi:type="dcterms:W3CDTF">2021-01-09T19:07:19Z</dcterms:modified>
</cp:coreProperties>
</file>