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DOC\AFFICHAGE\"/>
    </mc:Choice>
  </mc:AlternateContent>
  <workbookProtection workbookAlgorithmName="SHA-512" workbookHashValue="xRtS0rn4H9U6hksIY+R6j2qK2XEV5EXb8WHfqGQ9z4QijAeff81zzhd+9GDIH9IMmeVRQp0V2oV27Wrwgtrg6A==" workbookSaltValue="6oyXTTQYX3j9IHXwJtWfkw==" workbookSpinCount="100000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  <sheet name="Feuil6" sheetId="6" state="hidden" r:id="rId3"/>
  </sheets>
  <definedNames>
    <definedName name="_xlnm._FilterDatabase" localSheetId="0" hidden="1">Feuil1!$A$3:$BX$280</definedName>
  </definedNames>
  <calcPr calcId="152511"/>
</workbook>
</file>

<file path=xl/calcChain.xml><?xml version="1.0" encoding="utf-8"?>
<calcChain xmlns="http://schemas.openxmlformats.org/spreadsheetml/2006/main">
  <c r="I29" i="2" l="1"/>
  <c r="I27" i="2"/>
  <c r="I25" i="2"/>
  <c r="I24" i="2"/>
  <c r="D26" i="2" l="1"/>
  <c r="D24" i="2"/>
  <c r="G18" i="2"/>
  <c r="G15" i="2"/>
  <c r="G13" i="2"/>
  <c r="G10" i="2"/>
  <c r="G8" i="2"/>
  <c r="I23" i="2" l="1"/>
  <c r="I28" i="2" s="1"/>
  <c r="I22" i="2"/>
  <c r="I26" i="2" s="1"/>
  <c r="D28" i="2"/>
  <c r="E23" i="2"/>
  <c r="D25" i="2"/>
  <c r="D23" i="2"/>
  <c r="J17" i="2"/>
  <c r="D20" i="2"/>
  <c r="G19" i="2"/>
  <c r="D19" i="2"/>
  <c r="I17" i="2"/>
  <c r="G17" i="2"/>
  <c r="D17" i="2"/>
  <c r="J12" i="2"/>
  <c r="I14" i="2"/>
  <c r="G14" i="2"/>
  <c r="D14" i="2"/>
  <c r="I12" i="2"/>
  <c r="G12" i="2"/>
  <c r="D12" i="2"/>
  <c r="J7" i="2"/>
  <c r="I9" i="2"/>
  <c r="G9" i="2"/>
  <c r="D9" i="2"/>
  <c r="I7" i="2"/>
  <c r="G7" i="2"/>
  <c r="D7" i="2"/>
  <c r="G4" i="2"/>
  <c r="C5" i="2"/>
  <c r="C4" i="2"/>
</calcChain>
</file>

<file path=xl/sharedStrings.xml><?xml version="1.0" encoding="utf-8"?>
<sst xmlns="http://schemas.openxmlformats.org/spreadsheetml/2006/main" count="3433" uniqueCount="1042">
  <si>
    <t>N</t>
  </si>
  <si>
    <t>MATRICULE</t>
  </si>
  <si>
    <t>NOM</t>
  </si>
  <si>
    <t>PRENOM</t>
  </si>
  <si>
    <t>GR</t>
  </si>
  <si>
    <t>coef: 03/crédits 06</t>
  </si>
  <si>
    <t>MATHS3</t>
  </si>
  <si>
    <t>coef: 02/crédits 04</t>
  </si>
  <si>
    <t>PHYS3</t>
  </si>
  <si>
    <t>UEF3.1</t>
  </si>
  <si>
    <t>MDF</t>
  </si>
  <si>
    <t>UEF3.2</t>
  </si>
  <si>
    <t>MATHS4</t>
  </si>
  <si>
    <t xml:space="preserve"> Coef : 01</t>
  </si>
  <si>
    <t>UEM3</t>
  </si>
  <si>
    <t>UED3</t>
  </si>
  <si>
    <t>Crédits: 02</t>
  </si>
  <si>
    <t>Crédits: 01</t>
  </si>
  <si>
    <t>TD</t>
  </si>
  <si>
    <t>RATT</t>
  </si>
  <si>
    <t>TP PHY 3</t>
  </si>
  <si>
    <t>TP DESSIN</t>
  </si>
  <si>
    <t>ANGLAIS</t>
  </si>
  <si>
    <t>CHAIMA</t>
  </si>
  <si>
    <t>BOUKARI</t>
  </si>
  <si>
    <t>MARWA</t>
  </si>
  <si>
    <t>HAMDI</t>
  </si>
  <si>
    <t>DOUNIA</t>
  </si>
  <si>
    <t>IMENE</t>
  </si>
  <si>
    <t>NESRINE</t>
  </si>
  <si>
    <t>AMEL</t>
  </si>
  <si>
    <t>ROUMAISSA</t>
  </si>
  <si>
    <t>MOHAMED RAMZI</t>
  </si>
  <si>
    <t>KHAOULA</t>
  </si>
  <si>
    <t>NOUR EL HOUDA</t>
  </si>
  <si>
    <t>ABBACI</t>
  </si>
  <si>
    <t>AYA</t>
  </si>
  <si>
    <t>FARES</t>
  </si>
  <si>
    <t>YOUSRA</t>
  </si>
  <si>
    <t>HADJER</t>
  </si>
  <si>
    <t>DIB</t>
  </si>
  <si>
    <t>SEIFEDDINE</t>
  </si>
  <si>
    <t>AMANI</t>
  </si>
  <si>
    <t>HADIL</t>
  </si>
  <si>
    <t>DRICI</t>
  </si>
  <si>
    <t>AMIRA</t>
  </si>
  <si>
    <t>MOHAMED</t>
  </si>
  <si>
    <t>OUSSAMA</t>
  </si>
  <si>
    <t>LINA</t>
  </si>
  <si>
    <t>ATAILIA</t>
  </si>
  <si>
    <t>WALID</t>
  </si>
  <si>
    <t>RAYENE</t>
  </si>
  <si>
    <t>BOUMAZA</t>
  </si>
  <si>
    <t>RAMDANE</t>
  </si>
  <si>
    <t>MOHAMED ANIS</t>
  </si>
  <si>
    <t>DIABI</t>
  </si>
  <si>
    <t>AYMEN</t>
  </si>
  <si>
    <t>KARIM</t>
  </si>
  <si>
    <t>NADA</t>
  </si>
  <si>
    <t>YASMINE</t>
  </si>
  <si>
    <t>MERZOUG</t>
  </si>
  <si>
    <t>MESSAOUDI</t>
  </si>
  <si>
    <t>MAROUA</t>
  </si>
  <si>
    <t>ISLEM</t>
  </si>
  <si>
    <t>HAMZA</t>
  </si>
  <si>
    <t>ABIR</t>
  </si>
  <si>
    <t>BOUAZIZ</t>
  </si>
  <si>
    <t>SABRINA</t>
  </si>
  <si>
    <t>IBTISSAM</t>
  </si>
  <si>
    <t>SELMA</t>
  </si>
  <si>
    <t>SIRINE</t>
  </si>
  <si>
    <t>FERIEL</t>
  </si>
  <si>
    <t>KHAWLA</t>
  </si>
  <si>
    <t>BOUACIDA</t>
  </si>
  <si>
    <t>AHMED</t>
  </si>
  <si>
    <t>KHALFI</t>
  </si>
  <si>
    <t>12.5</t>
  </si>
  <si>
    <t>14.5</t>
  </si>
  <si>
    <t>14.75</t>
  </si>
  <si>
    <t>15.50</t>
  </si>
  <si>
    <t>17.00</t>
  </si>
  <si>
    <t>14.00</t>
  </si>
  <si>
    <t>16.00</t>
  </si>
  <si>
    <t>12.00</t>
  </si>
  <si>
    <t>13.00</t>
  </si>
  <si>
    <t>10.00</t>
  </si>
  <si>
    <t>11.00</t>
  </si>
  <si>
    <t>13.50</t>
  </si>
  <si>
    <t>14.50</t>
  </si>
  <si>
    <t>15.00</t>
  </si>
  <si>
    <t>10.50</t>
  </si>
  <si>
    <t>12.50</t>
  </si>
  <si>
    <t>17.5</t>
  </si>
  <si>
    <t>09.00</t>
  </si>
  <si>
    <t>11.50</t>
  </si>
  <si>
    <t>14.0</t>
  </si>
  <si>
    <t>16.0</t>
  </si>
  <si>
    <t>11.0</t>
  </si>
  <si>
    <t>15.0</t>
  </si>
  <si>
    <t>11.5</t>
  </si>
  <si>
    <t xml:space="preserve">NOM </t>
  </si>
  <si>
    <t>TD MATHS 3</t>
  </si>
  <si>
    <t>EXAMEN MATHS 3</t>
  </si>
  <si>
    <t>EXAMEN VIBRATION ET ONDES</t>
  </si>
  <si>
    <t>EXAMEN MECANIQUE DES FLUIDES</t>
  </si>
  <si>
    <t>EXAMEN PROBABILITE ET STAT.</t>
  </si>
  <si>
    <t>TP INFORMATIQUE</t>
  </si>
  <si>
    <t>TP VIBRATION ET ONDES</t>
  </si>
  <si>
    <t>EXNAMEN ANGLAIS</t>
  </si>
  <si>
    <t>11.25</t>
  </si>
  <si>
    <t>11.75</t>
  </si>
  <si>
    <t>12.75</t>
  </si>
  <si>
    <t>13.5</t>
  </si>
  <si>
    <t>10.75</t>
  </si>
  <si>
    <t>13.75</t>
  </si>
  <si>
    <t>09.25</t>
  </si>
  <si>
    <t>12.25</t>
  </si>
  <si>
    <t>MGS3</t>
  </si>
  <si>
    <t>CDT S3</t>
  </si>
  <si>
    <t>BENDIB</t>
  </si>
  <si>
    <t>TD VIBRATION ET ONDES (PHYS 3)</t>
  </si>
  <si>
    <t>16.50</t>
  </si>
  <si>
    <t>DRIHEM</t>
  </si>
  <si>
    <t>SAFA</t>
  </si>
  <si>
    <t>KELOUFI</t>
  </si>
  <si>
    <t>OUMAR</t>
  </si>
  <si>
    <t>ASMA</t>
  </si>
  <si>
    <t>18.0</t>
  </si>
  <si>
    <t>MALEK</t>
  </si>
  <si>
    <t>10.0</t>
  </si>
  <si>
    <t>ANFEL</t>
  </si>
  <si>
    <t>13.37</t>
  </si>
  <si>
    <t>RANIA</t>
  </si>
  <si>
    <t>15.25</t>
  </si>
  <si>
    <t>14.25</t>
  </si>
  <si>
    <t>DJIHANE</t>
  </si>
  <si>
    <t>16.5</t>
  </si>
  <si>
    <t>BOUTEFNOUCHET</t>
  </si>
  <si>
    <t>07.0</t>
  </si>
  <si>
    <t>09.5</t>
  </si>
  <si>
    <t>FRIHI</t>
  </si>
  <si>
    <t>KARA</t>
  </si>
  <si>
    <t>NOUR</t>
  </si>
  <si>
    <t>RIHAB</t>
  </si>
  <si>
    <t>13.25</t>
  </si>
  <si>
    <t>DONIA</t>
  </si>
  <si>
    <t>HOCINE</t>
  </si>
  <si>
    <t>RIME</t>
  </si>
  <si>
    <t>SALIM</t>
  </si>
  <si>
    <t>HARBI</t>
  </si>
  <si>
    <t>11.37</t>
  </si>
  <si>
    <t>09.75</t>
  </si>
  <si>
    <t>MOHAMED AKRAM</t>
  </si>
  <si>
    <t>ZOGHBA</t>
  </si>
  <si>
    <t>AMARA</t>
  </si>
  <si>
    <t>WAIL</t>
  </si>
  <si>
    <t>15/36031471</t>
  </si>
  <si>
    <t>Crédit GP</t>
  </si>
  <si>
    <t>17/36029940</t>
  </si>
  <si>
    <t>GROUPE</t>
  </si>
  <si>
    <t>EXAM</t>
  </si>
  <si>
    <t>BRINIS</t>
  </si>
  <si>
    <t>KADRI</t>
  </si>
  <si>
    <t>NACER</t>
  </si>
  <si>
    <t>SNANI</t>
  </si>
  <si>
    <t>ALI</t>
  </si>
  <si>
    <t>TADJINE</t>
  </si>
  <si>
    <t>HEYTHEM</t>
  </si>
  <si>
    <t>17.0</t>
  </si>
  <si>
    <t>SAMI</t>
  </si>
  <si>
    <t>15.5</t>
  </si>
  <si>
    <t>SENOUCI</t>
  </si>
  <si>
    <t>TALHI</t>
  </si>
  <si>
    <t>ZAOUI</t>
  </si>
  <si>
    <t>13.0</t>
  </si>
  <si>
    <t>ACHARI</t>
  </si>
  <si>
    <t>MOHAMED NADIR</t>
  </si>
  <si>
    <t>BENNOUR</t>
  </si>
  <si>
    <t>08.00</t>
  </si>
  <si>
    <t>DJEDDOU</t>
  </si>
  <si>
    <t>MESSAI</t>
  </si>
  <si>
    <t>SOUAD</t>
  </si>
  <si>
    <t>BENDJEDDOU</t>
  </si>
  <si>
    <t>CHOUAIB</t>
  </si>
  <si>
    <t>BOUHADEB</t>
  </si>
  <si>
    <t>MASSINISSA</t>
  </si>
  <si>
    <t>AOULMI</t>
  </si>
  <si>
    <t>BOUNOUR</t>
  </si>
  <si>
    <t>CHAOUCHE</t>
  </si>
  <si>
    <t>RACHA</t>
  </si>
  <si>
    <t>DOUAIFIA</t>
  </si>
  <si>
    <t>GACEM</t>
  </si>
  <si>
    <t>ZINE EDDINE</t>
  </si>
  <si>
    <t>LEMOUCHI</t>
  </si>
  <si>
    <t>MELAIS</t>
  </si>
  <si>
    <t>ALLAOUA</t>
  </si>
  <si>
    <t>DOHA</t>
  </si>
  <si>
    <t>SARA</t>
  </si>
  <si>
    <t>YAHIA</t>
  </si>
  <si>
    <t>MASTOURI</t>
  </si>
  <si>
    <t>6.00</t>
  </si>
  <si>
    <t>MOHAMED ALI</t>
  </si>
  <si>
    <t>SLAMA</t>
  </si>
  <si>
    <t>NAZIM</t>
  </si>
  <si>
    <t>KHALIL</t>
  </si>
  <si>
    <t>BRAHIMI</t>
  </si>
  <si>
    <t>CHERIF</t>
  </si>
  <si>
    <t>18/36025452</t>
  </si>
  <si>
    <t>TASNIME</t>
  </si>
  <si>
    <t>HEDLI</t>
  </si>
  <si>
    <t>RAYANE</t>
  </si>
  <si>
    <t>08.0</t>
  </si>
  <si>
    <t>ANIK</t>
  </si>
  <si>
    <t>BELAID</t>
  </si>
  <si>
    <t>MERIEM</t>
  </si>
  <si>
    <t>15.75</t>
  </si>
  <si>
    <t>NARDJES</t>
  </si>
  <si>
    <t>IMEN</t>
  </si>
  <si>
    <t>MALAK</t>
  </si>
  <si>
    <t>ABDELHAK</t>
  </si>
  <si>
    <t>BELKACEMI</t>
  </si>
  <si>
    <t>13.93</t>
  </si>
  <si>
    <t>HAYETTE</t>
  </si>
  <si>
    <t>SALSABIL</t>
  </si>
  <si>
    <t>10.06</t>
  </si>
  <si>
    <t>MALLEM</t>
  </si>
  <si>
    <t>METIDJI</t>
  </si>
  <si>
    <t>LIDIA</t>
  </si>
  <si>
    <t>AKRAM</t>
  </si>
  <si>
    <t>MANEL</t>
  </si>
  <si>
    <t>GHADA</t>
  </si>
  <si>
    <t>INES</t>
  </si>
  <si>
    <t>18/E/4862</t>
  </si>
  <si>
    <t>BOULAH</t>
  </si>
  <si>
    <t>IP2</t>
  </si>
  <si>
    <t>DAROUI</t>
  </si>
  <si>
    <t>CHIMIE  MINERA</t>
  </si>
  <si>
    <t>INFOR</t>
  </si>
  <si>
    <t>INSTALL</t>
  </si>
  <si>
    <t xml:space="preserve">REGLEMENT </t>
  </si>
  <si>
    <t>11/6019615</t>
  </si>
  <si>
    <t>AKROUT</t>
  </si>
  <si>
    <t>EL BAHI</t>
  </si>
  <si>
    <t>HSI</t>
  </si>
  <si>
    <t>18/36023240</t>
  </si>
  <si>
    <t>AMRANE</t>
  </si>
  <si>
    <t>14.66</t>
  </si>
  <si>
    <t>17/36029186</t>
  </si>
  <si>
    <t>ATOUTE</t>
  </si>
  <si>
    <t>17/36026577</t>
  </si>
  <si>
    <t>BAADJ</t>
  </si>
  <si>
    <t>ABDELKADER ELMEHDI</t>
  </si>
  <si>
    <t>18/36024106</t>
  </si>
  <si>
    <t>BEBOUCHE</t>
  </si>
  <si>
    <t>MOHAMED ABDERRAOUF</t>
  </si>
  <si>
    <t>16/36025891</t>
  </si>
  <si>
    <t>BELABED</t>
  </si>
  <si>
    <t>18/36023313</t>
  </si>
  <si>
    <t>BENAGOUNE</t>
  </si>
  <si>
    <t>ACHRAF MESSAOUD</t>
  </si>
  <si>
    <t>17/36023144</t>
  </si>
  <si>
    <t>17/36028563</t>
  </si>
  <si>
    <t>CHABBI</t>
  </si>
  <si>
    <t>17/36025954</t>
  </si>
  <si>
    <t>CHEMAA</t>
  </si>
  <si>
    <t>11/6018114</t>
  </si>
  <si>
    <t>DEKHIL</t>
  </si>
  <si>
    <t>17/36036591</t>
  </si>
  <si>
    <t>GOUTECHE</t>
  </si>
  <si>
    <t>17/36023908</t>
  </si>
  <si>
    <t xml:space="preserve">HAMZA </t>
  </si>
  <si>
    <t>ANOUAR</t>
  </si>
  <si>
    <t>15/36035133</t>
  </si>
  <si>
    <t>LADJIMI</t>
  </si>
  <si>
    <t>DJAMEL</t>
  </si>
  <si>
    <t>17/36022911</t>
  </si>
  <si>
    <t>LAZREG</t>
  </si>
  <si>
    <t>HAMZA IMED</t>
  </si>
  <si>
    <t>11.33</t>
  </si>
  <si>
    <t>18/36047520</t>
  </si>
  <si>
    <t>MAOUCHE</t>
  </si>
  <si>
    <t>AISSA</t>
  </si>
  <si>
    <t>17/36028454</t>
  </si>
  <si>
    <t xml:space="preserve">MEGUIRECHE </t>
  </si>
  <si>
    <t>CHEMES EDDINE</t>
  </si>
  <si>
    <t>18/36023886</t>
  </si>
  <si>
    <t>MELIANI</t>
  </si>
  <si>
    <t>HAYEM AICHA</t>
  </si>
  <si>
    <t>10.33</t>
  </si>
  <si>
    <t>Seif Eddine</t>
  </si>
  <si>
    <t>17/36027541</t>
  </si>
  <si>
    <t>RABIE</t>
  </si>
  <si>
    <t>17/36037534</t>
  </si>
  <si>
    <t>TACHTACH</t>
  </si>
  <si>
    <t>MOHAMED ACHREF</t>
  </si>
  <si>
    <t>15/36031312</t>
  </si>
  <si>
    <t>HEZIA</t>
  </si>
  <si>
    <t>17/36031340</t>
  </si>
  <si>
    <t>AIMENE</t>
  </si>
  <si>
    <t>IP1</t>
  </si>
  <si>
    <t>18/36021181</t>
  </si>
  <si>
    <t>ALLALGA</t>
  </si>
  <si>
    <t>17/36057862</t>
  </si>
  <si>
    <t>NOUR EL ESLEM</t>
  </si>
  <si>
    <t>17/36051730</t>
  </si>
  <si>
    <t>BAGHAGHA</t>
  </si>
  <si>
    <t>17/36029928</t>
  </si>
  <si>
    <t>BENDJAZIA</t>
  </si>
  <si>
    <t>18/36027497</t>
  </si>
  <si>
    <t>17/36026601</t>
  </si>
  <si>
    <t>BOUMAIZA</t>
  </si>
  <si>
    <t>18/36031484</t>
  </si>
  <si>
    <t>chaibrassou</t>
  </si>
  <si>
    <t>aya</t>
  </si>
  <si>
    <t>17/36055163</t>
  </si>
  <si>
    <t>CHARA</t>
  </si>
  <si>
    <t>HASSEN</t>
  </si>
  <si>
    <t>18/36048154</t>
  </si>
  <si>
    <t>CHOUKRI</t>
  </si>
  <si>
    <t>ABDALLAH</t>
  </si>
  <si>
    <t>18/36025406</t>
  </si>
  <si>
    <t>GHELLAB</t>
  </si>
  <si>
    <t>ANFAL</t>
  </si>
  <si>
    <t>17/36026560</t>
  </si>
  <si>
    <t>17/36028631</t>
  </si>
  <si>
    <t>KHALLA</t>
  </si>
  <si>
    <t>SOUMAYA</t>
  </si>
  <si>
    <t>18/36027459</t>
  </si>
  <si>
    <t>KHELLIL</t>
  </si>
  <si>
    <t>16/36034449</t>
  </si>
  <si>
    <t xml:space="preserve">NASER EDDINE </t>
  </si>
  <si>
    <t>18/36047450</t>
  </si>
  <si>
    <t>MENADI</t>
  </si>
  <si>
    <t>MADIHA</t>
  </si>
  <si>
    <t>18/36049553</t>
  </si>
  <si>
    <t>METIRI</t>
  </si>
  <si>
    <t>DOUAA</t>
  </si>
  <si>
    <t>18/36048179</t>
  </si>
  <si>
    <t>OUARGHI</t>
  </si>
  <si>
    <t>18/36021108</t>
  </si>
  <si>
    <t>REHAB BEKOUCH</t>
  </si>
  <si>
    <t>RIHANE</t>
  </si>
  <si>
    <t>18/36020872</t>
  </si>
  <si>
    <t>RIFFI</t>
  </si>
  <si>
    <t>SAOUSSENE</t>
  </si>
  <si>
    <t>17/36053061</t>
  </si>
  <si>
    <t>TAGUIG</t>
  </si>
  <si>
    <t>18/36024082</t>
  </si>
  <si>
    <t>TARFI</t>
  </si>
  <si>
    <t>SANA</t>
  </si>
  <si>
    <t>18/31065266</t>
  </si>
  <si>
    <t>ZADI</t>
  </si>
  <si>
    <t>18/36022211</t>
  </si>
  <si>
    <t>NAILA</t>
  </si>
  <si>
    <t>18/36026868</t>
  </si>
  <si>
    <t>AIDAOUI</t>
  </si>
  <si>
    <t>CHAMA</t>
  </si>
  <si>
    <t>17/36024221</t>
  </si>
  <si>
    <t>AMMARI</t>
  </si>
  <si>
    <t>18/36027093</t>
  </si>
  <si>
    <t>IMANE</t>
  </si>
  <si>
    <t>10.66</t>
  </si>
  <si>
    <t>18/36049563</t>
  </si>
  <si>
    <t>BAHROUN</t>
  </si>
  <si>
    <t>RIHEM</t>
  </si>
  <si>
    <t>18/36048535</t>
  </si>
  <si>
    <t>BELOUNIS</t>
  </si>
  <si>
    <t>18/36049736</t>
  </si>
  <si>
    <t xml:space="preserve">DJABALI </t>
  </si>
  <si>
    <t>18/36049911</t>
  </si>
  <si>
    <t>12.33</t>
  </si>
  <si>
    <t>18/36025885</t>
  </si>
  <si>
    <t>MOURAD AHMED CHAKIB</t>
  </si>
  <si>
    <t xml:space="preserve">EL MAMY MAGAYA </t>
  </si>
  <si>
    <t>18/36024003</t>
  </si>
  <si>
    <t>GUEMICHE</t>
  </si>
  <si>
    <t>18/36020980</t>
  </si>
  <si>
    <t>HACENE BELIDI</t>
  </si>
  <si>
    <t>MOHAMED FERAS</t>
  </si>
  <si>
    <t>18/36030424</t>
  </si>
  <si>
    <t>AYMEN BAH EDDINE</t>
  </si>
  <si>
    <t>18/36027092</t>
  </si>
  <si>
    <t>AMAL</t>
  </si>
  <si>
    <t>18/36028290</t>
  </si>
  <si>
    <t>KOUIDER</t>
  </si>
  <si>
    <t>12.66</t>
  </si>
  <si>
    <t>17/36026178</t>
  </si>
  <si>
    <t>MOHEMED HADI</t>
  </si>
  <si>
    <t>18/36046990</t>
  </si>
  <si>
    <t>MANSOURI</t>
  </si>
  <si>
    <t>18/36021047</t>
  </si>
  <si>
    <t xml:space="preserve">MEZRAG </t>
  </si>
  <si>
    <t xml:space="preserve">HANI DGIHED </t>
  </si>
  <si>
    <t>17/36052829</t>
  </si>
  <si>
    <t xml:space="preserve">MOUKAS </t>
  </si>
  <si>
    <t>ROUKAYA</t>
  </si>
  <si>
    <t>18/36024136</t>
  </si>
  <si>
    <t>BOCHRA DJIHENE</t>
  </si>
  <si>
    <t>PRO1</t>
  </si>
  <si>
    <t>17/36031099</t>
  </si>
  <si>
    <t>ALLOUI</t>
  </si>
  <si>
    <t>18/36023482</t>
  </si>
  <si>
    <t>ATIK</t>
  </si>
  <si>
    <t>12/6022519</t>
  </si>
  <si>
    <t>BAROUNI</t>
  </si>
  <si>
    <t>18/36026823</t>
  </si>
  <si>
    <t>BELAIKOUS</t>
  </si>
  <si>
    <t>18/36033879</t>
  </si>
  <si>
    <t xml:space="preserve">BENOUHIBA </t>
  </si>
  <si>
    <t>RAYEN LINA</t>
  </si>
  <si>
    <t>15/36035805</t>
  </si>
  <si>
    <t>BENSEHAMDI</t>
  </si>
  <si>
    <t>Mouatez Issam Eddine</t>
  </si>
  <si>
    <t>18/36020924</t>
  </si>
  <si>
    <t>BICHA</t>
  </si>
  <si>
    <t>GHOZLENE</t>
  </si>
  <si>
    <t>18/36024114</t>
  </si>
  <si>
    <t>BOUGUETTAYA</t>
  </si>
  <si>
    <t>NESSRINE</t>
  </si>
  <si>
    <t>18/36025936</t>
  </si>
  <si>
    <t>BOUKOUBA</t>
  </si>
  <si>
    <t>18/36024149</t>
  </si>
  <si>
    <t>CHERIBOT CHERIF</t>
  </si>
  <si>
    <t>18/34023381</t>
  </si>
  <si>
    <t>FESSIOU</t>
  </si>
  <si>
    <t>RIMA</t>
  </si>
  <si>
    <t>18/36025395</t>
  </si>
  <si>
    <t>FOUGHALI</t>
  </si>
  <si>
    <t>18/36048860</t>
  </si>
  <si>
    <t>GUERZIZE</t>
  </si>
  <si>
    <t>18/36027372</t>
  </si>
  <si>
    <t>HANNACHI</t>
  </si>
  <si>
    <t>CHAHINAZ</t>
  </si>
  <si>
    <t>18/36026461</t>
  </si>
  <si>
    <t>HAZMOUNE</t>
  </si>
  <si>
    <t>18/36024152</t>
  </si>
  <si>
    <t>SOUNDOUS LINA</t>
  </si>
  <si>
    <t>18/36048867</t>
  </si>
  <si>
    <t>HOUCHAT</t>
  </si>
  <si>
    <t>CHAIEMA</t>
  </si>
  <si>
    <t>18/36020731</t>
  </si>
  <si>
    <t>KADDOURI</t>
  </si>
  <si>
    <t>18/36028340</t>
  </si>
  <si>
    <t>KHECHAI</t>
  </si>
  <si>
    <t>18/36028136</t>
  </si>
  <si>
    <t>18/E/4978</t>
  </si>
  <si>
    <t>MOUSSA BA</t>
  </si>
  <si>
    <t>PAPE</t>
  </si>
  <si>
    <t>18/36023457</t>
  </si>
  <si>
    <t>NECIRA</t>
  </si>
  <si>
    <t>18/36030462</t>
  </si>
  <si>
    <t>OUARET</t>
  </si>
  <si>
    <t>16/36038654</t>
  </si>
  <si>
    <t>OUHIBA</t>
  </si>
  <si>
    <t>18/36050036</t>
  </si>
  <si>
    <t>REMADNIA</t>
  </si>
  <si>
    <t>18/36031196</t>
  </si>
  <si>
    <t>ROUABHIA</t>
  </si>
  <si>
    <t>17/36025668</t>
  </si>
  <si>
    <t>ILJEME</t>
  </si>
  <si>
    <t>18/36048063</t>
  </si>
  <si>
    <t>SERRAYE</t>
  </si>
  <si>
    <t>18/36047920</t>
  </si>
  <si>
    <t>18/36047504</t>
  </si>
  <si>
    <t>ABBAZ</t>
  </si>
  <si>
    <t>PRO2</t>
  </si>
  <si>
    <t>18/36026303</t>
  </si>
  <si>
    <t>AIDI</t>
  </si>
  <si>
    <t>JOUMANA</t>
  </si>
  <si>
    <t>18/E/3785</t>
  </si>
  <si>
    <t>ANNOUR</t>
  </si>
  <si>
    <t>KICHEB CHAIBO</t>
  </si>
  <si>
    <t>18/36027011</t>
  </si>
  <si>
    <t>BAHAZ</t>
  </si>
  <si>
    <t>DOUNIAS</t>
  </si>
  <si>
    <t>18/36027482</t>
  </si>
  <si>
    <t>BEDBOUDI</t>
  </si>
  <si>
    <t>18/36049205</t>
  </si>
  <si>
    <t>15/36031468</t>
  </si>
  <si>
    <t>BOUDADA</t>
  </si>
  <si>
    <t>SALOUA</t>
  </si>
  <si>
    <t>18/36048776</t>
  </si>
  <si>
    <t>BOULHILA</t>
  </si>
  <si>
    <t>MAROUANE</t>
  </si>
  <si>
    <t>14/35068970</t>
  </si>
  <si>
    <t>INNES ELHADJLA</t>
  </si>
  <si>
    <t>17/36052270</t>
  </si>
  <si>
    <t>BRIKI</t>
  </si>
  <si>
    <t>18/36023971</t>
  </si>
  <si>
    <t>NARIMENE</t>
  </si>
  <si>
    <t>18/36021163</t>
  </si>
  <si>
    <t>CHAOUI</t>
  </si>
  <si>
    <t>AMINA MALAK</t>
  </si>
  <si>
    <t>18/36049184</t>
  </si>
  <si>
    <t>BOUTEINA</t>
  </si>
  <si>
    <t>18/36024911</t>
  </si>
  <si>
    <t xml:space="preserve">DALI </t>
  </si>
  <si>
    <t xml:space="preserve">AMEL </t>
  </si>
  <si>
    <t>18/36026308</t>
  </si>
  <si>
    <t>DOUMIR</t>
  </si>
  <si>
    <t>KHEDIDJA</t>
  </si>
  <si>
    <t>17/36028628</t>
  </si>
  <si>
    <t>DINA</t>
  </si>
  <si>
    <t>17/E/2553</t>
  </si>
  <si>
    <t>18/36048869</t>
  </si>
  <si>
    <t>LEBZA</t>
  </si>
  <si>
    <t>NADIA</t>
  </si>
  <si>
    <t>18/E/3424</t>
  </si>
  <si>
    <t>MAHAMAT</t>
  </si>
  <si>
    <t>SOULEYMANE KARIM</t>
  </si>
  <si>
    <t>18/36048773</t>
  </si>
  <si>
    <t>MEKHANIA</t>
  </si>
  <si>
    <t>KHADIDJA</t>
  </si>
  <si>
    <t>18/36050057</t>
  </si>
  <si>
    <t xml:space="preserve">MENASRI </t>
  </si>
  <si>
    <t xml:space="preserve">MALIKA </t>
  </si>
  <si>
    <t>17/36052783</t>
  </si>
  <si>
    <t>MESSAADIA</t>
  </si>
  <si>
    <t>18/E/0917</t>
  </si>
  <si>
    <t>MUTANDWA</t>
  </si>
  <si>
    <t>WALTER L</t>
  </si>
  <si>
    <t>18/36048866</t>
  </si>
  <si>
    <t>NADJAH</t>
  </si>
  <si>
    <t>18/E/3426</t>
  </si>
  <si>
    <t>BOSSER HISSEN HASSAN</t>
  </si>
  <si>
    <t>18/36025264</t>
  </si>
  <si>
    <t xml:space="preserve">OUMEDDOUR </t>
  </si>
  <si>
    <t>MOHAMED BADER EDDINE</t>
  </si>
  <si>
    <t>18/36048746</t>
  </si>
  <si>
    <t>SENNAOUI</t>
  </si>
  <si>
    <t>OUMAIMA</t>
  </si>
  <si>
    <t>18/36049998</t>
  </si>
  <si>
    <t>18/36026411</t>
  </si>
  <si>
    <t>TOUHAMI</t>
  </si>
  <si>
    <t>17/36054364</t>
  </si>
  <si>
    <t>18/36048131</t>
  </si>
  <si>
    <t>PRO3</t>
  </si>
  <si>
    <t>18/36049263</t>
  </si>
  <si>
    <t>ARBI</t>
  </si>
  <si>
    <t>18/36026846</t>
  </si>
  <si>
    <t>18/36023506</t>
  </si>
  <si>
    <t>BELGAT</t>
  </si>
  <si>
    <t>18/36049180</t>
  </si>
  <si>
    <t>BENKHEDOUMA</t>
  </si>
  <si>
    <t>ZOHRA</t>
  </si>
  <si>
    <t>17/36027417</t>
  </si>
  <si>
    <t>BOUDJIL</t>
  </si>
  <si>
    <t>18/36022337</t>
  </si>
  <si>
    <t>BOUKTAYA</t>
  </si>
  <si>
    <t>KAMILIA</t>
  </si>
  <si>
    <t>17/36026134</t>
  </si>
  <si>
    <t>17/36033554</t>
  </si>
  <si>
    <t>HANINE</t>
  </si>
  <si>
    <t>17/36030222</t>
  </si>
  <si>
    <t xml:space="preserve">DENDEN </t>
  </si>
  <si>
    <t>17/36037386</t>
  </si>
  <si>
    <t>DJABALI</t>
  </si>
  <si>
    <t>17/36052217</t>
  </si>
  <si>
    <t>DJEDAIDIA</t>
  </si>
  <si>
    <t>18/36048863</t>
  </si>
  <si>
    <t>RANYA</t>
  </si>
  <si>
    <t>18/36024156</t>
  </si>
  <si>
    <t>DOUICI</t>
  </si>
  <si>
    <t>15/36036229</t>
  </si>
  <si>
    <t>NOUREDINE</t>
  </si>
  <si>
    <t>15/36033315</t>
  </si>
  <si>
    <t>GEUMMOUD</t>
  </si>
  <si>
    <t>17/36052979</t>
  </si>
  <si>
    <t>GUERBATTOU</t>
  </si>
  <si>
    <t>18/36047374</t>
  </si>
  <si>
    <t>KATEB</t>
  </si>
  <si>
    <t>18/36026027</t>
  </si>
  <si>
    <t>KECHICHI</t>
  </si>
  <si>
    <t>18/36024150</t>
  </si>
  <si>
    <t>LASSOUED</t>
  </si>
  <si>
    <t>SANDRA FERIEL</t>
  </si>
  <si>
    <t>18/36047082</t>
  </si>
  <si>
    <t>MAHMOUDI</t>
  </si>
  <si>
    <t>18/36021162</t>
  </si>
  <si>
    <t>MEBAREK</t>
  </si>
  <si>
    <t>ASMA YAMINA</t>
  </si>
  <si>
    <t>18/36049243</t>
  </si>
  <si>
    <t>MECHROUM</t>
  </si>
  <si>
    <t>AFEF</t>
  </si>
  <si>
    <t>17/36029788</t>
  </si>
  <si>
    <t>MERYEM</t>
  </si>
  <si>
    <t>BOUSEKKINE</t>
  </si>
  <si>
    <t>18/36026470</t>
  </si>
  <si>
    <t>MEZRIGUI</t>
  </si>
  <si>
    <t>18/36024134</t>
  </si>
  <si>
    <t>NEHOUCHI</t>
  </si>
  <si>
    <t>18/36047934</t>
  </si>
  <si>
    <t>RAHEM</t>
  </si>
  <si>
    <t>18/36047086</t>
  </si>
  <si>
    <t>REZZOUG</t>
  </si>
  <si>
    <t>NADJLA</t>
  </si>
  <si>
    <t>18/36024155</t>
  </si>
  <si>
    <t>SAADOUNI</t>
  </si>
  <si>
    <t>SAFIA</t>
  </si>
  <si>
    <t>15/36033680</t>
  </si>
  <si>
    <t>SAIDOUNE</t>
  </si>
  <si>
    <t>Aissa</t>
  </si>
  <si>
    <t>05.00</t>
  </si>
  <si>
    <t>18/36048861</t>
  </si>
  <si>
    <t>ZIADI</t>
  </si>
  <si>
    <t>18/36027498</t>
  </si>
  <si>
    <t>BEBAH</t>
  </si>
  <si>
    <t>WEAM</t>
  </si>
  <si>
    <t>PRO4</t>
  </si>
  <si>
    <t>12.06</t>
  </si>
  <si>
    <t>18/36024086</t>
  </si>
  <si>
    <t>BELLAL</t>
  </si>
  <si>
    <t>18/36026024</t>
  </si>
  <si>
    <t>BENCHIHEUB</t>
  </si>
  <si>
    <t>SERINE</t>
  </si>
  <si>
    <t>10.68</t>
  </si>
  <si>
    <t>18/36022410</t>
  </si>
  <si>
    <t>NADJOUA AMEL</t>
  </si>
  <si>
    <t>18/36028349</t>
  </si>
  <si>
    <t>BETTACHE</t>
  </si>
  <si>
    <t>NADJEH</t>
  </si>
  <si>
    <t>10.37</t>
  </si>
  <si>
    <t>17/36055199</t>
  </si>
  <si>
    <t>18/36048091</t>
  </si>
  <si>
    <t>BOUALLAG</t>
  </si>
  <si>
    <t>15.81</t>
  </si>
  <si>
    <t>18/36023991</t>
  </si>
  <si>
    <t>8.37</t>
  </si>
  <si>
    <t>18/36027098</t>
  </si>
  <si>
    <t>BOULKRAA</t>
  </si>
  <si>
    <t>18/36023859</t>
  </si>
  <si>
    <t>17/36052918</t>
  </si>
  <si>
    <t>CHOUABBIA</t>
  </si>
  <si>
    <t>13.81</t>
  </si>
  <si>
    <t>17/36052805</t>
  </si>
  <si>
    <t>DJEFAFLIA</t>
  </si>
  <si>
    <t>BALKISS</t>
  </si>
  <si>
    <t>18/36047398</t>
  </si>
  <si>
    <t>10.18</t>
  </si>
  <si>
    <t>18/36026472</t>
  </si>
  <si>
    <t>ESELMANI</t>
  </si>
  <si>
    <t>13.56</t>
  </si>
  <si>
    <t>17/36051741</t>
  </si>
  <si>
    <t>GHASNAOUI</t>
  </si>
  <si>
    <t>18/36023400</t>
  </si>
  <si>
    <t>GHEZAL</t>
  </si>
  <si>
    <t>12.87</t>
  </si>
  <si>
    <t>18/36047345</t>
  </si>
  <si>
    <t>10.43</t>
  </si>
  <si>
    <t>17/36025810</t>
  </si>
  <si>
    <t>GUERMIT</t>
  </si>
  <si>
    <t>17/36029214</t>
  </si>
  <si>
    <t>18/36023442</t>
  </si>
  <si>
    <t>KHELOUFI</t>
  </si>
  <si>
    <t>REKAYA HADIA</t>
  </si>
  <si>
    <t>10.56</t>
  </si>
  <si>
    <t>18/36046397</t>
  </si>
  <si>
    <t>MAALLEM</t>
  </si>
  <si>
    <t>16/38011276</t>
  </si>
  <si>
    <t>MAKHDOUMI</t>
  </si>
  <si>
    <t>FAFA</t>
  </si>
  <si>
    <t>18/36047320</t>
  </si>
  <si>
    <t>MEZRAG</t>
  </si>
  <si>
    <t>14.68</t>
  </si>
  <si>
    <t>18/36047470</t>
  </si>
  <si>
    <t>NIHAL</t>
  </si>
  <si>
    <t>8.62</t>
  </si>
  <si>
    <t>18/36026272</t>
  </si>
  <si>
    <t>OBEIDI</t>
  </si>
  <si>
    <t>17/36029939</t>
  </si>
  <si>
    <t>OUKAF</t>
  </si>
  <si>
    <t>18/36047049</t>
  </si>
  <si>
    <t>REBBANI</t>
  </si>
  <si>
    <t>17/36055345</t>
  </si>
  <si>
    <t>SAIDI</t>
  </si>
  <si>
    <t>18/36026882</t>
  </si>
  <si>
    <t>SOUDADI</t>
  </si>
  <si>
    <t>15/36036968</t>
  </si>
  <si>
    <t>TEBTI</t>
  </si>
  <si>
    <t>CHEMSEDINE</t>
  </si>
  <si>
    <t>07.00</t>
  </si>
  <si>
    <t>18/36027474</t>
  </si>
  <si>
    <t>TEMMAM</t>
  </si>
  <si>
    <t>9.06</t>
  </si>
  <si>
    <t>17/36028458</t>
  </si>
  <si>
    <t>PRO5</t>
  </si>
  <si>
    <t>18/36046588</t>
  </si>
  <si>
    <t>ARIF</t>
  </si>
  <si>
    <t>18/36049663</t>
  </si>
  <si>
    <t>ATTAL</t>
  </si>
  <si>
    <t>17/36014325</t>
  </si>
  <si>
    <t>18/36045999</t>
  </si>
  <si>
    <t>BOUAZZA</t>
  </si>
  <si>
    <t>17/36055320</t>
  </si>
  <si>
    <t>BOUGARECHE</t>
  </si>
  <si>
    <t>18/36033492</t>
  </si>
  <si>
    <t>BOUHENICHE</t>
  </si>
  <si>
    <t>18/36031553</t>
  </si>
  <si>
    <t>BOUMELTA</t>
  </si>
  <si>
    <t>18/36025386</t>
  </si>
  <si>
    <t>AHMED SALEH EDDINE</t>
  </si>
  <si>
    <t>16/36030412</t>
  </si>
  <si>
    <t>18/36046008</t>
  </si>
  <si>
    <t>DORBANE</t>
  </si>
  <si>
    <t>ZAHIA</t>
  </si>
  <si>
    <t>17/36052273</t>
  </si>
  <si>
    <t>FATMA ZAHRA</t>
  </si>
  <si>
    <t>18/36019790</t>
  </si>
  <si>
    <t>GHENDJIOUI</t>
  </si>
  <si>
    <t>18/36049196</t>
  </si>
  <si>
    <t>GOUADMIA</t>
  </si>
  <si>
    <t>17/36027450</t>
  </si>
  <si>
    <t>HACINI</t>
  </si>
  <si>
    <t>18/36021166</t>
  </si>
  <si>
    <t xml:space="preserve">AIMEN MOHAMED AMIR </t>
  </si>
  <si>
    <t>18/36024133</t>
  </si>
  <si>
    <t>KERBOUB</t>
  </si>
  <si>
    <t>18/36048944</t>
  </si>
  <si>
    <t>KHILOUF</t>
  </si>
  <si>
    <t>17/36023208</t>
  </si>
  <si>
    <t>LACHGAR</t>
  </si>
  <si>
    <t>MOHAED RAOUF</t>
  </si>
  <si>
    <t>17/36027654</t>
  </si>
  <si>
    <t>MAAROUF</t>
  </si>
  <si>
    <t>18/36051962</t>
  </si>
  <si>
    <t>17/36058150</t>
  </si>
  <si>
    <t>MELLOUKI</t>
  </si>
  <si>
    <t>15/36036293</t>
  </si>
  <si>
    <t>MOKHTARI</t>
  </si>
  <si>
    <t>18/36026015</t>
  </si>
  <si>
    <t>NESSAKH</t>
  </si>
  <si>
    <t>INESS</t>
  </si>
  <si>
    <t>17/36024596</t>
  </si>
  <si>
    <t>17/36029210</t>
  </si>
  <si>
    <t>TURKI</t>
  </si>
  <si>
    <t>17/36024591</t>
  </si>
  <si>
    <t>YAHIA OUAHMED</t>
  </si>
  <si>
    <t>SELIM</t>
  </si>
  <si>
    <t>18/36045993</t>
  </si>
  <si>
    <t>ZABAT</t>
  </si>
  <si>
    <t>18/36052115</t>
  </si>
  <si>
    <t>ZERAGNIA</t>
  </si>
  <si>
    <t>18/36047085</t>
  </si>
  <si>
    <t>PRO6</t>
  </si>
  <si>
    <t>18/36026028</t>
  </si>
  <si>
    <t>ABED</t>
  </si>
  <si>
    <t>KAOUTHER</t>
  </si>
  <si>
    <t>18/36021176</t>
  </si>
  <si>
    <t>ALI KHELIL</t>
  </si>
  <si>
    <t>17/36051591</t>
  </si>
  <si>
    <t>BADER</t>
  </si>
  <si>
    <t>18/36025789</t>
  </si>
  <si>
    <t>BELANIGUE</t>
  </si>
  <si>
    <t>18/36022409</t>
  </si>
  <si>
    <t>18/36047077</t>
  </si>
  <si>
    <t>17/36026286</t>
  </si>
  <si>
    <t>BOUDEBZA</t>
  </si>
  <si>
    <t>17/36051534</t>
  </si>
  <si>
    <t>BOUGHARAF</t>
  </si>
  <si>
    <t>18/36048864</t>
  </si>
  <si>
    <t>BOUHAKAK</t>
  </si>
  <si>
    <t>17/36057453</t>
  </si>
  <si>
    <t>BOUKHAMA</t>
  </si>
  <si>
    <t>KARIMA</t>
  </si>
  <si>
    <t>18/36046538</t>
  </si>
  <si>
    <t>CHELBI</t>
  </si>
  <si>
    <t>18/36048534</t>
  </si>
  <si>
    <t>CHETIOUI</t>
  </si>
  <si>
    <t>17/36052815</t>
  </si>
  <si>
    <t>DJOUABLIA</t>
  </si>
  <si>
    <t>18/36046426</t>
  </si>
  <si>
    <t>SARRA</t>
  </si>
  <si>
    <t>17/36051713</t>
  </si>
  <si>
    <t>HAFSI</t>
  </si>
  <si>
    <t>SAHER</t>
  </si>
  <si>
    <t>18/36022406</t>
  </si>
  <si>
    <t>HALAOUI</t>
  </si>
  <si>
    <t>18/36026967</t>
  </si>
  <si>
    <t xml:space="preserve">HAOUES </t>
  </si>
  <si>
    <t>18/36028347</t>
  </si>
  <si>
    <t>MAISSA</t>
  </si>
  <si>
    <t>18/36048512</t>
  </si>
  <si>
    <t>KEBIR</t>
  </si>
  <si>
    <t>HOUDA</t>
  </si>
  <si>
    <t>18/36026032</t>
  </si>
  <si>
    <t>KELAIAIA</t>
  </si>
  <si>
    <t>HAROUN</t>
  </si>
  <si>
    <t>18/36052327</t>
  </si>
  <si>
    <t>KHADEMALLAH</t>
  </si>
  <si>
    <t>18/36021188</t>
  </si>
  <si>
    <t>LEFOUL</t>
  </si>
  <si>
    <t>OUAFA</t>
  </si>
  <si>
    <t>18/34019815</t>
  </si>
  <si>
    <t>MELKI</t>
  </si>
  <si>
    <t>MOUATAZ</t>
  </si>
  <si>
    <t>17/36024516</t>
  </si>
  <si>
    <t>SAYOUD</t>
  </si>
  <si>
    <t>18/36020811</t>
  </si>
  <si>
    <t>SEMICHI</t>
  </si>
  <si>
    <t>17/36014457</t>
  </si>
  <si>
    <t>SENAGUIGUE</t>
  </si>
  <si>
    <t>FOUNOUN</t>
  </si>
  <si>
    <t>17/36053060</t>
  </si>
  <si>
    <t>17/36027627</t>
  </si>
  <si>
    <t>YADROUDJI</t>
  </si>
  <si>
    <t>13/36026076</t>
  </si>
  <si>
    <t>HASNAOUI</t>
  </si>
  <si>
    <t>14/36050469</t>
  </si>
  <si>
    <t>ABDESSALEM</t>
  </si>
  <si>
    <t>15/36062240</t>
  </si>
  <si>
    <t>NESSAIRIA</t>
  </si>
  <si>
    <t>16/36032606</t>
  </si>
  <si>
    <t>LAYACHI</t>
  </si>
  <si>
    <t>15/36031351</t>
  </si>
  <si>
    <t>REDJIMI</t>
  </si>
  <si>
    <t>Chaouki Abdel Alime</t>
  </si>
  <si>
    <t>16/E/1302</t>
  </si>
  <si>
    <t>ASSALAH EL RIYAN</t>
  </si>
  <si>
    <t>SIDI</t>
  </si>
  <si>
    <t>16/36029796</t>
  </si>
  <si>
    <t>BOUSLAH</t>
  </si>
  <si>
    <t>15/36036309</t>
  </si>
  <si>
    <t>17/36026280</t>
  </si>
  <si>
    <t>FARRAH</t>
  </si>
  <si>
    <t>17/E/2537</t>
  </si>
  <si>
    <t>BONCANA</t>
  </si>
  <si>
    <t>BOUBACAR</t>
  </si>
  <si>
    <t>15/36035584</t>
  </si>
  <si>
    <t>REBAI</t>
  </si>
  <si>
    <t>AZEDDINE</t>
  </si>
  <si>
    <t>Crédit HSI</t>
  </si>
  <si>
    <t>15/34024147</t>
  </si>
  <si>
    <t>BOUKHARI</t>
  </si>
  <si>
    <t>16/36034091</t>
  </si>
  <si>
    <t>ABDERRAHMANE</t>
  </si>
  <si>
    <t>Cèdit GP</t>
  </si>
  <si>
    <t>17/36037620</t>
  </si>
  <si>
    <t>YAHIAOUI</t>
  </si>
  <si>
    <t>MED NADJIB</t>
  </si>
  <si>
    <t>13/36026139</t>
  </si>
  <si>
    <t>17/36026631</t>
  </si>
  <si>
    <t>MENACER</t>
  </si>
  <si>
    <t>16/36055177</t>
  </si>
  <si>
    <t>KAHILI</t>
  </si>
  <si>
    <t>16/36054942</t>
  </si>
  <si>
    <t>BENNOUAR</t>
  </si>
  <si>
    <t>15/36036234</t>
  </si>
  <si>
    <t>HAIFA</t>
  </si>
  <si>
    <t>16/36030410</t>
  </si>
  <si>
    <t>MOHAMED WISSEM</t>
  </si>
  <si>
    <t>TD CHIMIE MINERALE</t>
  </si>
  <si>
    <t>EXAMEN CHIMIE MINERALE</t>
  </si>
  <si>
    <t>TP DESSIN TECHNIQUE</t>
  </si>
  <si>
    <t>EXAMEN REGLEMENTATION ET NORMES</t>
  </si>
  <si>
    <t>EXAMEN INSTATLATION INDUSTRIELLE</t>
  </si>
  <si>
    <t>MOYENNE S3</t>
  </si>
  <si>
    <t>CREDITS S3</t>
  </si>
  <si>
    <t>MATHS 4</t>
  </si>
  <si>
    <t>MWATUWANO HAJRA</t>
  </si>
  <si>
    <t>CREDIT GP</t>
  </si>
  <si>
    <t>16/36037644</t>
  </si>
  <si>
    <t>16/36058860</t>
  </si>
  <si>
    <t>17/36056575</t>
  </si>
  <si>
    <t>MATHS 3</t>
  </si>
  <si>
    <t>PHYSIQUE 3</t>
  </si>
  <si>
    <t>UNITE</t>
  </si>
  <si>
    <t>TD MECANIQUE DES FLUIDES (MDF)</t>
  </si>
  <si>
    <t>CHIMIE</t>
  </si>
  <si>
    <t>TD PROBABILITE ET SAT. (MATHS 4)</t>
  </si>
  <si>
    <t>ABANDON</t>
  </si>
  <si>
    <t>NON INSCRIT</t>
  </si>
  <si>
    <t>SEMESTRE ACQUI</t>
  </si>
  <si>
    <t>15/36036774</t>
  </si>
  <si>
    <t>SLIMANI</t>
  </si>
  <si>
    <t>Rania Imane</t>
  </si>
  <si>
    <t>16/36029662</t>
  </si>
  <si>
    <t>MADJRI</t>
  </si>
  <si>
    <t>OUMEYMA</t>
  </si>
  <si>
    <t xml:space="preserve">Crédit GP </t>
  </si>
  <si>
    <t>16/36039535</t>
  </si>
  <si>
    <t>AYMEN KHOUDJA</t>
  </si>
  <si>
    <t>Crédits</t>
  </si>
  <si>
    <t>15/36062810</t>
  </si>
  <si>
    <t>Manel</t>
  </si>
  <si>
    <t>15/36033337</t>
  </si>
  <si>
    <t>SEDJEKA</t>
  </si>
  <si>
    <t>Mohamed Amine</t>
  </si>
  <si>
    <t>16/36032674</t>
  </si>
  <si>
    <t>MHAYA</t>
  </si>
  <si>
    <t>SAAD</t>
  </si>
  <si>
    <t>CDT</t>
  </si>
  <si>
    <t>RATTRAPAGE MATHS 3</t>
  </si>
  <si>
    <t>RATTRAPAGE VIBRATION ET ONDES</t>
  </si>
  <si>
    <t>RATTRAPGE MECANIQUE DES FLUIDES</t>
  </si>
  <si>
    <t>RATTRAPAGE CHIMIE MINERALE</t>
  </si>
  <si>
    <t>RATTRAPAGE PROBABILITE ET STAT.</t>
  </si>
  <si>
    <t>RATTRAPAGE INSTATLATION INDUSTRIELLE</t>
  </si>
  <si>
    <t>RATTRAPAGE REGLEMENTATION ET NORMES</t>
  </si>
  <si>
    <t>MG S4</t>
  </si>
  <si>
    <t>CDT S4</t>
  </si>
  <si>
    <t>MG ANNUELLE AV RATT</t>
  </si>
  <si>
    <t>MG ANNUELLE AP RATT</t>
  </si>
  <si>
    <t>CDT S3+S4</t>
  </si>
  <si>
    <t>CDT S1+S2</t>
  </si>
  <si>
    <t>CDT 1A+2A</t>
  </si>
  <si>
    <t xml:space="preserve">MATHS 3 </t>
  </si>
  <si>
    <t>CHIMIE MINERALE</t>
  </si>
  <si>
    <t>cdt maths3</t>
  </si>
  <si>
    <t>cdt phys3</t>
  </si>
  <si>
    <t>cdt uef3.1</t>
  </si>
  <si>
    <t>cdt ELT</t>
  </si>
  <si>
    <t>cdt ELN</t>
  </si>
  <si>
    <t>cdt uef3.2</t>
  </si>
  <si>
    <t>cdt maths4</t>
  </si>
  <si>
    <t>cdt info</t>
  </si>
  <si>
    <t>cdt TP eln/elt</t>
  </si>
  <si>
    <t>cdt uem3</t>
  </si>
  <si>
    <t>cdt etat art</t>
  </si>
  <si>
    <t>cdt ener</t>
  </si>
  <si>
    <t>cdt ued</t>
  </si>
  <si>
    <t>cdt anglais</t>
  </si>
  <si>
    <t>15/36059699</t>
  </si>
  <si>
    <t>KHLIF</t>
  </si>
  <si>
    <t>Maroua</t>
  </si>
  <si>
    <t>ADMIS (E)  EN 3ème ANNEE AVEC DETTES</t>
  </si>
  <si>
    <t>SESSION 2</t>
  </si>
  <si>
    <t>30</t>
  </si>
  <si>
    <t>4</t>
  </si>
  <si>
    <t>8</t>
  </si>
  <si>
    <t>2</t>
  </si>
  <si>
    <t>1</t>
  </si>
  <si>
    <t>9</t>
  </si>
  <si>
    <t>RACHETE A 10</t>
  </si>
  <si>
    <t>MOYENNE S4</t>
  </si>
  <si>
    <t>CREDITS S4</t>
  </si>
  <si>
    <t>CREDITS 1ère ANNEE</t>
  </si>
  <si>
    <t xml:space="preserve">TOTAL CREDITS </t>
  </si>
  <si>
    <t>DEISION DU JURY</t>
  </si>
  <si>
    <t>TOTAL CREDITS &gt;=100</t>
  </si>
  <si>
    <t>RACHAT A 120  CREDITS</t>
  </si>
  <si>
    <t>TOTAL CREDITS &lt;100 et &gt;=80</t>
  </si>
  <si>
    <t>RACHAT A 90  CREDITS</t>
  </si>
  <si>
    <t xml:space="preserve">ADMIS SANS DETTES </t>
  </si>
  <si>
    <t xml:space="preserve">ADMIS AVEC DETTES </t>
  </si>
  <si>
    <t>PREMIER CAS DE RACHAT</t>
  </si>
  <si>
    <t>DEUXIEME CAS DE RACHAT</t>
  </si>
  <si>
    <t>MGS4</t>
  </si>
  <si>
    <t>MG S3</t>
  </si>
  <si>
    <t>MG 2</t>
  </si>
  <si>
    <t>CDT 2</t>
  </si>
  <si>
    <t>CDT 1</t>
  </si>
  <si>
    <t>CDT TOT</t>
  </si>
  <si>
    <t>SESSION 1</t>
  </si>
  <si>
    <t>ADMIS (E) EN 3ème ANNEE</t>
  </si>
  <si>
    <t>RACHETE A 120</t>
  </si>
  <si>
    <t>IP0</t>
  </si>
  <si>
    <t>NON ADMIS (E)</t>
  </si>
  <si>
    <t>CHAIBRASSOU</t>
  </si>
  <si>
    <t>18/36045874</t>
  </si>
  <si>
    <t>HOUAOUA</t>
  </si>
  <si>
    <t>KAMEL</t>
  </si>
  <si>
    <t>RACHETE A 90</t>
  </si>
  <si>
    <t>HAJRA MOHAMED</t>
  </si>
  <si>
    <t>MWATUWANO</t>
  </si>
  <si>
    <t>Selma</t>
  </si>
  <si>
    <t>17/36037644</t>
  </si>
  <si>
    <t>MOHAMED RAOUF</t>
  </si>
  <si>
    <t>17/36058860</t>
  </si>
  <si>
    <t xml:space="preserve">MENACER </t>
  </si>
  <si>
    <t>CREDIT</t>
  </si>
  <si>
    <t>16/36033534</t>
  </si>
  <si>
    <t>ALLAOUI</t>
  </si>
  <si>
    <t>17/3603443</t>
  </si>
  <si>
    <t xml:space="preserve">AMINE KHODJA </t>
  </si>
  <si>
    <t xml:space="preserve">Assala erayane </t>
  </si>
  <si>
    <t>Sidi</t>
  </si>
  <si>
    <t xml:space="preserve">BENCHIHEUB </t>
  </si>
  <si>
    <t>15/36059543</t>
  </si>
  <si>
    <t>BOUABDALLAH</t>
  </si>
  <si>
    <t>SEIF EDDINE</t>
  </si>
  <si>
    <t>14/36049303</t>
  </si>
  <si>
    <t>BOUGHALMI</t>
  </si>
  <si>
    <t>FATIMA ZAHRA</t>
  </si>
  <si>
    <t>16/36057173</t>
  </si>
  <si>
    <t>Boumendjel</t>
  </si>
  <si>
    <t>Djihene Beya</t>
  </si>
  <si>
    <t>15/36036297</t>
  </si>
  <si>
    <t xml:space="preserve">CHOUABNA </t>
  </si>
  <si>
    <t xml:space="preserve">DIABI </t>
  </si>
  <si>
    <t>17/36049975</t>
  </si>
  <si>
    <t>Djedidi</t>
  </si>
  <si>
    <t>imene</t>
  </si>
  <si>
    <t>15/36031448</t>
  </si>
  <si>
    <t>GUERFI</t>
  </si>
  <si>
    <t>17/36029838</t>
  </si>
  <si>
    <t>HARIKI</t>
  </si>
  <si>
    <t>YANISSE</t>
  </si>
  <si>
    <t>17/36029197</t>
  </si>
  <si>
    <t>HEZAZI</t>
  </si>
  <si>
    <t>16/36056575</t>
  </si>
  <si>
    <t>Kebir</t>
  </si>
  <si>
    <t>Chaima</t>
  </si>
  <si>
    <t>KHELIF</t>
  </si>
  <si>
    <t>16/36060966</t>
  </si>
  <si>
    <t>KRELIL</t>
  </si>
  <si>
    <t>17/36050177</t>
  </si>
  <si>
    <t>Maatallah</t>
  </si>
  <si>
    <t>ghada</t>
  </si>
  <si>
    <t>OUMAYMA</t>
  </si>
  <si>
    <t>17/36052068</t>
  </si>
  <si>
    <t>Mechroug</t>
  </si>
  <si>
    <t>Taima</t>
  </si>
  <si>
    <t>15/36061912</t>
  </si>
  <si>
    <t>MESBAHI</t>
  </si>
  <si>
    <t>BESMA</t>
  </si>
  <si>
    <t>17/36052145</t>
  </si>
  <si>
    <t>OUAMRANE</t>
  </si>
  <si>
    <t>TAYEB</t>
  </si>
  <si>
    <t>15/36061965</t>
  </si>
  <si>
    <t xml:space="preserve">ROUIBI </t>
  </si>
  <si>
    <t>MOHAMED AMINE</t>
  </si>
  <si>
    <t>16/36055847</t>
  </si>
  <si>
    <t>SERIAI</t>
  </si>
  <si>
    <t>RANIA IMENE</t>
  </si>
  <si>
    <t>MANAL</t>
  </si>
  <si>
    <t>16/36027533</t>
  </si>
  <si>
    <t>TITI</t>
  </si>
  <si>
    <t>ANIS</t>
  </si>
  <si>
    <t>MOHAMMED NADJIB</t>
  </si>
  <si>
    <t>15/36059547</t>
  </si>
  <si>
    <t>ZAIDI</t>
  </si>
  <si>
    <t>CHIHAB EDDINE</t>
  </si>
  <si>
    <t>16/36030514</t>
  </si>
  <si>
    <t>KADDOUR</t>
  </si>
  <si>
    <t>NASREDDINE</t>
  </si>
  <si>
    <t>60</t>
  </si>
  <si>
    <t>CDT S1</t>
  </si>
  <si>
    <t>MG S3+S4</t>
  </si>
  <si>
    <t xml:space="preserve"> SI  MOYENNE S3+S4&gt;= 09.00</t>
  </si>
  <si>
    <t>SI  MOYENNE S3+S4&gt;= 09.00</t>
  </si>
  <si>
    <t>RACHAT à 10.00 ET 30 CREDITS SI MOYENNE S3&gt;= 09.00</t>
  </si>
  <si>
    <t>ADMIS (E) AVEC DETTES EN 3ème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</si>
</sst>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528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1" fillId="2" borderId="0" applyBorder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43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13" fillId="0" borderId="0"/>
    <xf numFmtId="0" fontId="14" fillId="0" borderId="0"/>
    <xf numFmtId="0" fontId="13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4" fillId="0" borderId="0"/>
    <xf numFmtId="0" fontId="1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19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4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4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/>
    <xf numFmtId="0" fontId="20" fillId="0" borderId="0"/>
  </cellStyleXfs>
  <cellXfs count="242">
    <xf numFmtId="0" fontId="0" fillId="0" borderId="0" xfId="0"/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/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/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/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2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8" xfId="0" applyFill="1" applyBorder="1"/>
    <xf numFmtId="0" fontId="0" fillId="3" borderId="6" xfId="0" applyFill="1" applyBorder="1"/>
    <xf numFmtId="0" fontId="0" fillId="0" borderId="8" xfId="0" applyBorder="1"/>
    <xf numFmtId="0" fontId="4" fillId="3" borderId="6" xfId="0" applyFont="1" applyFill="1" applyBorder="1" applyAlignment="1">
      <alignment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6" xfId="0" applyFont="1" applyBorder="1"/>
    <xf numFmtId="0" fontId="0" fillId="4" borderId="9" xfId="0" applyFill="1" applyBorder="1"/>
    <xf numFmtId="2" fontId="3" fillId="5" borderId="6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vertical="center"/>
    </xf>
    <xf numFmtId="2" fontId="17" fillId="4" borderId="6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0" fillId="5" borderId="0" xfId="0" applyFill="1"/>
    <xf numFmtId="2" fontId="3" fillId="6" borderId="6" xfId="0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17" fillId="5" borderId="6" xfId="0" applyNumberFormat="1" applyFont="1" applyFill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/>
    </xf>
    <xf numFmtId="0" fontId="0" fillId="5" borderId="6" xfId="0" applyFill="1" applyBorder="1"/>
    <xf numFmtId="2" fontId="0" fillId="5" borderId="6" xfId="0" applyNumberFormat="1" applyFill="1" applyBorder="1" applyAlignment="1"/>
    <xf numFmtId="0" fontId="0" fillId="5" borderId="6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0" fontId="0" fillId="5" borderId="0" xfId="0" applyFill="1" applyAlignment="1"/>
    <xf numFmtId="2" fontId="3" fillId="7" borderId="6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/>
    </xf>
    <xf numFmtId="0" fontId="0" fillId="5" borderId="6" xfId="0" applyFill="1" applyBorder="1" applyAlignment="1"/>
    <xf numFmtId="0" fontId="4" fillId="5" borderId="6" xfId="0" applyFont="1" applyFill="1" applyBorder="1"/>
    <xf numFmtId="2" fontId="0" fillId="0" borderId="6" xfId="0" applyNumberFormat="1" applyFill="1" applyBorder="1"/>
    <xf numFmtId="0" fontId="0" fillId="0" borderId="0" xfId="0" applyFill="1" applyBorder="1"/>
    <xf numFmtId="2" fontId="3" fillId="5" borderId="8" xfId="0" applyNumberFormat="1" applyFont="1" applyFill="1" applyBorder="1" applyAlignment="1">
      <alignment horizontal="center"/>
    </xf>
    <xf numFmtId="0" fontId="0" fillId="5" borderId="0" xfId="0" applyFill="1" applyBorder="1"/>
    <xf numFmtId="2" fontId="0" fillId="0" borderId="0" xfId="0" applyNumberFormat="1"/>
    <xf numFmtId="0" fontId="3" fillId="0" borderId="11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3" fillId="0" borderId="16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1" fillId="0" borderId="0" xfId="0" applyFont="1" applyAlignment="1">
      <alignment horizontal="center"/>
    </xf>
    <xf numFmtId="2" fontId="17" fillId="0" borderId="16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0" fillId="12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0" fillId="15" borderId="6" xfId="0" applyFill="1" applyBorder="1" applyAlignment="1"/>
    <xf numFmtId="0" fontId="0" fillId="15" borderId="6" xfId="0" applyFill="1" applyBorder="1" applyAlignment="1">
      <alignment horizontal="center"/>
    </xf>
    <xf numFmtId="0" fontId="0" fillId="16" borderId="6" xfId="0" applyFill="1" applyBorder="1" applyAlignment="1"/>
    <xf numFmtId="0" fontId="0" fillId="16" borderId="8" xfId="0" applyFill="1" applyBorder="1" applyAlignment="1">
      <alignment horizontal="center"/>
    </xf>
    <xf numFmtId="0" fontId="3" fillId="16" borderId="8" xfId="0" applyFont="1" applyFill="1" applyBorder="1" applyAlignment="1">
      <alignment horizontal="center" vertical="center"/>
    </xf>
    <xf numFmtId="0" fontId="0" fillId="17" borderId="6" xfId="0" applyFill="1" applyBorder="1" applyAlignment="1"/>
    <xf numFmtId="0" fontId="3" fillId="0" borderId="9" xfId="0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2" fontId="4" fillId="9" borderId="6" xfId="0" applyNumberFormat="1" applyFon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2" fontId="0" fillId="10" borderId="6" xfId="0" applyNumberFormat="1" applyFill="1" applyBorder="1" applyAlignment="1">
      <alignment horizontal="center"/>
    </xf>
    <xf numFmtId="2" fontId="0" fillId="11" borderId="6" xfId="0" applyNumberFormat="1" applyFill="1" applyBorder="1" applyAlignment="1">
      <alignment horizontal="center"/>
    </xf>
    <xf numFmtId="2" fontId="0" fillId="12" borderId="6" xfId="0" applyNumberFormat="1" applyFill="1" applyBorder="1" applyAlignment="1">
      <alignment horizontal="center"/>
    </xf>
    <xf numFmtId="2" fontId="0" fillId="13" borderId="6" xfId="0" applyNumberFormat="1" applyFill="1" applyBorder="1" applyAlignment="1">
      <alignment horizontal="center"/>
    </xf>
    <xf numFmtId="2" fontId="0" fillId="14" borderId="6" xfId="0" applyNumberFormat="1" applyFill="1" applyBorder="1" applyAlignment="1">
      <alignment horizontal="center"/>
    </xf>
    <xf numFmtId="2" fontId="0" fillId="15" borderId="6" xfId="0" applyNumberFormat="1" applyFill="1" applyBorder="1" applyAlignment="1">
      <alignment horizontal="center"/>
    </xf>
    <xf numFmtId="2" fontId="0" fillId="16" borderId="6" xfId="0" applyNumberForma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 vertical="center"/>
    </xf>
    <xf numFmtId="2" fontId="17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/>
    <xf numFmtId="0" fontId="0" fillId="0" borderId="0" xfId="0" applyAlignment="1"/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2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/>
  </cellXfs>
  <cellStyles count="32528">
    <cellStyle name="Milliers 2" xfId="15719"/>
    <cellStyle name="Milliers 2 2" xfId="31300"/>
    <cellStyle name="Milliers 2 2 2" xfId="31617"/>
    <cellStyle name="Milliers 2 3" xfId="31589"/>
    <cellStyle name="Normal" xfId="0" builtinId="0"/>
    <cellStyle name="Normal 10" xfId="23"/>
    <cellStyle name="Normal 10 2" xfId="250"/>
    <cellStyle name="Normal 10 2 2" xfId="8965"/>
    <cellStyle name="Normal 10 2 2 2" xfId="31839"/>
    <cellStyle name="Normal 10 2 3" xfId="31345"/>
    <cellStyle name="Normal 10 2 3 2" xfId="31438"/>
    <cellStyle name="Normal 10 2 3 2 2" xfId="31918"/>
    <cellStyle name="Normal 10 2 3 3" xfId="31508"/>
    <cellStyle name="Normal 10 2 3 3 2" xfId="31616"/>
    <cellStyle name="Normal 10 2 3 3 2 2" xfId="32012"/>
    <cellStyle name="Normal 10 2 3 3 3" xfId="31752"/>
    <cellStyle name="Normal 10 2 3 3 3 2" xfId="32147"/>
    <cellStyle name="Normal 10 2 3 3 3 3" xfId="32311"/>
    <cellStyle name="Normal 10 2 3 3 3 3 2" xfId="32466"/>
    <cellStyle name="Normal 10 2 3 4" xfId="31677"/>
    <cellStyle name="Normal 10 2 3 4 2" xfId="32072"/>
    <cellStyle name="Normal 10 2 3 4 3" xfId="32236"/>
    <cellStyle name="Normal 10 2 3 4 3 2" xfId="32391"/>
    <cellStyle name="Normal 10 3" xfId="159"/>
    <cellStyle name="Normal 10 3 2" xfId="31810"/>
    <cellStyle name="Normal 10 4" xfId="31323"/>
    <cellStyle name="Normal 10 4 2" xfId="31464"/>
    <cellStyle name="Normal 10 4 2 2" xfId="31944"/>
    <cellStyle name="Normal 10 4 3" xfId="31486"/>
    <cellStyle name="Normal 10 4 3 2" xfId="31561"/>
    <cellStyle name="Normal 10 4 3 2 2" xfId="31960"/>
    <cellStyle name="Normal 10 4 3 3" xfId="31730"/>
    <cellStyle name="Normal 10 4 3 3 2" xfId="32125"/>
    <cellStyle name="Normal 10 4 3 3 3" xfId="32289"/>
    <cellStyle name="Normal 10 4 3 3 3 2" xfId="32444"/>
    <cellStyle name="Normal 10 4 4" xfId="31655"/>
    <cellStyle name="Normal 10 4 4 2" xfId="32050"/>
    <cellStyle name="Normal 10 4 4 3" xfId="32214"/>
    <cellStyle name="Normal 10 4 4 3 2" xfId="32369"/>
    <cellStyle name="Normal 11" xfId="24"/>
    <cellStyle name="Normal 11 2" xfId="261"/>
    <cellStyle name="Normal 11 2 2" xfId="8972"/>
    <cellStyle name="Normal 11 2 2 2" xfId="31846"/>
    <cellStyle name="Normal 11 2 3" xfId="31352"/>
    <cellStyle name="Normal 11 2 3 2" xfId="31416"/>
    <cellStyle name="Normal 11 2 3 2 2" xfId="31896"/>
    <cellStyle name="Normal 11 2 3 3" xfId="31515"/>
    <cellStyle name="Normal 11 2 3 3 2" xfId="31585"/>
    <cellStyle name="Normal 11 2 3 3 2 2" xfId="31983"/>
    <cellStyle name="Normal 11 2 3 3 3" xfId="31759"/>
    <cellStyle name="Normal 11 2 3 3 3 2" xfId="32154"/>
    <cellStyle name="Normal 11 2 3 3 3 3" xfId="32318"/>
    <cellStyle name="Normal 11 2 3 3 3 3 2" xfId="32473"/>
    <cellStyle name="Normal 11 2 3 4" xfId="31684"/>
    <cellStyle name="Normal 11 2 3 4 2" xfId="32079"/>
    <cellStyle name="Normal 11 2 3 4 3" xfId="32243"/>
    <cellStyle name="Normal 11 2 3 4 3 2" xfId="32398"/>
    <cellStyle name="Normal 11 3" xfId="264"/>
    <cellStyle name="Normal 11 3 2" xfId="31820"/>
    <cellStyle name="Normal 11 4" xfId="31324"/>
    <cellStyle name="Normal 11 4 2" xfId="31428"/>
    <cellStyle name="Normal 11 4 2 2" xfId="31908"/>
    <cellStyle name="Normal 11 4 3" xfId="31487"/>
    <cellStyle name="Normal 11 4 3 2" xfId="31636"/>
    <cellStyle name="Normal 11 4 3 2 2" xfId="32031"/>
    <cellStyle name="Normal 11 4 3 3" xfId="31731"/>
    <cellStyle name="Normal 11 4 3 3 2" xfId="32126"/>
    <cellStyle name="Normal 11 4 3 3 3" xfId="32290"/>
    <cellStyle name="Normal 11 4 3 3 3 2" xfId="32445"/>
    <cellStyle name="Normal 11 4 4" xfId="31656"/>
    <cellStyle name="Normal 11 4 4 2" xfId="32051"/>
    <cellStyle name="Normal 11 4 4 3" xfId="32215"/>
    <cellStyle name="Normal 11 4 4 3 2" xfId="32370"/>
    <cellStyle name="Normal 12" xfId="25"/>
    <cellStyle name="Normal 12 2" xfId="31808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2 2" xfId="31845"/>
    <cellStyle name="Normal 14 2 3" xfId="31351"/>
    <cellStyle name="Normal 14 2 3 2" xfId="31454"/>
    <cellStyle name="Normal 14 2 3 2 2" xfId="31934"/>
    <cellStyle name="Normal 14 2 3 3" xfId="31514"/>
    <cellStyle name="Normal 14 2 3 3 2" xfId="31569"/>
    <cellStyle name="Normal 14 2 3 3 2 2" xfId="31967"/>
    <cellStyle name="Normal 14 2 3 3 3" xfId="31758"/>
    <cellStyle name="Normal 14 2 3 3 3 2" xfId="32153"/>
    <cellStyle name="Normal 14 2 3 3 3 3" xfId="32317"/>
    <cellStyle name="Normal 14 2 3 3 3 3 2" xfId="32472"/>
    <cellStyle name="Normal 14 2 3 4" xfId="31683"/>
    <cellStyle name="Normal 14 2 3 4 2" xfId="32078"/>
    <cellStyle name="Normal 14 2 3 4 3" xfId="32242"/>
    <cellStyle name="Normal 14 2 3 4 3 2" xfId="32397"/>
    <cellStyle name="Normal 14 3" xfId="251"/>
    <cellStyle name="Normal 14 3 2" xfId="31814"/>
    <cellStyle name="Normal 14 4" xfId="31325"/>
    <cellStyle name="Normal 14 4 2" xfId="31433"/>
    <cellStyle name="Normal 14 4 2 2" xfId="31913"/>
    <cellStyle name="Normal 14 4 3" xfId="31488"/>
    <cellStyle name="Normal 14 4 3 2" xfId="31564"/>
    <cellStyle name="Normal 14 4 3 2 2" xfId="31963"/>
    <cellStyle name="Normal 14 4 3 3" xfId="31732"/>
    <cellStyle name="Normal 14 4 3 3 2" xfId="32127"/>
    <cellStyle name="Normal 14 4 3 3 3" xfId="32291"/>
    <cellStyle name="Normal 14 4 3 3 3 2" xfId="32446"/>
    <cellStyle name="Normal 14 4 4" xfId="31657"/>
    <cellStyle name="Normal 14 4 4 2" xfId="32052"/>
    <cellStyle name="Normal 14 4 4 3" xfId="32216"/>
    <cellStyle name="Normal 14 4 4 3 2" xfId="32371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2 2" xfId="31842"/>
    <cellStyle name="Normal 16 2 3" xfId="31348"/>
    <cellStyle name="Normal 16 2 3 2" xfId="31431"/>
    <cellStyle name="Normal 16 2 3 2 2" xfId="31911"/>
    <cellStyle name="Normal 16 2 3 3" xfId="31511"/>
    <cellStyle name="Normal 16 2 3 3 2" xfId="31566"/>
    <cellStyle name="Normal 16 2 3 3 2 2" xfId="31965"/>
    <cellStyle name="Normal 16 2 3 3 3" xfId="31755"/>
    <cellStyle name="Normal 16 2 3 3 3 2" xfId="32150"/>
    <cellStyle name="Normal 16 2 3 3 3 3" xfId="32314"/>
    <cellStyle name="Normal 16 2 3 3 3 3 2" xfId="32469"/>
    <cellStyle name="Normal 16 2 3 4" xfId="31680"/>
    <cellStyle name="Normal 16 2 3 4 2" xfId="32075"/>
    <cellStyle name="Normal 16 2 3 4 3" xfId="32239"/>
    <cellStyle name="Normal 16 2 3 4 3 2" xfId="32394"/>
    <cellStyle name="Normal 16 3" xfId="256"/>
    <cellStyle name="Normal 16 3 2" xfId="31816"/>
    <cellStyle name="Normal 16 4" xfId="31326"/>
    <cellStyle name="Normal 16 4 2" xfId="31444"/>
    <cellStyle name="Normal 16 4 2 2" xfId="31924"/>
    <cellStyle name="Normal 16 4 3" xfId="31489"/>
    <cellStyle name="Normal 16 4 3 2" xfId="31575"/>
    <cellStyle name="Normal 16 4 3 2 2" xfId="31973"/>
    <cellStyle name="Normal 16 4 3 3" xfId="31733"/>
    <cellStyle name="Normal 16 4 3 3 2" xfId="32128"/>
    <cellStyle name="Normal 16 4 3 3 3" xfId="32292"/>
    <cellStyle name="Normal 16 4 3 3 3 2" xfId="32447"/>
    <cellStyle name="Normal 16 4 4" xfId="31658"/>
    <cellStyle name="Normal 16 4 4 2" xfId="32053"/>
    <cellStyle name="Normal 16 4 4 3" xfId="32217"/>
    <cellStyle name="Normal 16 4 4 3 2" xfId="32372"/>
    <cellStyle name="Normal 17" xfId="41"/>
    <cellStyle name="Normal 17 2" xfId="249"/>
    <cellStyle name="Normal 17 2 2" xfId="8964"/>
    <cellStyle name="Normal 17 2 2 2" xfId="31838"/>
    <cellStyle name="Normal 17 2 3" xfId="31344"/>
    <cellStyle name="Normal 17 2 3 2" xfId="31409"/>
    <cellStyle name="Normal 17 2 3 2 2" xfId="31889"/>
    <cellStyle name="Normal 17 2 3 3" xfId="31507"/>
    <cellStyle name="Normal 17 2 3 3 2" xfId="31627"/>
    <cellStyle name="Normal 17 2 3 3 2 2" xfId="32022"/>
    <cellStyle name="Normal 17 2 3 3 3" xfId="31751"/>
    <cellStyle name="Normal 17 2 3 3 3 2" xfId="32146"/>
    <cellStyle name="Normal 17 2 3 3 3 3" xfId="32310"/>
    <cellStyle name="Normal 17 2 3 3 3 3 2" xfId="32465"/>
    <cellStyle name="Normal 17 2 3 4" xfId="31676"/>
    <cellStyle name="Normal 17 2 3 4 2" xfId="32071"/>
    <cellStyle name="Normal 17 2 3 4 3" xfId="32235"/>
    <cellStyle name="Normal 17 2 3 4 3 2" xfId="32390"/>
    <cellStyle name="Normal 17 3" xfId="244"/>
    <cellStyle name="Normal 17 3 2" xfId="31813"/>
    <cellStyle name="Normal 17 4" xfId="31328"/>
    <cellStyle name="Normal 17 4 2" xfId="31430"/>
    <cellStyle name="Normal 17 4 2 2" xfId="31910"/>
    <cellStyle name="Normal 17 4 3" xfId="31491"/>
    <cellStyle name="Normal 17 4 3 2" xfId="31602"/>
    <cellStyle name="Normal 17 4 3 2 2" xfId="31998"/>
    <cellStyle name="Normal 17 4 3 3" xfId="31735"/>
    <cellStyle name="Normal 17 4 3 3 2" xfId="32130"/>
    <cellStyle name="Normal 17 4 3 3 3" xfId="32294"/>
    <cellStyle name="Normal 17 4 3 3 3 2" xfId="32449"/>
    <cellStyle name="Normal 17 4 4" xfId="31660"/>
    <cellStyle name="Normal 17 4 4 2" xfId="32055"/>
    <cellStyle name="Normal 17 4 4 3" xfId="32219"/>
    <cellStyle name="Normal 17 4 4 3 2" xfId="32374"/>
    <cellStyle name="Normal 18" xfId="42"/>
    <cellStyle name="Normal 18 2" xfId="247"/>
    <cellStyle name="Normal 18 2 2" xfId="8962"/>
    <cellStyle name="Normal 18 2 2 2" xfId="31836"/>
    <cellStyle name="Normal 18 2 3" xfId="31342"/>
    <cellStyle name="Normal 18 2 3 2" xfId="31460"/>
    <cellStyle name="Normal 18 2 3 2 2" xfId="31940"/>
    <cellStyle name="Normal 18 2 3 3" xfId="31505"/>
    <cellStyle name="Normal 18 2 3 3 2" xfId="31597"/>
    <cellStyle name="Normal 18 2 3 3 2 2" xfId="31993"/>
    <cellStyle name="Normal 18 2 3 3 3" xfId="31749"/>
    <cellStyle name="Normal 18 2 3 3 3 2" xfId="32144"/>
    <cellStyle name="Normal 18 2 3 3 3 3" xfId="32308"/>
    <cellStyle name="Normal 18 2 3 3 3 3 2" xfId="32463"/>
    <cellStyle name="Normal 18 2 3 4" xfId="31674"/>
    <cellStyle name="Normal 18 2 3 4 2" xfId="32069"/>
    <cellStyle name="Normal 18 2 3 4 3" xfId="32233"/>
    <cellStyle name="Normal 18 2 3 4 3 2" xfId="32388"/>
    <cellStyle name="Normal 18 3" xfId="257"/>
    <cellStyle name="Normal 18 3 2" xfId="31817"/>
    <cellStyle name="Normal 18 4" xfId="31329"/>
    <cellStyle name="Normal 18 4 2" xfId="31411"/>
    <cellStyle name="Normal 18 4 2 2" xfId="31891"/>
    <cellStyle name="Normal 18 4 3" xfId="31492"/>
    <cellStyle name="Normal 18 4 3 2" xfId="31582"/>
    <cellStyle name="Normal 18 4 3 2 2" xfId="31980"/>
    <cellStyle name="Normal 18 4 3 3" xfId="31736"/>
    <cellStyle name="Normal 18 4 3 3 2" xfId="32131"/>
    <cellStyle name="Normal 18 4 3 3 3" xfId="32295"/>
    <cellStyle name="Normal 18 4 3 3 3 2" xfId="32450"/>
    <cellStyle name="Normal 18 4 4" xfId="31661"/>
    <cellStyle name="Normal 18 4 4 2" xfId="32056"/>
    <cellStyle name="Normal 18 4 4 3" xfId="32220"/>
    <cellStyle name="Normal 18 4 4 3 2" xfId="32375"/>
    <cellStyle name="Normal 19" xfId="40"/>
    <cellStyle name="Normal 19 2" xfId="252"/>
    <cellStyle name="Normal 19 2 2" xfId="8966"/>
    <cellStyle name="Normal 19 2 2 2" xfId="31840"/>
    <cellStyle name="Normal 19 2 3" xfId="31346"/>
    <cellStyle name="Normal 19 2 3 2" xfId="31424"/>
    <cellStyle name="Normal 19 2 3 2 2" xfId="31904"/>
    <cellStyle name="Normal 19 2 3 3" xfId="31509"/>
    <cellStyle name="Normal 19 2 3 3 2" xfId="31615"/>
    <cellStyle name="Normal 19 2 3 3 2 2" xfId="32011"/>
    <cellStyle name="Normal 19 2 3 3 3" xfId="31753"/>
    <cellStyle name="Normal 19 2 3 3 3 2" xfId="32148"/>
    <cellStyle name="Normal 19 2 3 3 3 3" xfId="32312"/>
    <cellStyle name="Normal 19 2 3 3 3 3 2" xfId="32467"/>
    <cellStyle name="Normal 19 2 3 4" xfId="31678"/>
    <cellStyle name="Normal 19 2 3 4 2" xfId="32073"/>
    <cellStyle name="Normal 19 2 3 4 3" xfId="32237"/>
    <cellStyle name="Normal 19 2 3 4 3 2" xfId="32392"/>
    <cellStyle name="Normal 19 3" xfId="268"/>
    <cellStyle name="Normal 19 3 2" xfId="31823"/>
    <cellStyle name="Normal 19 4" xfId="31327"/>
    <cellStyle name="Normal 19 4 2" xfId="31467"/>
    <cellStyle name="Normal 19 4 2 2" xfId="31947"/>
    <cellStyle name="Normal 19 4 3" xfId="31490"/>
    <cellStyle name="Normal 19 4 3 2" xfId="31565"/>
    <cellStyle name="Normal 19 4 3 2 2" xfId="31964"/>
    <cellStyle name="Normal 19 4 3 3" xfId="31734"/>
    <cellStyle name="Normal 19 4 3 3 2" xfId="32129"/>
    <cellStyle name="Normal 19 4 3 3 3" xfId="32293"/>
    <cellStyle name="Normal 19 4 3 3 3 2" xfId="32448"/>
    <cellStyle name="Normal 19 4 4" xfId="31659"/>
    <cellStyle name="Normal 19 4 4 2" xfId="32054"/>
    <cellStyle name="Normal 19 4 4 3" xfId="32218"/>
    <cellStyle name="Normal 19 4 4 3 2" xfId="32373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2 2" xfId="31883"/>
    <cellStyle name="Normal 2 17 2 3" xfId="31552"/>
    <cellStyle name="Normal 2 17 2 3 2" xfId="31587"/>
    <cellStyle name="Normal 2 17 2 3 2 2" xfId="31984"/>
    <cellStyle name="Normal 2 17 2 3 3" xfId="31796"/>
    <cellStyle name="Normal 2 17 2 3 3 2" xfId="32191"/>
    <cellStyle name="Normal 2 17 2 3 3 3" xfId="32355"/>
    <cellStyle name="Normal 2 17 2 3 3 3 2" xfId="32510"/>
    <cellStyle name="Normal 2 17 2 4" xfId="31721"/>
    <cellStyle name="Normal 2 17 2 4 2" xfId="32116"/>
    <cellStyle name="Normal 2 17 2 4 3" xfId="32280"/>
    <cellStyle name="Normal 2 17 2 4 3 2" xfId="32435"/>
    <cellStyle name="Normal 2 17 3" xfId="31635"/>
    <cellStyle name="Normal 2 17 3 2" xfId="32030"/>
    <cellStyle name="Normal 2 18" xfId="31312"/>
    <cellStyle name="Normal 2 19" xfId="31313"/>
    <cellStyle name="Normal 2 19 2" xfId="31806"/>
    <cellStyle name="Normal 2 19 3" xfId="31807"/>
    <cellStyle name="Normal 2 19 4" xfId="31805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2 2" xfId="31948"/>
    <cellStyle name="Normal 2 2 16 2 3" xfId="31556"/>
    <cellStyle name="Normal 2 2 16 2 3 2" xfId="31611"/>
    <cellStyle name="Normal 2 2 16 2 3 2 2" xfId="32007"/>
    <cellStyle name="Normal 2 2 16 2 3 3" xfId="31800"/>
    <cellStyle name="Normal 2 2 16 2 3 3 2" xfId="32195"/>
    <cellStyle name="Normal 2 2 16 2 3 3 3" xfId="32359"/>
    <cellStyle name="Normal 2 2 16 2 3 3 3 2" xfId="32514"/>
    <cellStyle name="Normal 2 2 16 2 4" xfId="31725"/>
    <cellStyle name="Normal 2 2 16 2 4 2" xfId="32120"/>
    <cellStyle name="Normal 2 2 16 2 4 3" xfId="32284"/>
    <cellStyle name="Normal 2 2 16 2 4 3 2" xfId="32439"/>
    <cellStyle name="Normal 2 2 16 3" xfId="32520"/>
    <cellStyle name="Normal 2 2 17" xfId="14"/>
    <cellStyle name="Normal 2 2 18" xfId="5"/>
    <cellStyle name="Normal 2 2 18 2" xfId="31318"/>
    <cellStyle name="Normal 2 2 18 2 2" xfId="31876"/>
    <cellStyle name="Normal 2 2 18 3" xfId="31586"/>
    <cellStyle name="Normal 2 2 18 3 2" xfId="31639"/>
    <cellStyle name="Normal 2 2 18 3 2 2" xfId="32034"/>
    <cellStyle name="Normal 2 2 18 3 3" xfId="31802"/>
    <cellStyle name="Normal 2 2 18 3 3 2" xfId="32197"/>
    <cellStyle name="Normal 2 2 18 3 3 3" xfId="32361"/>
    <cellStyle name="Normal 2 2 18 3 3 3 2" xfId="32516"/>
    <cellStyle name="Normal 2 2 18 3 4" xfId="32204"/>
    <cellStyle name="Normal 2 2 18 4" xfId="31649"/>
    <cellStyle name="Normal 2 2 18 4 2" xfId="32045"/>
    <cellStyle name="Normal 2 2 18 4 3" xfId="32209"/>
    <cellStyle name="Normal 2 2 18 4 3 2" xfId="32364"/>
    <cellStyle name="Normal 2 2 19" xfId="31393"/>
    <cellStyle name="Normal 2 2 19 2" xfId="31473"/>
    <cellStyle name="Normal 2 2 19 2 2" xfId="31478"/>
    <cellStyle name="Normal 2 2 19 2 3" xfId="31803"/>
    <cellStyle name="Normal 2 2 19 2 4" xfId="31804"/>
    <cellStyle name="Normal 2 2 19 3" xfId="31476"/>
    <cellStyle name="Normal 2 2 19 3 2" xfId="31955"/>
    <cellStyle name="Normal 2 2 19 4" xfId="31650"/>
    <cellStyle name="Normal 2 2 19 5" xfId="31878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30"/>
    <cellStyle name="Normal 2 2 20 2" xfId="32025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1" xfId="4"/>
    <cellStyle name="Normal 2 22" xfId="2"/>
    <cellStyle name="Normal 2 22 2" xfId="31317"/>
    <cellStyle name="Normal 2 22 2 2" xfId="31875"/>
    <cellStyle name="Normal 2 22 3" xfId="31568"/>
    <cellStyle name="Normal 2 22 3 2" xfId="31640"/>
    <cellStyle name="Normal 2 22 3 2 2" xfId="32035"/>
    <cellStyle name="Normal 2 22 3 3" xfId="31801"/>
    <cellStyle name="Normal 2 22 3 3 2" xfId="32196"/>
    <cellStyle name="Normal 2 22 3 3 3" xfId="32360"/>
    <cellStyle name="Normal 2 22 3 3 3 2" xfId="32515"/>
    <cellStyle name="Normal 2 22 3 4" xfId="32200"/>
    <cellStyle name="Normal 2 22 4" xfId="31648"/>
    <cellStyle name="Normal 2 22 4 2" xfId="32044"/>
    <cellStyle name="Normal 2 22 4 3" xfId="32208"/>
    <cellStyle name="Normal 2 22 4 3 2" xfId="32363"/>
    <cellStyle name="Normal 2 23" xfId="31392"/>
    <cellStyle name="Normal 2 23 2" xfId="31394"/>
    <cellStyle name="Normal 2 23 2 2" xfId="31879"/>
    <cellStyle name="Normal 2 23 3" xfId="31551"/>
    <cellStyle name="Normal 2 23 3 2" xfId="31557"/>
    <cellStyle name="Normal 2 23 3 2 2" xfId="31956"/>
    <cellStyle name="Normal 2 23 3 3" xfId="31795"/>
    <cellStyle name="Normal 2 23 3 3 2" xfId="32190"/>
    <cellStyle name="Normal 2 23 3 3 3" xfId="32354"/>
    <cellStyle name="Normal 2 23 3 3 3 2" xfId="32509"/>
    <cellStyle name="Normal 2 23 4" xfId="31720"/>
    <cellStyle name="Normal 2 23 4 2" xfId="32115"/>
    <cellStyle name="Normal 2 23 4 3" xfId="32279"/>
    <cellStyle name="Normal 2 23 4 3 2" xfId="32434"/>
    <cellStyle name="Normal 2 24" xfId="31391"/>
    <cellStyle name="Normal 2 24 2" xfId="31477"/>
    <cellStyle name="Normal 2 24 2 2" xfId="31550"/>
    <cellStyle name="Normal 2 24 2 2 2" xfId="31643"/>
    <cellStyle name="Normal 2 24 2 2 2 2" xfId="32038"/>
    <cellStyle name="Normal 2 24 2 2 3" xfId="31794"/>
    <cellStyle name="Normal 2 24 2 2 3 2" xfId="32189"/>
    <cellStyle name="Normal 2 24 2 2 3 3" xfId="32353"/>
    <cellStyle name="Normal 2 24 2 2 3 3 2" xfId="32508"/>
    <cellStyle name="Normal 2 24 2 2 4" xfId="32201"/>
    <cellStyle name="Normal 2 24 3" xfId="31719"/>
    <cellStyle name="Normal 2 24 3 2" xfId="32114"/>
    <cellStyle name="Normal 2 24 3 3" xfId="32278"/>
    <cellStyle name="Normal 2 24 3 3 2" xfId="32433"/>
    <cellStyle name="Normal 2 25" xfId="31647"/>
    <cellStyle name="Normal 2 25 2" xfId="32043"/>
    <cellStyle name="Normal 2 25 3" xfId="32207"/>
    <cellStyle name="Normal 2 25 3 2" xfId="32362"/>
    <cellStyle name="Normal 2 26" xfId="32526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0" xfId="43"/>
    <cellStyle name="Normal 20 2" xfId="259"/>
    <cellStyle name="Normal 20 2 2" xfId="8970"/>
    <cellStyle name="Normal 20 2 2 2" xfId="31844"/>
    <cellStyle name="Normal 20 2 3" xfId="31350"/>
    <cellStyle name="Normal 20 2 3 2" xfId="31432"/>
    <cellStyle name="Normal 20 2 3 2 2" xfId="31912"/>
    <cellStyle name="Normal 20 2 3 3" xfId="31513"/>
    <cellStyle name="Normal 20 2 3 3 2" xfId="31621"/>
    <cellStyle name="Normal 20 2 3 3 2 2" xfId="32016"/>
    <cellStyle name="Normal 20 2 3 3 3" xfId="31757"/>
    <cellStyle name="Normal 20 2 3 3 3 2" xfId="32152"/>
    <cellStyle name="Normal 20 2 3 3 3 3" xfId="32316"/>
    <cellStyle name="Normal 20 2 3 3 3 3 2" xfId="32471"/>
    <cellStyle name="Normal 20 2 3 4" xfId="31682"/>
    <cellStyle name="Normal 20 2 3 4 2" xfId="32077"/>
    <cellStyle name="Normal 20 2 3 4 3" xfId="32241"/>
    <cellStyle name="Normal 20 2 3 4 3 2" xfId="32396"/>
    <cellStyle name="Normal 20 3" xfId="158"/>
    <cellStyle name="Normal 20 3 2" xfId="31809"/>
    <cellStyle name="Normal 20 4" xfId="31330"/>
    <cellStyle name="Normal 20 4 2" xfId="31407"/>
    <cellStyle name="Normal 20 4 2 2" xfId="31887"/>
    <cellStyle name="Normal 20 4 3" xfId="31493"/>
    <cellStyle name="Normal 20 4 3 2" xfId="31559"/>
    <cellStyle name="Normal 20 4 3 2 2" xfId="31958"/>
    <cellStyle name="Normal 20 4 3 3" xfId="31737"/>
    <cellStyle name="Normal 20 4 3 3 2" xfId="32132"/>
    <cellStyle name="Normal 20 4 3 3 3" xfId="32296"/>
    <cellStyle name="Normal 20 4 3 3 3 2" xfId="32451"/>
    <cellStyle name="Normal 20 4 4" xfId="31662"/>
    <cellStyle name="Normal 20 4 4 2" xfId="32057"/>
    <cellStyle name="Normal 20 4 4 3" xfId="32221"/>
    <cellStyle name="Normal 20 4 4 3 2" xfId="32376"/>
    <cellStyle name="Normal 21" xfId="44"/>
    <cellStyle name="Normal 21 2" xfId="253"/>
    <cellStyle name="Normal 21 2 2" xfId="8967"/>
    <cellStyle name="Normal 21 2 2 2" xfId="31841"/>
    <cellStyle name="Normal 21 2 3" xfId="31347"/>
    <cellStyle name="Normal 21 2 3 2" xfId="31445"/>
    <cellStyle name="Normal 21 2 3 2 2" xfId="31925"/>
    <cellStyle name="Normal 21 2 3 3" xfId="31510"/>
    <cellStyle name="Normal 21 2 3 3 2" xfId="31583"/>
    <cellStyle name="Normal 21 2 3 3 2 2" xfId="31981"/>
    <cellStyle name="Normal 21 2 3 3 3" xfId="31754"/>
    <cellStyle name="Normal 21 2 3 3 3 2" xfId="32149"/>
    <cellStyle name="Normal 21 2 3 3 3 3" xfId="32313"/>
    <cellStyle name="Normal 21 2 3 3 3 3 2" xfId="32468"/>
    <cellStyle name="Normal 21 2 3 4" xfId="31679"/>
    <cellStyle name="Normal 21 2 3 4 2" xfId="32074"/>
    <cellStyle name="Normal 21 2 3 4 3" xfId="32238"/>
    <cellStyle name="Normal 21 2 3 4 3 2" xfId="32393"/>
    <cellStyle name="Normal 21 3" xfId="266"/>
    <cellStyle name="Normal 21 3 2" xfId="31822"/>
    <cellStyle name="Normal 21 4" xfId="31331"/>
    <cellStyle name="Normal 21 4 2" xfId="31404"/>
    <cellStyle name="Normal 21 4 2 2" xfId="31884"/>
    <cellStyle name="Normal 21 4 3" xfId="31494"/>
    <cellStyle name="Normal 21 4 3 2" xfId="31558"/>
    <cellStyle name="Normal 21 4 3 2 2" xfId="31957"/>
    <cellStyle name="Normal 21 4 3 3" xfId="31738"/>
    <cellStyle name="Normal 21 4 3 3 2" xfId="32133"/>
    <cellStyle name="Normal 21 4 3 3 3" xfId="32297"/>
    <cellStyle name="Normal 21 4 3 3 3 2" xfId="32452"/>
    <cellStyle name="Normal 21 4 4" xfId="31663"/>
    <cellStyle name="Normal 21 4 4 2" xfId="32058"/>
    <cellStyle name="Normal 21 4 4 3" xfId="32222"/>
    <cellStyle name="Normal 21 4 4 3 2" xfId="32377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2 2" xfId="31837"/>
    <cellStyle name="Normal 23 2 3" xfId="31343"/>
    <cellStyle name="Normal 23 2 3 2" xfId="31426"/>
    <cellStyle name="Normal 23 2 3 2 2" xfId="31906"/>
    <cellStyle name="Normal 23 2 3 3" xfId="31506"/>
    <cellStyle name="Normal 23 2 3 3 2" xfId="31608"/>
    <cellStyle name="Normal 23 2 3 3 2 2" xfId="32004"/>
    <cellStyle name="Normal 23 2 3 3 3" xfId="31750"/>
    <cellStyle name="Normal 23 2 3 3 3 2" xfId="32145"/>
    <cellStyle name="Normal 23 2 3 3 3 3" xfId="32309"/>
    <cellStyle name="Normal 23 2 3 3 3 3 2" xfId="32464"/>
    <cellStyle name="Normal 23 2 3 4" xfId="31675"/>
    <cellStyle name="Normal 23 2 3 4 2" xfId="32070"/>
    <cellStyle name="Normal 23 2 3 4 3" xfId="32234"/>
    <cellStyle name="Normal 23 2 3 4 3 2" xfId="32389"/>
    <cellStyle name="Normal 23 3" xfId="262"/>
    <cellStyle name="Normal 23 3 2" xfId="31818"/>
    <cellStyle name="Normal 23 4" xfId="31332"/>
    <cellStyle name="Normal 23 4 2" xfId="31453"/>
    <cellStyle name="Normal 23 4 2 2" xfId="31933"/>
    <cellStyle name="Normal 23 4 3" xfId="31495"/>
    <cellStyle name="Normal 23 4 3 2" xfId="31610"/>
    <cellStyle name="Normal 23 4 3 2 2" xfId="32006"/>
    <cellStyle name="Normal 23 4 3 3" xfId="31739"/>
    <cellStyle name="Normal 23 4 3 3 2" xfId="32134"/>
    <cellStyle name="Normal 23 4 3 3 3" xfId="32298"/>
    <cellStyle name="Normal 23 4 3 3 3 2" xfId="32453"/>
    <cellStyle name="Normal 23 4 4" xfId="31664"/>
    <cellStyle name="Normal 23 4 4 2" xfId="32059"/>
    <cellStyle name="Normal 23 4 4 3" xfId="32223"/>
    <cellStyle name="Normal 23 4 4 3 2" xfId="32378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5 2" xfId="31821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2 2" xfId="31865"/>
    <cellStyle name="Normal 24 9 3" xfId="31372"/>
    <cellStyle name="Normal 24 9 3 2" xfId="31457"/>
    <cellStyle name="Normal 24 9 3 2 2" xfId="31937"/>
    <cellStyle name="Normal 24 9 3 3" xfId="31535"/>
    <cellStyle name="Normal 24 9 3 3 2" xfId="31562"/>
    <cellStyle name="Normal 24 9 3 3 2 2" xfId="31961"/>
    <cellStyle name="Normal 24 9 3 3 3" xfId="31779"/>
    <cellStyle name="Normal 24 9 3 3 3 2" xfId="32174"/>
    <cellStyle name="Normal 24 9 3 3 3 3" xfId="32338"/>
    <cellStyle name="Normal 24 9 3 3 3 3 2" xfId="32493"/>
    <cellStyle name="Normal 24 9 3 4" xfId="31704"/>
    <cellStyle name="Normal 24 9 3 4 2" xfId="32099"/>
    <cellStyle name="Normal 24 9 3 4 3" xfId="32263"/>
    <cellStyle name="Normal 24 9 3 4 3 2" xfId="32418"/>
    <cellStyle name="Normal 25" xfId="74"/>
    <cellStyle name="Normal 25 2" xfId="8794"/>
    <cellStyle name="Normal 25 2 2" xfId="31827"/>
    <cellStyle name="Normal 25 3" xfId="31333"/>
    <cellStyle name="Normal 25 3 2" xfId="31446"/>
    <cellStyle name="Normal 25 3 2 2" xfId="31926"/>
    <cellStyle name="Normal 25 3 3" xfId="31496"/>
    <cellStyle name="Normal 25 3 3 2" xfId="31590"/>
    <cellStyle name="Normal 25 3 3 2 2" xfId="31986"/>
    <cellStyle name="Normal 25 3 3 3" xfId="31740"/>
    <cellStyle name="Normal 25 3 3 3 2" xfId="32135"/>
    <cellStyle name="Normal 25 3 3 3 3" xfId="32299"/>
    <cellStyle name="Normal 25 3 3 3 3 2" xfId="32454"/>
    <cellStyle name="Normal 25 3 4" xfId="31665"/>
    <cellStyle name="Normal 25 3 4 2" xfId="32060"/>
    <cellStyle name="Normal 25 3 4 3" xfId="32224"/>
    <cellStyle name="Normal 25 3 4 3 2" xfId="32379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2 2" xfId="31828"/>
    <cellStyle name="Normal 27 3" xfId="31334"/>
    <cellStyle name="Normal 27 3 2" xfId="31421"/>
    <cellStyle name="Normal 27 3 2 2" xfId="31901"/>
    <cellStyle name="Normal 27 3 3" xfId="31497"/>
    <cellStyle name="Normal 27 3 3 2" xfId="31604"/>
    <cellStyle name="Normal 27 3 3 2 2" xfId="32000"/>
    <cellStyle name="Normal 27 3 3 3" xfId="31741"/>
    <cellStyle name="Normal 27 3 3 3 2" xfId="32136"/>
    <cellStyle name="Normal 27 3 3 3 3" xfId="32300"/>
    <cellStyle name="Normal 27 3 3 3 3 2" xfId="32455"/>
    <cellStyle name="Normal 27 3 4" xfId="31666"/>
    <cellStyle name="Normal 27 3 4 2" xfId="32061"/>
    <cellStyle name="Normal 27 3 4 3" xfId="32225"/>
    <cellStyle name="Normal 27 3 4 3 2" xfId="32380"/>
    <cellStyle name="Normal 28" xfId="128"/>
    <cellStyle name="Normal 28 2" xfId="8848"/>
    <cellStyle name="Normal 28 2 2" xfId="31829"/>
    <cellStyle name="Normal 28 3" xfId="31335"/>
    <cellStyle name="Normal 28 3 2" xfId="31443"/>
    <cellStyle name="Normal 28 3 2 2" xfId="31923"/>
    <cellStyle name="Normal 28 3 3" xfId="31498"/>
    <cellStyle name="Normal 28 3 3 2" xfId="31595"/>
    <cellStyle name="Normal 28 3 3 2 2" xfId="31991"/>
    <cellStyle name="Normal 28 3 3 3" xfId="31742"/>
    <cellStyle name="Normal 28 3 3 3 2" xfId="32137"/>
    <cellStyle name="Normal 28 3 3 3 3" xfId="32301"/>
    <cellStyle name="Normal 28 3 3 3 3 2" xfId="32456"/>
    <cellStyle name="Normal 28 3 4" xfId="31667"/>
    <cellStyle name="Normal 28 3 4 2" xfId="32062"/>
    <cellStyle name="Normal 28 3 4 3" xfId="32226"/>
    <cellStyle name="Normal 28 3 4 3 2" xfId="32381"/>
    <cellStyle name="Normal 29" xfId="129"/>
    <cellStyle name="Normal 29 2" xfId="8849"/>
    <cellStyle name="Normal 29 2 2" xfId="31830"/>
    <cellStyle name="Normal 29 3" xfId="31336"/>
    <cellStyle name="Normal 29 3 2" xfId="31465"/>
    <cellStyle name="Normal 29 3 2 2" xfId="31945"/>
    <cellStyle name="Normal 29 3 3" xfId="31499"/>
    <cellStyle name="Normal 29 3 3 2" xfId="31594"/>
    <cellStyle name="Normal 29 3 3 2 2" xfId="31990"/>
    <cellStyle name="Normal 29 3 3 3" xfId="31743"/>
    <cellStyle name="Normal 29 3 3 3 2" xfId="32138"/>
    <cellStyle name="Normal 29 3 3 3 3" xfId="32302"/>
    <cellStyle name="Normal 29 3 3 3 3 2" xfId="32457"/>
    <cellStyle name="Normal 29 3 4" xfId="31668"/>
    <cellStyle name="Normal 29 3 4 2" xfId="32063"/>
    <cellStyle name="Normal 29 3 4 3" xfId="32227"/>
    <cellStyle name="Normal 29 3 4 3 2" xfId="32382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2 2" xfId="31831"/>
    <cellStyle name="Normal 30 3" xfId="31337"/>
    <cellStyle name="Normal 30 3 2" xfId="31429"/>
    <cellStyle name="Normal 30 3 2 2" xfId="31909"/>
    <cellStyle name="Normal 30 3 3" xfId="31500"/>
    <cellStyle name="Normal 30 3 3 2" xfId="31637"/>
    <cellStyle name="Normal 30 3 3 2 2" xfId="32032"/>
    <cellStyle name="Normal 30 3 3 3" xfId="31744"/>
    <cellStyle name="Normal 30 3 3 3 2" xfId="32139"/>
    <cellStyle name="Normal 30 3 3 3 3" xfId="32303"/>
    <cellStyle name="Normal 30 3 3 3 3 2" xfId="32458"/>
    <cellStyle name="Normal 30 3 4" xfId="31669"/>
    <cellStyle name="Normal 30 3 4 2" xfId="32064"/>
    <cellStyle name="Normal 30 3 4 3" xfId="32228"/>
    <cellStyle name="Normal 30 3 4 3 2" xfId="32383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2 2" xfId="31832"/>
    <cellStyle name="Normal 32 3" xfId="31338"/>
    <cellStyle name="Normal 32 3 2" xfId="31406"/>
    <cellStyle name="Normal 32 3 2 2" xfId="31886"/>
    <cellStyle name="Normal 32 3 3" xfId="31501"/>
    <cellStyle name="Normal 32 3 3 2" xfId="31599"/>
    <cellStyle name="Normal 32 3 3 2 2" xfId="31995"/>
    <cellStyle name="Normal 32 3 3 3" xfId="31745"/>
    <cellStyle name="Normal 32 3 3 3 2" xfId="32140"/>
    <cellStyle name="Normal 32 3 3 3 3" xfId="32304"/>
    <cellStyle name="Normal 32 3 3 3 3 2" xfId="32459"/>
    <cellStyle name="Normal 32 3 4" xfId="31670"/>
    <cellStyle name="Normal 32 3 4 2" xfId="32065"/>
    <cellStyle name="Normal 32 3 4 3" xfId="32229"/>
    <cellStyle name="Normal 32 3 4 3 2" xfId="32384"/>
    <cellStyle name="Normal 33" xfId="246"/>
    <cellStyle name="Normal 33 2" xfId="8961"/>
    <cellStyle name="Normal 33 2 2" xfId="31835"/>
    <cellStyle name="Normal 33 3" xfId="31341"/>
    <cellStyle name="Normal 33 3 2" xfId="31440"/>
    <cellStyle name="Normal 33 3 2 2" xfId="31920"/>
    <cellStyle name="Normal 33 3 3" xfId="31504"/>
    <cellStyle name="Normal 33 3 3 2" xfId="31624"/>
    <cellStyle name="Normal 33 3 3 2 2" xfId="32019"/>
    <cellStyle name="Normal 33 3 3 3" xfId="31748"/>
    <cellStyle name="Normal 33 3 3 3 2" xfId="32143"/>
    <cellStyle name="Normal 33 3 3 3 3" xfId="32307"/>
    <cellStyle name="Normal 33 3 3 3 3 2" xfId="32462"/>
    <cellStyle name="Normal 33 3 4" xfId="31673"/>
    <cellStyle name="Normal 33 3 4 2" xfId="32068"/>
    <cellStyle name="Normal 33 3 4 3" xfId="32232"/>
    <cellStyle name="Normal 33 3 4 3 2" xfId="32387"/>
    <cellStyle name="Normal 34" xfId="243"/>
    <cellStyle name="Normal 34 2" xfId="8959"/>
    <cellStyle name="Normal 34 2 2" xfId="31834"/>
    <cellStyle name="Normal 34 3" xfId="31340"/>
    <cellStyle name="Normal 34 3 2" xfId="31417"/>
    <cellStyle name="Normal 34 3 2 2" xfId="31897"/>
    <cellStyle name="Normal 34 3 3" xfId="31503"/>
    <cellStyle name="Normal 34 3 3 2" xfId="31580"/>
    <cellStyle name="Normal 34 3 3 2 2" xfId="31978"/>
    <cellStyle name="Normal 34 3 3 3" xfId="31747"/>
    <cellStyle name="Normal 34 3 3 3 2" xfId="32142"/>
    <cellStyle name="Normal 34 3 3 3 3" xfId="32306"/>
    <cellStyle name="Normal 34 3 3 3 3 2" xfId="32461"/>
    <cellStyle name="Normal 34 3 4" xfId="31672"/>
    <cellStyle name="Normal 34 3 4 2" xfId="32067"/>
    <cellStyle name="Normal 34 3 4 3" xfId="32231"/>
    <cellStyle name="Normal 34 3 4 3 2" xfId="32386"/>
    <cellStyle name="Normal 35" xfId="271"/>
    <cellStyle name="Normal 36" xfId="270"/>
    <cellStyle name="Normal 36 2" xfId="8974"/>
    <cellStyle name="Normal 36 2 2" xfId="31848"/>
    <cellStyle name="Normal 36 3" xfId="31355"/>
    <cellStyle name="Normal 36 3 2" xfId="31422"/>
    <cellStyle name="Normal 36 3 2 2" xfId="31902"/>
    <cellStyle name="Normal 36 3 3" xfId="31518"/>
    <cellStyle name="Normal 36 3 3 2" xfId="31601"/>
    <cellStyle name="Normal 36 3 3 2 2" xfId="31997"/>
    <cellStyle name="Normal 36 3 3 3" xfId="31762"/>
    <cellStyle name="Normal 36 3 3 3 2" xfId="32157"/>
    <cellStyle name="Normal 36 3 3 3 3" xfId="32321"/>
    <cellStyle name="Normal 36 3 3 3 3 2" xfId="32476"/>
    <cellStyle name="Normal 36 3 4" xfId="31687"/>
    <cellStyle name="Normal 36 3 4 2" xfId="32082"/>
    <cellStyle name="Normal 36 3 4 3" xfId="32246"/>
    <cellStyle name="Normal 36 3 4 3 2" xfId="32401"/>
    <cellStyle name="Normal 37" xfId="272"/>
    <cellStyle name="Normal 37 2" xfId="8975"/>
    <cellStyle name="Normal 37 2 2" xfId="31849"/>
    <cellStyle name="Normal 37 3" xfId="31356"/>
    <cellStyle name="Normal 37 3 2" xfId="31466"/>
    <cellStyle name="Normal 37 3 2 2" xfId="31946"/>
    <cellStyle name="Normal 37 3 3" xfId="31519"/>
    <cellStyle name="Normal 37 3 3 2" xfId="31612"/>
    <cellStyle name="Normal 37 3 3 2 2" xfId="32008"/>
    <cellStyle name="Normal 37 3 3 3" xfId="31763"/>
    <cellStyle name="Normal 37 3 3 3 2" xfId="32158"/>
    <cellStyle name="Normal 37 3 3 3 3" xfId="32322"/>
    <cellStyle name="Normal 37 3 3 3 3 2" xfId="32477"/>
    <cellStyle name="Normal 37 3 4" xfId="31688"/>
    <cellStyle name="Normal 37 3 4 2" xfId="32083"/>
    <cellStyle name="Normal 37 3 4 3" xfId="32247"/>
    <cellStyle name="Normal 37 3 4 3 2" xfId="32402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2 2" xfId="31824"/>
    <cellStyle name="Normal 4 2 3" xfId="269"/>
    <cellStyle name="Normal 4 2 3 2" xfId="31354"/>
    <cellStyle name="Normal 4 2 3 2 2" xfId="31455"/>
    <cellStyle name="Normal 4 2 3 2 2 2" xfId="31935"/>
    <cellStyle name="Normal 4 2 3 2 3" xfId="31517"/>
    <cellStyle name="Normal 4 2 3 2 3 2" xfId="31581"/>
    <cellStyle name="Normal 4 2 3 2 3 2 2" xfId="31979"/>
    <cellStyle name="Normal 4 2 3 2 3 3" xfId="31761"/>
    <cellStyle name="Normal 4 2 3 2 3 3 2" xfId="32156"/>
    <cellStyle name="Normal 4 2 3 2 3 3 3" xfId="32320"/>
    <cellStyle name="Normal 4 2 3 2 3 3 3 2" xfId="32475"/>
    <cellStyle name="Normal 4 2 3 2 4" xfId="31686"/>
    <cellStyle name="Normal 4 2 3 2 4 2" xfId="32081"/>
    <cellStyle name="Normal 4 2 3 2 4 3" xfId="32245"/>
    <cellStyle name="Normal 4 2 3 2 4 3 2" xfId="32400"/>
    <cellStyle name="Normal 4 2 3 3" xfId="31474"/>
    <cellStyle name="Normal 4 2 3 3 2" xfId="31953"/>
    <cellStyle name="Normal 4 2 3 4" xfId="32518"/>
    <cellStyle name="Normal 4 3" xfId="161"/>
    <cellStyle name="Normal 4 3 2" xfId="31811"/>
    <cellStyle name="Normal 4 4" xfId="31319"/>
    <cellStyle name="Normal 4 4 2" xfId="31469"/>
    <cellStyle name="Normal 4 4 2 2" xfId="31949"/>
    <cellStyle name="Normal 4 4 3" xfId="31482"/>
    <cellStyle name="Normal 4 4 3 2" xfId="31605"/>
    <cellStyle name="Normal 4 4 3 2 2" xfId="32001"/>
    <cellStyle name="Normal 4 4 3 3" xfId="31726"/>
    <cellStyle name="Normal 4 4 3 3 2" xfId="32121"/>
    <cellStyle name="Normal 4 4 3 3 3" xfId="32285"/>
    <cellStyle name="Normal 4 4 3 3 3 2" xfId="32440"/>
    <cellStyle name="Normal 4 4 4" xfId="31651"/>
    <cellStyle name="Normal 4 4 4 2" xfId="32046"/>
    <cellStyle name="Normal 4 4 4 3" xfId="32210"/>
    <cellStyle name="Normal 4 4 4 3 2" xfId="32365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2 2" xfId="31850"/>
    <cellStyle name="Normal 41 3" xfId="31357"/>
    <cellStyle name="Normal 41 3 2" xfId="31436"/>
    <cellStyle name="Normal 41 3 2 2" xfId="31916"/>
    <cellStyle name="Normal 41 3 3" xfId="31520"/>
    <cellStyle name="Normal 41 3 3 2" xfId="31607"/>
    <cellStyle name="Normal 41 3 3 2 2" xfId="32003"/>
    <cellStyle name="Normal 41 3 3 3" xfId="31764"/>
    <cellStyle name="Normal 41 3 3 3 2" xfId="32159"/>
    <cellStyle name="Normal 41 3 3 3 3" xfId="32323"/>
    <cellStyle name="Normal 41 3 3 3 3 2" xfId="32478"/>
    <cellStyle name="Normal 41 3 4" xfId="31689"/>
    <cellStyle name="Normal 41 3 4 2" xfId="32084"/>
    <cellStyle name="Normal 41 3 4 3" xfId="32248"/>
    <cellStyle name="Normal 41 3 4 3 2" xfId="32403"/>
    <cellStyle name="Normal 42" xfId="277"/>
    <cellStyle name="Normal 43" xfId="278"/>
    <cellStyle name="Normal 43 2" xfId="8980"/>
    <cellStyle name="Normal 43 2 2" xfId="31851"/>
    <cellStyle name="Normal 43 3" xfId="31358"/>
    <cellStyle name="Normal 43 3 2" xfId="31419"/>
    <cellStyle name="Normal 43 3 2 2" xfId="31899"/>
    <cellStyle name="Normal 43 3 3" xfId="31521"/>
    <cellStyle name="Normal 43 3 3 2" xfId="31578"/>
    <cellStyle name="Normal 43 3 3 2 2" xfId="31976"/>
    <cellStyle name="Normal 43 3 3 3" xfId="31765"/>
    <cellStyle name="Normal 43 3 3 3 2" xfId="32160"/>
    <cellStyle name="Normal 43 3 3 3 3" xfId="32324"/>
    <cellStyle name="Normal 43 3 3 3 3 2" xfId="32479"/>
    <cellStyle name="Normal 43 3 4" xfId="31690"/>
    <cellStyle name="Normal 43 3 4 2" xfId="32085"/>
    <cellStyle name="Normal 43 3 4 3" xfId="32249"/>
    <cellStyle name="Normal 43 3 4 3 2" xfId="32404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2 2" xfId="31852"/>
    <cellStyle name="Normal 45 3" xfId="31359"/>
    <cellStyle name="Normal 45 3 2" xfId="31451"/>
    <cellStyle name="Normal 45 3 2 2" xfId="31931"/>
    <cellStyle name="Normal 45 3 3" xfId="31522"/>
    <cellStyle name="Normal 45 3 3 2" xfId="31571"/>
    <cellStyle name="Normal 45 3 3 2 2" xfId="31969"/>
    <cellStyle name="Normal 45 3 3 3" xfId="31766"/>
    <cellStyle name="Normal 45 3 3 3 2" xfId="32161"/>
    <cellStyle name="Normal 45 3 3 3 3" xfId="32325"/>
    <cellStyle name="Normal 45 3 3 3 3 2" xfId="32480"/>
    <cellStyle name="Normal 45 3 4" xfId="31691"/>
    <cellStyle name="Normal 45 3 4 2" xfId="32086"/>
    <cellStyle name="Normal 45 3 4 3" xfId="32250"/>
    <cellStyle name="Normal 45 3 4 3 2" xfId="32405"/>
    <cellStyle name="Normal 46" xfId="707"/>
    <cellStyle name="Normal 46 2" xfId="9409"/>
    <cellStyle name="Normal 46 2 2" xfId="31853"/>
    <cellStyle name="Normal 46 3" xfId="31360"/>
    <cellStyle name="Normal 46 3 2" xfId="31435"/>
    <cellStyle name="Normal 46 3 2 2" xfId="31915"/>
    <cellStyle name="Normal 46 3 3" xfId="31523"/>
    <cellStyle name="Normal 46 3 3 2" xfId="31600"/>
    <cellStyle name="Normal 46 3 3 2 2" xfId="31996"/>
    <cellStyle name="Normal 46 3 3 3" xfId="31767"/>
    <cellStyle name="Normal 46 3 3 3 2" xfId="32162"/>
    <cellStyle name="Normal 46 3 3 3 3" xfId="32326"/>
    <cellStyle name="Normal 46 3 3 3 3 2" xfId="32481"/>
    <cellStyle name="Normal 46 3 4" xfId="31692"/>
    <cellStyle name="Normal 46 3 4 2" xfId="32087"/>
    <cellStyle name="Normal 46 3 4 3" xfId="32251"/>
    <cellStyle name="Normal 46 3 4 3 2" xfId="32406"/>
    <cellStyle name="Normal 47" xfId="925"/>
    <cellStyle name="Normal 47 2" xfId="9627"/>
    <cellStyle name="Normal 47 2 2" xfId="31854"/>
    <cellStyle name="Normal 47 3" xfId="31361"/>
    <cellStyle name="Normal 47 3 2" xfId="31450"/>
    <cellStyle name="Normal 47 3 2 2" xfId="31930"/>
    <cellStyle name="Normal 47 3 3" xfId="31524"/>
    <cellStyle name="Normal 47 3 3 2" xfId="31623"/>
    <cellStyle name="Normal 47 3 3 2 2" xfId="32018"/>
    <cellStyle name="Normal 47 3 3 3" xfId="31768"/>
    <cellStyle name="Normal 47 3 3 3 2" xfId="32163"/>
    <cellStyle name="Normal 47 3 3 3 3" xfId="32327"/>
    <cellStyle name="Normal 47 3 3 3 3 2" xfId="32482"/>
    <cellStyle name="Normal 47 3 4" xfId="31693"/>
    <cellStyle name="Normal 47 3 4 2" xfId="32088"/>
    <cellStyle name="Normal 47 3 4 3" xfId="32252"/>
    <cellStyle name="Normal 47 3 4 3 2" xfId="32407"/>
    <cellStyle name="Normal 48" xfId="926"/>
    <cellStyle name="Normal 48 2" xfId="9628"/>
    <cellStyle name="Normal 48 2 2" xfId="31855"/>
    <cellStyle name="Normal 48 3" xfId="31362"/>
    <cellStyle name="Normal 48 3 2" xfId="31413"/>
    <cellStyle name="Normal 48 3 2 2" xfId="31893"/>
    <cellStyle name="Normal 48 3 3" xfId="31525"/>
    <cellStyle name="Normal 48 3 3 2" xfId="31584"/>
    <cellStyle name="Normal 48 3 3 2 2" xfId="31982"/>
    <cellStyle name="Normal 48 3 3 3" xfId="31769"/>
    <cellStyle name="Normal 48 3 3 3 2" xfId="32164"/>
    <cellStyle name="Normal 48 3 3 3 3" xfId="32328"/>
    <cellStyle name="Normal 48 3 3 3 3 2" xfId="32483"/>
    <cellStyle name="Normal 48 3 4" xfId="31694"/>
    <cellStyle name="Normal 48 3 4 2" xfId="32089"/>
    <cellStyle name="Normal 48 3 4 3" xfId="32253"/>
    <cellStyle name="Normal 48 3 4 3 2" xfId="32408"/>
    <cellStyle name="Normal 49" xfId="928"/>
    <cellStyle name="Normal 49 2" xfId="8740"/>
    <cellStyle name="Normal 49 2 2" xfId="31826"/>
    <cellStyle name="Normal 49 3" xfId="31363"/>
    <cellStyle name="Normal 49 3 2" xfId="31462"/>
    <cellStyle name="Normal 49 3 2 2" xfId="31942"/>
    <cellStyle name="Normal 49 3 3" xfId="31526"/>
    <cellStyle name="Normal 49 3 3 2" xfId="31572"/>
    <cellStyle name="Normal 49 3 3 2 2" xfId="31970"/>
    <cellStyle name="Normal 49 3 3 3" xfId="31770"/>
    <cellStyle name="Normal 49 3 3 3 2" xfId="32165"/>
    <cellStyle name="Normal 49 3 3 3 3" xfId="32329"/>
    <cellStyle name="Normal 49 3 3 3 3 2" xfId="32484"/>
    <cellStyle name="Normal 49 3 4" xfId="31695"/>
    <cellStyle name="Normal 49 3 4 2" xfId="32090"/>
    <cellStyle name="Normal 49 3 4 3" xfId="32254"/>
    <cellStyle name="Normal 49 3 4 3 2" xfId="32409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2 2" xfId="31857"/>
    <cellStyle name="Normal 51 3" xfId="31364"/>
    <cellStyle name="Normal 51 3 2" xfId="31418"/>
    <cellStyle name="Normal 51 3 2 2" xfId="31898"/>
    <cellStyle name="Normal 51 3 3" xfId="31527"/>
    <cellStyle name="Normal 51 3 3 2" xfId="31576"/>
    <cellStyle name="Normal 51 3 3 2 2" xfId="31974"/>
    <cellStyle name="Normal 51 3 3 3" xfId="31771"/>
    <cellStyle name="Normal 51 3 3 3 2" xfId="32166"/>
    <cellStyle name="Normal 51 3 3 3 3" xfId="32330"/>
    <cellStyle name="Normal 51 3 3 3 3 2" xfId="32485"/>
    <cellStyle name="Normal 51 3 4" xfId="31696"/>
    <cellStyle name="Normal 51 3 4 2" xfId="32091"/>
    <cellStyle name="Normal 51 3 4 3" xfId="32255"/>
    <cellStyle name="Normal 51 3 4 3 2" xfId="32410"/>
    <cellStyle name="Normal 52" xfId="1789"/>
    <cellStyle name="Normal 52 2" xfId="10491"/>
    <cellStyle name="Normal 52 2 2" xfId="31858"/>
    <cellStyle name="Normal 52 3" xfId="31365"/>
    <cellStyle name="Normal 52 3 2" xfId="31449"/>
    <cellStyle name="Normal 52 3 2 2" xfId="31929"/>
    <cellStyle name="Normal 52 3 3" xfId="31528"/>
    <cellStyle name="Normal 52 3 3 2" xfId="31620"/>
    <cellStyle name="Normal 52 3 3 2 2" xfId="32015"/>
    <cellStyle name="Normal 52 3 3 3" xfId="31772"/>
    <cellStyle name="Normal 52 3 3 3 2" xfId="32167"/>
    <cellStyle name="Normal 52 3 3 3 3" xfId="32331"/>
    <cellStyle name="Normal 52 3 3 3 3 2" xfId="32486"/>
    <cellStyle name="Normal 52 3 4" xfId="31697"/>
    <cellStyle name="Normal 52 3 4 2" xfId="32092"/>
    <cellStyle name="Normal 52 3 4 3" xfId="32256"/>
    <cellStyle name="Normal 52 3 4 3 2" xfId="32411"/>
    <cellStyle name="Normal 53" xfId="1792"/>
    <cellStyle name="Normal 53 2" xfId="10494"/>
    <cellStyle name="Normal 53 2 2" xfId="31861"/>
    <cellStyle name="Normal 53 3" xfId="31368"/>
    <cellStyle name="Normal 53 3 2" xfId="31461"/>
    <cellStyle name="Normal 53 3 2 2" xfId="31941"/>
    <cellStyle name="Normal 53 3 3" xfId="31531"/>
    <cellStyle name="Normal 53 3 3 2" xfId="31577"/>
    <cellStyle name="Normal 53 3 3 2 2" xfId="31975"/>
    <cellStyle name="Normal 53 3 3 3" xfId="31775"/>
    <cellStyle name="Normal 53 3 3 3 2" xfId="32170"/>
    <cellStyle name="Normal 53 3 3 3 3" xfId="32334"/>
    <cellStyle name="Normal 53 3 3 3 3 2" xfId="32489"/>
    <cellStyle name="Normal 53 3 4" xfId="31700"/>
    <cellStyle name="Normal 53 3 4 2" xfId="32095"/>
    <cellStyle name="Normal 53 3 4 3" xfId="32259"/>
    <cellStyle name="Normal 53 3 4 3 2" xfId="32414"/>
    <cellStyle name="Normal 54" xfId="1794"/>
    <cellStyle name="Normal 54 2" xfId="10496"/>
    <cellStyle name="Normal 54 2 2" xfId="31863"/>
    <cellStyle name="Normal 54 3" xfId="31370"/>
    <cellStyle name="Normal 54 3 2" xfId="31410"/>
    <cellStyle name="Normal 54 3 2 2" xfId="31890"/>
    <cellStyle name="Normal 54 3 3" xfId="31533"/>
    <cellStyle name="Normal 54 3 3 2" xfId="31579"/>
    <cellStyle name="Normal 54 3 3 2 2" xfId="31977"/>
    <cellStyle name="Normal 54 3 3 3" xfId="31777"/>
    <cellStyle name="Normal 54 3 3 3 2" xfId="32172"/>
    <cellStyle name="Normal 54 3 3 3 3" xfId="32336"/>
    <cellStyle name="Normal 54 3 3 3 3 2" xfId="32491"/>
    <cellStyle name="Normal 54 3 4" xfId="31702"/>
    <cellStyle name="Normal 54 3 4 2" xfId="32097"/>
    <cellStyle name="Normal 54 3 4 3" xfId="32261"/>
    <cellStyle name="Normal 54 3 4 3 2" xfId="32416"/>
    <cellStyle name="Normal 55" xfId="1793"/>
    <cellStyle name="Normal 55 2" xfId="10495"/>
    <cellStyle name="Normal 55 2 2" xfId="31862"/>
    <cellStyle name="Normal 55 3" xfId="31369"/>
    <cellStyle name="Normal 55 3 2" xfId="31427"/>
    <cellStyle name="Normal 55 3 2 2" xfId="31907"/>
    <cellStyle name="Normal 55 3 3" xfId="31532"/>
    <cellStyle name="Normal 55 3 3 2" xfId="31628"/>
    <cellStyle name="Normal 55 3 3 2 2" xfId="32023"/>
    <cellStyle name="Normal 55 3 3 3" xfId="31776"/>
    <cellStyle name="Normal 55 3 3 3 2" xfId="32171"/>
    <cellStyle name="Normal 55 3 3 3 3" xfId="32335"/>
    <cellStyle name="Normal 55 3 3 3 3 2" xfId="32490"/>
    <cellStyle name="Normal 55 3 4" xfId="31701"/>
    <cellStyle name="Normal 55 3 4 2" xfId="32096"/>
    <cellStyle name="Normal 55 3 4 3" xfId="32260"/>
    <cellStyle name="Normal 55 3 4 3 2" xfId="32415"/>
    <cellStyle name="Normal 56" xfId="1790"/>
    <cellStyle name="Normal 56 2" xfId="10492"/>
    <cellStyle name="Normal 56 2 2" xfId="31859"/>
    <cellStyle name="Normal 56 3" xfId="31366"/>
    <cellStyle name="Normal 56 3 2" xfId="31412"/>
    <cellStyle name="Normal 56 3 2 2" xfId="31892"/>
    <cellStyle name="Normal 56 3 3" xfId="31529"/>
    <cellStyle name="Normal 56 3 3 2" xfId="31606"/>
    <cellStyle name="Normal 56 3 3 2 2" xfId="32002"/>
    <cellStyle name="Normal 56 3 3 3" xfId="31773"/>
    <cellStyle name="Normal 56 3 3 3 2" xfId="32168"/>
    <cellStyle name="Normal 56 3 3 3 3" xfId="32332"/>
    <cellStyle name="Normal 56 3 3 3 3 2" xfId="32487"/>
    <cellStyle name="Normal 56 3 4" xfId="31698"/>
    <cellStyle name="Normal 56 3 4 2" xfId="32093"/>
    <cellStyle name="Normal 56 3 4 3" xfId="32257"/>
    <cellStyle name="Normal 56 3 4 3 2" xfId="32412"/>
    <cellStyle name="Normal 57" xfId="1791"/>
    <cellStyle name="Normal 57 2" xfId="10493"/>
    <cellStyle name="Normal 57 2 2" xfId="31860"/>
    <cellStyle name="Normal 57 3" xfId="31367"/>
    <cellStyle name="Normal 57 3 2" xfId="31441"/>
    <cellStyle name="Normal 57 3 2 2" xfId="31921"/>
    <cellStyle name="Normal 57 3 3" xfId="31530"/>
    <cellStyle name="Normal 57 3 3 2" xfId="31591"/>
    <cellStyle name="Normal 57 3 3 2 2" xfId="31987"/>
    <cellStyle name="Normal 57 3 3 3" xfId="31774"/>
    <cellStyle name="Normal 57 3 3 3 2" xfId="32169"/>
    <cellStyle name="Normal 57 3 3 3 3" xfId="32333"/>
    <cellStyle name="Normal 57 3 3 3 3 2" xfId="32488"/>
    <cellStyle name="Normal 57 3 4" xfId="31699"/>
    <cellStyle name="Normal 57 3 4 2" xfId="32094"/>
    <cellStyle name="Normal 57 3 4 3" xfId="32258"/>
    <cellStyle name="Normal 57 3 4 3 2" xfId="32413"/>
    <cellStyle name="Normal 58" xfId="1795"/>
    <cellStyle name="Normal 58 2" xfId="7026"/>
    <cellStyle name="Normal 58 2 2" xfId="31388"/>
    <cellStyle name="Normal 58 2 2 2" xfId="31401"/>
    <cellStyle name="Normal 58 2 2 2 2" xfId="31881"/>
    <cellStyle name="Normal 58 2 2 3" xfId="31398"/>
    <cellStyle name="Normal 58 2 2 3 2" xfId="31481"/>
    <cellStyle name="Normal 58 2 2 3 2 2" xfId="31555"/>
    <cellStyle name="Normal 58 2 2 3 2 2 2" xfId="31646"/>
    <cellStyle name="Normal 58 2 2 3 2 2 2 2" xfId="32041"/>
    <cellStyle name="Normal 58 2 2 3 2 2 3" xfId="31799"/>
    <cellStyle name="Normal 58 2 2 3 2 2 3 2" xfId="32194"/>
    <cellStyle name="Normal 58 2 2 3 2 2 3 3" xfId="32358"/>
    <cellStyle name="Normal 58 2 2 3 2 2 3 3 2" xfId="32513"/>
    <cellStyle name="Normal 58 2 2 3 2 2 4" xfId="32205"/>
    <cellStyle name="Normal 58 2 2 3 3" xfId="31724"/>
    <cellStyle name="Normal 58 2 2 3 3 2" xfId="32119"/>
    <cellStyle name="Normal 58 2 2 3 3 3" xfId="32283"/>
    <cellStyle name="Normal 58 2 2 3 3 3 2" xfId="32438"/>
    <cellStyle name="Normal 58 2 2 4" xfId="31622"/>
    <cellStyle name="Normal 58 2 2 4 2" xfId="32017"/>
    <cellStyle name="Normal 58 2 3" xfId="31384"/>
    <cellStyle name="Normal 58 2 3 2" xfId="31471"/>
    <cellStyle name="Normal 58 2 3 2 2" xfId="31951"/>
    <cellStyle name="Normal 58 2 3 3" xfId="31547"/>
    <cellStyle name="Normal 58 2 3 3 2" xfId="31642"/>
    <cellStyle name="Normal 58 2 3 3 2 2" xfId="32037"/>
    <cellStyle name="Normal 58 2 3 3 3" xfId="31791"/>
    <cellStyle name="Normal 58 2 3 3 3 2" xfId="32186"/>
    <cellStyle name="Normal 58 2 3 3 3 3" xfId="32350"/>
    <cellStyle name="Normal 58 2 3 3 3 3 2" xfId="32505"/>
    <cellStyle name="Normal 58 2 3 3 4" xfId="32203"/>
    <cellStyle name="Normal 58 2 3 4" xfId="31716"/>
    <cellStyle name="Normal 58 2 3 4 2" xfId="32111"/>
    <cellStyle name="Normal 58 2 3 4 3" xfId="32275"/>
    <cellStyle name="Normal 58 2 3 4 3 2" xfId="32430"/>
    <cellStyle name="Normal 58 2 4" xfId="31633"/>
    <cellStyle name="Normal 58 2 4 2" xfId="32028"/>
    <cellStyle name="Normal 58 3" xfId="10497"/>
    <cellStyle name="Normal 58 3 2" xfId="31864"/>
    <cellStyle name="Normal 58 4" xfId="31371"/>
    <cellStyle name="Normal 58 4 2" xfId="31439"/>
    <cellStyle name="Normal 58 4 2 2" xfId="31919"/>
    <cellStyle name="Normal 58 4 3" xfId="31534"/>
    <cellStyle name="Normal 58 4 3 2" xfId="31563"/>
    <cellStyle name="Normal 58 4 3 2 2" xfId="31962"/>
    <cellStyle name="Normal 58 4 3 3" xfId="31778"/>
    <cellStyle name="Normal 58 4 3 3 2" xfId="32173"/>
    <cellStyle name="Normal 58 4 3 3 3" xfId="32337"/>
    <cellStyle name="Normal 58 4 3 3 3 2" xfId="32492"/>
    <cellStyle name="Normal 58 4 4" xfId="31703"/>
    <cellStyle name="Normal 58 4 4 2" xfId="32098"/>
    <cellStyle name="Normal 58 4 4 2 2" xfId="32525"/>
    <cellStyle name="Normal 58 4 4 2 3" xfId="32524"/>
    <cellStyle name="Normal 58 4 4 2 4" xfId="32523"/>
    <cellStyle name="Normal 58 4 4 3" xfId="32262"/>
    <cellStyle name="Normal 58 4 4 3 2" xfId="32417"/>
    <cellStyle name="Normal 58 4 5" xfId="32522"/>
    <cellStyle name="Normal 58 5" xfId="32521"/>
    <cellStyle name="Normal 59" xfId="1798"/>
    <cellStyle name="Normal 59 2" xfId="10500"/>
    <cellStyle name="Normal 59 2 2" xfId="31866"/>
    <cellStyle name="Normal 59 3" xfId="31373"/>
    <cellStyle name="Normal 59 3 2" xfId="31447"/>
    <cellStyle name="Normal 59 3 2 2" xfId="31927"/>
    <cellStyle name="Normal 59 3 3" xfId="31536"/>
    <cellStyle name="Normal 59 3 3 2" xfId="31588"/>
    <cellStyle name="Normal 59 3 3 2 2" xfId="31985"/>
    <cellStyle name="Normal 59 3 3 3" xfId="31780"/>
    <cellStyle name="Normal 59 3 3 3 2" xfId="32175"/>
    <cellStyle name="Normal 59 3 3 3 3" xfId="32339"/>
    <cellStyle name="Normal 59 3 3 3 3 2" xfId="32494"/>
    <cellStyle name="Normal 59 3 4" xfId="31705"/>
    <cellStyle name="Normal 59 3 4 2" xfId="32100"/>
    <cellStyle name="Normal 59 3 4 3" xfId="32264"/>
    <cellStyle name="Normal 59 3 4 3 2" xfId="32419"/>
    <cellStyle name="Normal 6" xfId="16"/>
    <cellStyle name="Normal 6 2" xfId="267"/>
    <cellStyle name="Normal 6 2 2" xfId="8973"/>
    <cellStyle name="Normal 6 2 2 2" xfId="31847"/>
    <cellStyle name="Normal 6 2 3" xfId="31353"/>
    <cellStyle name="Normal 6 2 3 2" xfId="31408"/>
    <cellStyle name="Normal 6 2 3 2 2" xfId="31888"/>
    <cellStyle name="Normal 6 2 3 3" xfId="31516"/>
    <cellStyle name="Normal 6 2 3 3 2" xfId="31626"/>
    <cellStyle name="Normal 6 2 3 3 2 2" xfId="32021"/>
    <cellStyle name="Normal 6 2 3 3 3" xfId="31760"/>
    <cellStyle name="Normal 6 2 3 3 3 2" xfId="32155"/>
    <cellStyle name="Normal 6 2 3 3 3 3" xfId="32319"/>
    <cellStyle name="Normal 6 2 3 3 3 3 2" xfId="32474"/>
    <cellStyle name="Normal 6 2 3 4" xfId="31685"/>
    <cellStyle name="Normal 6 2 3 4 2" xfId="32080"/>
    <cellStyle name="Normal 6 2 3 4 3" xfId="32244"/>
    <cellStyle name="Normal 6 2 3 4 3 2" xfId="32399"/>
    <cellStyle name="Normal 6 3" xfId="242"/>
    <cellStyle name="Normal 6 3 2" xfId="31812"/>
    <cellStyle name="Normal 6 4" xfId="31320"/>
    <cellStyle name="Normal 6 4 2" xfId="31448"/>
    <cellStyle name="Normal 6 4 2 2" xfId="31928"/>
    <cellStyle name="Normal 6 4 3" xfId="31483"/>
    <cellStyle name="Normal 6 4 3 2" xfId="31570"/>
    <cellStyle name="Normal 6 4 3 2 2" xfId="31968"/>
    <cellStyle name="Normal 6 4 3 3" xfId="31727"/>
    <cellStyle name="Normal 6 4 3 3 2" xfId="32122"/>
    <cellStyle name="Normal 6 4 3 3 3" xfId="32286"/>
    <cellStyle name="Normal 6 4 3 3 3 2" xfId="32441"/>
    <cellStyle name="Normal 6 4 4" xfId="31652"/>
    <cellStyle name="Normal 6 4 4 2" xfId="32047"/>
    <cellStyle name="Normal 6 4 4 3" xfId="32211"/>
    <cellStyle name="Normal 6 4 4 3 2" xfId="32366"/>
    <cellStyle name="Normal 60" xfId="2010"/>
    <cellStyle name="Normal 60 2" xfId="10712"/>
    <cellStyle name="Normal 60 2 2" xfId="31867"/>
    <cellStyle name="Normal 60 3" xfId="31374"/>
    <cellStyle name="Normal 60 3 2" xfId="31458"/>
    <cellStyle name="Normal 60 3 2 2" xfId="31938"/>
    <cellStyle name="Normal 60 3 3" xfId="31537"/>
    <cellStyle name="Normal 60 3 3 2" xfId="31574"/>
    <cellStyle name="Normal 60 3 3 2 2" xfId="31972"/>
    <cellStyle name="Normal 60 3 3 3" xfId="31781"/>
    <cellStyle name="Normal 60 3 3 3 2" xfId="32176"/>
    <cellStyle name="Normal 60 3 3 3 3" xfId="32340"/>
    <cellStyle name="Normal 60 3 3 3 3 2" xfId="32495"/>
    <cellStyle name="Normal 60 3 4" xfId="31706"/>
    <cellStyle name="Normal 60 3 4 2" xfId="32101"/>
    <cellStyle name="Normal 60 3 4 3" xfId="32265"/>
    <cellStyle name="Normal 60 3 4 3 2" xfId="32420"/>
    <cellStyle name="Normal 61" xfId="3518"/>
    <cellStyle name="Normal 61 2" xfId="12220"/>
    <cellStyle name="Normal 61 2 2" xfId="31868"/>
    <cellStyle name="Normal 61 3" xfId="31375"/>
    <cellStyle name="Normal 61 3 2" xfId="31414"/>
    <cellStyle name="Normal 61 3 2 2" xfId="31894"/>
    <cellStyle name="Normal 61 3 3" xfId="31538"/>
    <cellStyle name="Normal 61 3 3 2" xfId="31614"/>
    <cellStyle name="Normal 61 3 3 2 2" xfId="32010"/>
    <cellStyle name="Normal 61 3 3 3" xfId="31782"/>
    <cellStyle name="Normal 61 3 3 3 2" xfId="32177"/>
    <cellStyle name="Normal 61 3 3 3 3" xfId="32341"/>
    <cellStyle name="Normal 61 3 3 3 3 2" xfId="32496"/>
    <cellStyle name="Normal 61 3 4" xfId="31707"/>
    <cellStyle name="Normal 61 3 4 2" xfId="32102"/>
    <cellStyle name="Normal 61 3 4 3" xfId="32266"/>
    <cellStyle name="Normal 61 3 4 3 2" xfId="32421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2 2" xfId="31869"/>
    <cellStyle name="Normal 63 3" xfId="31376"/>
    <cellStyle name="Normal 63 3 2" xfId="31463"/>
    <cellStyle name="Normal 63 3 2 2" xfId="31943"/>
    <cellStyle name="Normal 63 3 3" xfId="31539"/>
    <cellStyle name="Normal 63 3 3 2" xfId="31618"/>
    <cellStyle name="Normal 63 3 3 2 2" xfId="32013"/>
    <cellStyle name="Normal 63 3 3 3" xfId="31783"/>
    <cellStyle name="Normal 63 3 3 3 2" xfId="32178"/>
    <cellStyle name="Normal 63 3 3 3 3" xfId="32342"/>
    <cellStyle name="Normal 63 3 3 3 3 2" xfId="32497"/>
    <cellStyle name="Normal 63 3 4" xfId="31708"/>
    <cellStyle name="Normal 63 3 4 2" xfId="32103"/>
    <cellStyle name="Normal 63 3 4 3" xfId="32267"/>
    <cellStyle name="Normal 63 3 4 3 2" xfId="32422"/>
    <cellStyle name="Normal 64" xfId="6962"/>
    <cellStyle name="Normal 64 2" xfId="15663"/>
    <cellStyle name="Normal 64 2 2" xfId="31872"/>
    <cellStyle name="Normal 64 3" xfId="31379"/>
    <cellStyle name="Normal 64 3 2" xfId="31437"/>
    <cellStyle name="Normal 64 3 2 2" xfId="31917"/>
    <cellStyle name="Normal 64 3 3" xfId="31542"/>
    <cellStyle name="Normal 64 3 3 2" xfId="31609"/>
    <cellStyle name="Normal 64 3 3 2 2" xfId="32005"/>
    <cellStyle name="Normal 64 3 3 3" xfId="31786"/>
    <cellStyle name="Normal 64 3 3 3 2" xfId="32181"/>
    <cellStyle name="Normal 64 3 3 3 3" xfId="32345"/>
    <cellStyle name="Normal 64 3 3 3 3 2" xfId="32500"/>
    <cellStyle name="Normal 64 3 4" xfId="31711"/>
    <cellStyle name="Normal 64 3 4 2" xfId="32106"/>
    <cellStyle name="Normal 64 3 4 3" xfId="32270"/>
    <cellStyle name="Normal 64 3 4 3 2" xfId="32425"/>
    <cellStyle name="Normal 65" xfId="6963"/>
    <cellStyle name="Normal 65 2" xfId="15664"/>
    <cellStyle name="Normal 65 2 2" xfId="31873"/>
    <cellStyle name="Normal 65 3" xfId="31380"/>
    <cellStyle name="Normal 65 3 2" xfId="31456"/>
    <cellStyle name="Normal 65 3 2 2" xfId="31936"/>
    <cellStyle name="Normal 65 3 3" xfId="31543"/>
    <cellStyle name="Normal 65 3 3 2" xfId="31573"/>
    <cellStyle name="Normal 65 3 3 2 2" xfId="31971"/>
    <cellStyle name="Normal 65 3 3 3" xfId="31787"/>
    <cellStyle name="Normal 65 3 3 3 2" xfId="32182"/>
    <cellStyle name="Normal 65 3 3 3 3" xfId="32346"/>
    <cellStyle name="Normal 65 3 3 3 3 2" xfId="32501"/>
    <cellStyle name="Normal 65 3 4" xfId="31712"/>
    <cellStyle name="Normal 65 3 4 2" xfId="32107"/>
    <cellStyle name="Normal 65 3 4 3" xfId="32271"/>
    <cellStyle name="Normal 65 3 4 3 2" xfId="32426"/>
    <cellStyle name="Normal 66" xfId="6964"/>
    <cellStyle name="Normal 66 2" xfId="15665"/>
    <cellStyle name="Normal 66 2 2" xfId="31874"/>
    <cellStyle name="Normal 66 3" xfId="31381"/>
    <cellStyle name="Normal 66 3 2" xfId="31423"/>
    <cellStyle name="Normal 66 3 2 2" xfId="31903"/>
    <cellStyle name="Normal 66 3 3" xfId="31544"/>
    <cellStyle name="Normal 66 3 3 2" xfId="31593"/>
    <cellStyle name="Normal 66 3 3 2 2" xfId="31989"/>
    <cellStyle name="Normal 66 3 3 3" xfId="31788"/>
    <cellStyle name="Normal 66 3 3 3 2" xfId="32183"/>
    <cellStyle name="Normal 66 3 3 3 3" xfId="32347"/>
    <cellStyle name="Normal 66 3 3 3 3 2" xfId="32502"/>
    <cellStyle name="Normal 66 3 4" xfId="31713"/>
    <cellStyle name="Normal 66 3 4 2" xfId="32108"/>
    <cellStyle name="Normal 66 3 4 3" xfId="32272"/>
    <cellStyle name="Normal 66 3 4 3 2" xfId="32427"/>
    <cellStyle name="Normal 67" xfId="6959"/>
    <cellStyle name="Normal 67 2" xfId="15661"/>
    <cellStyle name="Normal 67 2 2" xfId="31870"/>
    <cellStyle name="Normal 67 3" xfId="31377"/>
    <cellStyle name="Normal 67 3 2" xfId="31459"/>
    <cellStyle name="Normal 67 3 2 2" xfId="31939"/>
    <cellStyle name="Normal 67 3 3" xfId="31540"/>
    <cellStyle name="Normal 67 3 3 2" xfId="31625"/>
    <cellStyle name="Normal 67 3 3 2 2" xfId="32020"/>
    <cellStyle name="Normal 67 3 3 3" xfId="31784"/>
    <cellStyle name="Normal 67 3 3 3 2" xfId="32179"/>
    <cellStyle name="Normal 67 3 3 3 3" xfId="32343"/>
    <cellStyle name="Normal 67 3 3 3 3 2" xfId="32498"/>
    <cellStyle name="Normal 67 3 4" xfId="31709"/>
    <cellStyle name="Normal 67 3 4 2" xfId="32104"/>
    <cellStyle name="Normal 67 3 4 3" xfId="32268"/>
    <cellStyle name="Normal 67 3 4 3 2" xfId="32423"/>
    <cellStyle name="Normal 68" xfId="6960"/>
    <cellStyle name="Normal 68 2" xfId="15662"/>
    <cellStyle name="Normal 68 2 2" xfId="31871"/>
    <cellStyle name="Normal 68 3" xfId="31378"/>
    <cellStyle name="Normal 68 3 2" xfId="31425"/>
    <cellStyle name="Normal 68 3 2 2" xfId="31905"/>
    <cellStyle name="Normal 68 3 3" xfId="31541"/>
    <cellStyle name="Normal 68 3 3 2" xfId="31567"/>
    <cellStyle name="Normal 68 3 3 2 2" xfId="31966"/>
    <cellStyle name="Normal 68 3 3 3" xfId="31785"/>
    <cellStyle name="Normal 68 3 3 3 2" xfId="32180"/>
    <cellStyle name="Normal 68 3 3 3 3" xfId="32344"/>
    <cellStyle name="Normal 68 3 3 3 3 2" xfId="32499"/>
    <cellStyle name="Normal 68 3 4" xfId="31710"/>
    <cellStyle name="Normal 68 3 4 2" xfId="32105"/>
    <cellStyle name="Normal 68 3 4 3" xfId="32269"/>
    <cellStyle name="Normal 68 3 4 3 2" xfId="32424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2 2" xfId="31856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2 2" xfId="31895"/>
    <cellStyle name="Normal 71 2 2 3" xfId="31549"/>
    <cellStyle name="Normal 71 2 2 3 2" xfId="31619"/>
    <cellStyle name="Normal 71 2 2 3 2 2" xfId="32014"/>
    <cellStyle name="Normal 71 2 2 3 3" xfId="31793"/>
    <cellStyle name="Normal 71 2 2 3 3 2" xfId="32188"/>
    <cellStyle name="Normal 71 2 2 3 3 3" xfId="32352"/>
    <cellStyle name="Normal 71 2 2 3 3 3 2" xfId="32507"/>
    <cellStyle name="Normal 71 2 2 4" xfId="31718"/>
    <cellStyle name="Normal 71 2 2 4 2" xfId="32113"/>
    <cellStyle name="Normal 71 2 2 4 3" xfId="32277"/>
    <cellStyle name="Normal 71 2 2 4 3 2" xfId="32432"/>
    <cellStyle name="Normal 71 2 3" xfId="31386"/>
    <cellStyle name="Normal 71 2 3 2" xfId="31877"/>
    <cellStyle name="Normal 71 2 4" xfId="31475"/>
    <cellStyle name="Normal 71 2 4 2" xfId="31954"/>
    <cellStyle name="Normal 71 2 5" xfId="32519"/>
    <cellStyle name="Normal 71 3" xfId="31382"/>
    <cellStyle name="Normal 71 3 2" xfId="31452"/>
    <cellStyle name="Normal 71 3 2 2" xfId="31932"/>
    <cellStyle name="Normal 71 3 3" xfId="31545"/>
    <cellStyle name="Normal 71 3 3 2" xfId="31592"/>
    <cellStyle name="Normal 71 3 3 2 2" xfId="31988"/>
    <cellStyle name="Normal 71 3 3 3" xfId="31789"/>
    <cellStyle name="Normal 71 3 3 3 2" xfId="32184"/>
    <cellStyle name="Normal 71 3 3 3 3" xfId="32348"/>
    <cellStyle name="Normal 71 3 3 3 3 2" xfId="32503"/>
    <cellStyle name="Normal 71 3 4" xfId="31714"/>
    <cellStyle name="Normal 71 3 4 2" xfId="32109"/>
    <cellStyle name="Normal 71 3 4 3" xfId="32273"/>
    <cellStyle name="Normal 71 3 4 3 2" xfId="32428"/>
    <cellStyle name="Normal 71 4" xfId="31631"/>
    <cellStyle name="Normal 71 4 2" xfId="32026"/>
    <cellStyle name="Normal 71 5" xfId="31825"/>
    <cellStyle name="Normal 72" xfId="7025"/>
    <cellStyle name="Normal 72 2" xfId="31387"/>
    <cellStyle name="Normal 72 2 2" xfId="31400"/>
    <cellStyle name="Normal 72 2 2 2" xfId="31880"/>
    <cellStyle name="Normal 72 2 3" xfId="31396"/>
    <cellStyle name="Normal 72 2 3 2" xfId="31479"/>
    <cellStyle name="Normal 72 2 3 2 2" xfId="31553"/>
    <cellStyle name="Normal 72 2 3 2 2 2" xfId="31641"/>
    <cellStyle name="Normal 72 2 3 2 2 2 2" xfId="32036"/>
    <cellStyle name="Normal 72 2 3 2 2 3" xfId="31797"/>
    <cellStyle name="Normal 72 2 3 2 2 3 2" xfId="32192"/>
    <cellStyle name="Normal 72 2 3 2 2 3 3" xfId="32356"/>
    <cellStyle name="Normal 72 2 3 2 2 3 3 2" xfId="32511"/>
    <cellStyle name="Normal 72 2 3 2 2 4" xfId="32198"/>
    <cellStyle name="Normal 72 2 3 3" xfId="31722"/>
    <cellStyle name="Normal 72 2 3 3 2" xfId="32117"/>
    <cellStyle name="Normal 72 2 3 3 3" xfId="32281"/>
    <cellStyle name="Normal 72 2 3 3 3 2" xfId="32436"/>
    <cellStyle name="Normal 72 2 4" xfId="31598"/>
    <cellStyle name="Normal 72 2 4 2" xfId="31994"/>
    <cellStyle name="Normal 72 3" xfId="31383"/>
    <cellStyle name="Normal 72 3 2" xfId="31470"/>
    <cellStyle name="Normal 72 3 2 2" xfId="31950"/>
    <cellStyle name="Normal 72 3 3" xfId="31546"/>
    <cellStyle name="Normal 72 3 3 2" xfId="31645"/>
    <cellStyle name="Normal 72 3 3 2 2" xfId="32040"/>
    <cellStyle name="Normal 72 3 3 3" xfId="31790"/>
    <cellStyle name="Normal 72 3 3 3 2" xfId="32185"/>
    <cellStyle name="Normal 72 3 3 3 3" xfId="32349"/>
    <cellStyle name="Normal 72 3 3 3 3 2" xfId="32504"/>
    <cellStyle name="Normal 72 3 3 4" xfId="32199"/>
    <cellStyle name="Normal 72 3 4" xfId="31715"/>
    <cellStyle name="Normal 72 3 4 2" xfId="32110"/>
    <cellStyle name="Normal 72 3 4 3" xfId="32274"/>
    <cellStyle name="Normal 72 3 4 3 2" xfId="32429"/>
    <cellStyle name="Normal 72 4" xfId="31632"/>
    <cellStyle name="Normal 72 4 2" xfId="32027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2 2" xfId="31882"/>
    <cellStyle name="Normal 75 2 3" xfId="31397"/>
    <cellStyle name="Normal 75 2 3 2" xfId="31480"/>
    <cellStyle name="Normal 75 2 3 2 2" xfId="31554"/>
    <cellStyle name="Normal 75 2 3 2 2 2" xfId="31644"/>
    <cellStyle name="Normal 75 2 3 2 2 2 2" xfId="32039"/>
    <cellStyle name="Normal 75 2 3 2 2 3" xfId="31798"/>
    <cellStyle name="Normal 75 2 3 2 2 3 2" xfId="32193"/>
    <cellStyle name="Normal 75 2 3 2 2 3 3" xfId="32357"/>
    <cellStyle name="Normal 75 2 3 2 2 3 3 2" xfId="32512"/>
    <cellStyle name="Normal 75 2 3 2 2 4" xfId="32202"/>
    <cellStyle name="Normal 75 2 3 3" xfId="31723"/>
    <cellStyle name="Normal 75 2 3 3 2" xfId="32118"/>
    <cellStyle name="Normal 75 2 3 3 3" xfId="32282"/>
    <cellStyle name="Normal 75 2 3 3 3 2" xfId="32437"/>
    <cellStyle name="Normal 75 2 4" xfId="31603"/>
    <cellStyle name="Normal 75 2 4 2" xfId="31999"/>
    <cellStyle name="Normal 75 3" xfId="31385"/>
    <cellStyle name="Normal 75 3 2" xfId="31472"/>
    <cellStyle name="Normal 75 3 2 2" xfId="31952"/>
    <cellStyle name="Normal 75 3 3" xfId="31548"/>
    <cellStyle name="Normal 75 3 3 2" xfId="31638"/>
    <cellStyle name="Normal 75 3 3 2 2" xfId="32033"/>
    <cellStyle name="Normal 75 3 3 3" xfId="31792"/>
    <cellStyle name="Normal 75 3 3 3 2" xfId="32187"/>
    <cellStyle name="Normal 75 3 3 3 3" xfId="32351"/>
    <cellStyle name="Normal 75 3 3 3 3 2" xfId="32506"/>
    <cellStyle name="Normal 75 3 3 4" xfId="32206"/>
    <cellStyle name="Normal 75 3 4" xfId="31717"/>
    <cellStyle name="Normal 75 3 4 2" xfId="32112"/>
    <cellStyle name="Normal 75 3 4 3" xfId="32276"/>
    <cellStyle name="Normal 75 3 4 3 2" xfId="32431"/>
    <cellStyle name="Normal 75 4" xfId="31634"/>
    <cellStyle name="Normal 75 4 2" xfId="32029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2 2" xfId="31833"/>
    <cellStyle name="Normal 8 2 3" xfId="31339"/>
    <cellStyle name="Normal 8 2 3 2" xfId="31434"/>
    <cellStyle name="Normal 8 2 3 2 2" xfId="31914"/>
    <cellStyle name="Normal 8 2 3 3" xfId="31502"/>
    <cellStyle name="Normal 8 2 3 3 2" xfId="31613"/>
    <cellStyle name="Normal 8 2 3 3 2 2" xfId="32009"/>
    <cellStyle name="Normal 8 2 3 3 3" xfId="31746"/>
    <cellStyle name="Normal 8 2 3 3 3 2" xfId="32141"/>
    <cellStyle name="Normal 8 2 3 3 3 3" xfId="32305"/>
    <cellStyle name="Normal 8 2 3 3 3 3 2" xfId="32460"/>
    <cellStyle name="Normal 8 2 3 4" xfId="31671"/>
    <cellStyle name="Normal 8 2 3 4 2" xfId="32066"/>
    <cellStyle name="Normal 8 2 3 4 3" xfId="32230"/>
    <cellStyle name="Normal 8 2 3 4 3 2" xfId="32385"/>
    <cellStyle name="Normal 8 3" xfId="263"/>
    <cellStyle name="Normal 8 3 2" xfId="31819"/>
    <cellStyle name="Normal 8 4" xfId="31321"/>
    <cellStyle name="Normal 8 4 2" xfId="31420"/>
    <cellStyle name="Normal 8 4 2 2" xfId="31900"/>
    <cellStyle name="Normal 8 4 3" xfId="31484"/>
    <cellStyle name="Normal 8 4 3 2" xfId="31629"/>
    <cellStyle name="Normal 8 4 3 2 2" xfId="32024"/>
    <cellStyle name="Normal 8 4 3 3" xfId="31728"/>
    <cellStyle name="Normal 8 4 3 3 2" xfId="32123"/>
    <cellStyle name="Normal 8 4 3 3 3" xfId="32287"/>
    <cellStyle name="Normal 8 4 3 3 3 2" xfId="32442"/>
    <cellStyle name="Normal 8 4 4" xfId="31653"/>
    <cellStyle name="Normal 8 4 4 2" xfId="32048"/>
    <cellStyle name="Normal 8 4 4 3" xfId="32212"/>
    <cellStyle name="Normal 8 4 4 3 2" xfId="32367"/>
    <cellStyle name="Normal 80" xfId="32042"/>
    <cellStyle name="Normal 80 2" xfId="32517"/>
    <cellStyle name="Normal 81" xfId="32527"/>
    <cellStyle name="Normal 9" xfId="22"/>
    <cellStyle name="Normal 9 2" xfId="258"/>
    <cellStyle name="Normal 9 2 2" xfId="8969"/>
    <cellStyle name="Normal 9 2 2 2" xfId="31843"/>
    <cellStyle name="Normal 9 2 3" xfId="31349"/>
    <cellStyle name="Normal 9 2 3 2" xfId="31405"/>
    <cellStyle name="Normal 9 2 3 2 2" xfId="31885"/>
    <cellStyle name="Normal 9 2 3 3" xfId="31512"/>
    <cellStyle name="Normal 9 2 3 3 2" xfId="31560"/>
    <cellStyle name="Normal 9 2 3 3 2 2" xfId="31959"/>
    <cellStyle name="Normal 9 2 3 3 3" xfId="31756"/>
    <cellStyle name="Normal 9 2 3 3 3 2" xfId="32151"/>
    <cellStyle name="Normal 9 2 3 3 3 3" xfId="32315"/>
    <cellStyle name="Normal 9 2 3 3 3 3 2" xfId="32470"/>
    <cellStyle name="Normal 9 2 3 4" xfId="31681"/>
    <cellStyle name="Normal 9 2 3 4 2" xfId="32076"/>
    <cellStyle name="Normal 9 2 3 4 3" xfId="32240"/>
    <cellStyle name="Normal 9 2 3 4 3 2" xfId="32395"/>
    <cellStyle name="Normal 9 3" xfId="254"/>
    <cellStyle name="Normal 9 3 2" xfId="31815"/>
    <cellStyle name="Normal 9 4" xfId="31322"/>
    <cellStyle name="Normal 9 4 2" xfId="31442"/>
    <cellStyle name="Normal 9 4 2 2" xfId="31922"/>
    <cellStyle name="Normal 9 4 3" xfId="31485"/>
    <cellStyle name="Normal 9 4 3 2" xfId="31596"/>
    <cellStyle name="Normal 9 4 3 2 2" xfId="31992"/>
    <cellStyle name="Normal 9 4 3 3" xfId="31729"/>
    <cellStyle name="Normal 9 4 3 3 2" xfId="32124"/>
    <cellStyle name="Normal 9 4 3 3 3" xfId="32288"/>
    <cellStyle name="Normal 9 4 3 3 3 2" xfId="32443"/>
    <cellStyle name="Normal 9 4 4" xfId="31654"/>
    <cellStyle name="Normal 9 4 4 2" xfId="32049"/>
    <cellStyle name="Normal 9 4 4 3" xfId="32213"/>
    <cellStyle name="Normal 9 4 4 3 2" xfId="32368"/>
    <cellStyle name="Texte explicatif 2" xfId="69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W280"/>
  <sheetViews>
    <sheetView topLeftCell="AC1" workbookViewId="0">
      <pane ySplit="1" topLeftCell="A2" activePane="bottomLeft" state="frozen"/>
      <selection activeCell="D1" sqref="D1"/>
      <selection pane="bottomLeft" activeCell="AC1" sqref="A1:XFD1048576"/>
    </sheetView>
  </sheetViews>
  <sheetFormatPr baseColWidth="10" defaultRowHeight="15" zeroHeight="1" x14ac:dyDescent="0.25"/>
  <cols>
    <col min="2" max="2" width="14.85546875" customWidth="1"/>
  </cols>
  <sheetData>
    <row r="1" spans="1:75" s="18" customFormat="1" ht="15" hidden="1" customHeight="1" x14ac:dyDescent="0.25">
      <c r="A1" s="118" t="s">
        <v>0</v>
      </c>
      <c r="B1" s="96" t="s">
        <v>1</v>
      </c>
      <c r="C1" s="96" t="s">
        <v>2</v>
      </c>
      <c r="D1" s="96" t="s">
        <v>3</v>
      </c>
      <c r="E1" s="96" t="s">
        <v>4</v>
      </c>
      <c r="F1" s="119" t="s">
        <v>5</v>
      </c>
      <c r="G1" s="120"/>
      <c r="H1" s="121"/>
      <c r="I1" s="122" t="s">
        <v>6</v>
      </c>
      <c r="J1" s="123"/>
      <c r="K1" s="124" t="s">
        <v>7</v>
      </c>
      <c r="L1" s="125"/>
      <c r="M1" s="126"/>
      <c r="N1" s="127" t="s">
        <v>8</v>
      </c>
      <c r="O1" s="127" t="s">
        <v>9</v>
      </c>
      <c r="P1" s="128" t="s">
        <v>7</v>
      </c>
      <c r="Q1" s="129"/>
      <c r="R1" s="130"/>
      <c r="S1" s="131" t="s">
        <v>10</v>
      </c>
      <c r="T1" s="132" t="s">
        <v>7</v>
      </c>
      <c r="U1" s="133"/>
      <c r="V1" s="134"/>
      <c r="W1" s="135" t="s">
        <v>236</v>
      </c>
      <c r="X1" s="135" t="s">
        <v>11</v>
      </c>
      <c r="Y1" s="136" t="s">
        <v>7</v>
      </c>
      <c r="Z1" s="137"/>
      <c r="AA1" s="138"/>
      <c r="AB1" s="139" t="s">
        <v>12</v>
      </c>
      <c r="AC1" s="140" t="s">
        <v>13</v>
      </c>
      <c r="AD1" s="141" t="s">
        <v>13</v>
      </c>
      <c r="AE1" s="142" t="s">
        <v>13</v>
      </c>
      <c r="AF1" s="143" t="s">
        <v>14</v>
      </c>
      <c r="AG1" s="144" t="s">
        <v>13</v>
      </c>
      <c r="AH1" s="145"/>
      <c r="AI1" s="146"/>
      <c r="AJ1" s="147" t="s">
        <v>13</v>
      </c>
      <c r="AK1" s="148"/>
      <c r="AL1" s="149"/>
      <c r="AM1" s="150" t="s">
        <v>15</v>
      </c>
      <c r="AN1" s="151" t="s">
        <v>13</v>
      </c>
      <c r="AO1" s="152"/>
      <c r="AP1" s="153" t="s">
        <v>117</v>
      </c>
      <c r="AQ1" s="153" t="s">
        <v>118</v>
      </c>
      <c r="AR1" s="153" t="s">
        <v>117</v>
      </c>
      <c r="AS1" s="153" t="s">
        <v>118</v>
      </c>
      <c r="AT1" s="153" t="s">
        <v>898</v>
      </c>
      <c r="AU1" s="153" t="s">
        <v>899</v>
      </c>
      <c r="AV1" s="154" t="s">
        <v>900</v>
      </c>
      <c r="AW1" s="154" t="s">
        <v>901</v>
      </c>
      <c r="AX1" s="117" t="s">
        <v>902</v>
      </c>
      <c r="AY1" s="117" t="s">
        <v>903</v>
      </c>
      <c r="AZ1" s="95"/>
      <c r="BA1" s="117" t="s">
        <v>904</v>
      </c>
      <c r="BB1" s="95"/>
    </row>
    <row r="2" spans="1:75" s="18" customFormat="1" hidden="1" x14ac:dyDescent="0.25">
      <c r="A2" s="155"/>
      <c r="B2" s="97"/>
      <c r="C2" s="97"/>
      <c r="D2" s="97"/>
      <c r="E2" s="97"/>
      <c r="F2" s="156" t="s">
        <v>905</v>
      </c>
      <c r="G2" s="156"/>
      <c r="H2" s="156"/>
      <c r="I2" s="157"/>
      <c r="J2" s="158"/>
      <c r="K2" s="159" t="s">
        <v>864</v>
      </c>
      <c r="L2" s="159"/>
      <c r="M2" s="159"/>
      <c r="N2" s="160"/>
      <c r="O2" s="160"/>
      <c r="P2" s="161" t="s">
        <v>10</v>
      </c>
      <c r="Q2" s="161"/>
      <c r="R2" s="161"/>
      <c r="S2" s="162"/>
      <c r="T2" s="163" t="s">
        <v>906</v>
      </c>
      <c r="U2" s="163"/>
      <c r="V2" s="163"/>
      <c r="W2" s="164"/>
      <c r="X2" s="164"/>
      <c r="Y2" s="165" t="s">
        <v>857</v>
      </c>
      <c r="Z2" s="165"/>
      <c r="AA2" s="165"/>
      <c r="AB2" s="166"/>
      <c r="AC2" s="140" t="s">
        <v>16</v>
      </c>
      <c r="AD2" s="141" t="s">
        <v>17</v>
      </c>
      <c r="AE2" s="142" t="s">
        <v>16</v>
      </c>
      <c r="AF2" s="167"/>
      <c r="AG2" s="168" t="s">
        <v>17</v>
      </c>
      <c r="AH2" s="168"/>
      <c r="AI2" s="169"/>
      <c r="AJ2" s="170" t="s">
        <v>17</v>
      </c>
      <c r="AK2" s="170"/>
      <c r="AL2" s="171"/>
      <c r="AM2" s="172"/>
      <c r="AN2" s="173" t="s">
        <v>17</v>
      </c>
      <c r="AO2" s="173"/>
      <c r="AP2" s="153"/>
      <c r="AQ2" s="153"/>
      <c r="AR2" s="153"/>
      <c r="AS2" s="153"/>
      <c r="AT2" s="153"/>
      <c r="AU2" s="153"/>
      <c r="AV2" s="154"/>
      <c r="AW2" s="154"/>
      <c r="AX2" s="117"/>
      <c r="AY2" s="117"/>
      <c r="AZ2" s="95"/>
      <c r="BA2" s="117"/>
      <c r="BB2" s="95"/>
    </row>
    <row r="3" spans="1:75" s="18" customFormat="1" hidden="1" x14ac:dyDescent="0.25">
      <c r="A3" s="174"/>
      <c r="B3" s="98"/>
      <c r="C3" s="98"/>
      <c r="D3" s="98"/>
      <c r="E3" s="98"/>
      <c r="F3" s="175" t="s">
        <v>18</v>
      </c>
      <c r="G3" s="175" t="s">
        <v>160</v>
      </c>
      <c r="H3" s="175" t="s">
        <v>19</v>
      </c>
      <c r="I3" s="176"/>
      <c r="J3" s="158"/>
      <c r="K3" s="177" t="s">
        <v>18</v>
      </c>
      <c r="L3" s="177" t="s">
        <v>160</v>
      </c>
      <c r="M3" s="177" t="s">
        <v>19</v>
      </c>
      <c r="N3" s="178"/>
      <c r="O3" s="178"/>
      <c r="P3" s="179" t="s">
        <v>18</v>
      </c>
      <c r="Q3" s="179" t="s">
        <v>160</v>
      </c>
      <c r="R3" s="179" t="s">
        <v>19</v>
      </c>
      <c r="S3" s="180"/>
      <c r="T3" s="181" t="s">
        <v>18</v>
      </c>
      <c r="U3" s="181" t="s">
        <v>160</v>
      </c>
      <c r="V3" s="181" t="s">
        <v>19</v>
      </c>
      <c r="W3" s="182"/>
      <c r="X3" s="182"/>
      <c r="Y3" s="183" t="s">
        <v>18</v>
      </c>
      <c r="Z3" s="183" t="s">
        <v>160</v>
      </c>
      <c r="AA3" s="183" t="s">
        <v>19</v>
      </c>
      <c r="AB3" s="184"/>
      <c r="AC3" s="185" t="s">
        <v>237</v>
      </c>
      <c r="AD3" s="186" t="s">
        <v>20</v>
      </c>
      <c r="AE3" s="187" t="s">
        <v>21</v>
      </c>
      <c r="AF3" s="188"/>
      <c r="AG3" s="189" t="s">
        <v>238</v>
      </c>
      <c r="AH3" s="189" t="s">
        <v>19</v>
      </c>
      <c r="AI3" s="189" t="s">
        <v>238</v>
      </c>
      <c r="AJ3" s="190" t="s">
        <v>239</v>
      </c>
      <c r="AK3" s="190" t="s">
        <v>19</v>
      </c>
      <c r="AL3" s="190" t="s">
        <v>239</v>
      </c>
      <c r="AM3" s="191"/>
      <c r="AN3" s="192" t="s">
        <v>22</v>
      </c>
      <c r="AO3" s="192" t="s">
        <v>19</v>
      </c>
      <c r="AP3" s="153"/>
      <c r="AQ3" s="153"/>
      <c r="AR3" s="153"/>
      <c r="AS3" s="153"/>
      <c r="AT3" s="153"/>
      <c r="AU3" s="153"/>
      <c r="AV3" s="193"/>
      <c r="AW3" s="193"/>
      <c r="AX3" s="194"/>
      <c r="AY3" s="194"/>
      <c r="AZ3" s="95"/>
      <c r="BA3" s="194"/>
      <c r="BB3" s="95"/>
      <c r="BC3" s="18" t="s">
        <v>907</v>
      </c>
      <c r="BD3" s="18" t="s">
        <v>908</v>
      </c>
      <c r="BE3" s="18" t="s">
        <v>909</v>
      </c>
      <c r="BF3" s="18" t="s">
        <v>910</v>
      </c>
      <c r="BG3" s="18" t="s">
        <v>911</v>
      </c>
      <c r="BH3" s="18" t="s">
        <v>912</v>
      </c>
      <c r="BI3" s="18" t="s">
        <v>913</v>
      </c>
      <c r="BJ3" s="18" t="s">
        <v>914</v>
      </c>
      <c r="BK3" s="18" t="s">
        <v>908</v>
      </c>
      <c r="BL3" s="18" t="s">
        <v>915</v>
      </c>
      <c r="BM3" s="18" t="s">
        <v>916</v>
      </c>
      <c r="BN3" s="18" t="s">
        <v>917</v>
      </c>
      <c r="BO3" s="18" t="s">
        <v>918</v>
      </c>
      <c r="BP3" s="18" t="s">
        <v>919</v>
      </c>
      <c r="BQ3" s="18" t="s">
        <v>920</v>
      </c>
    </row>
    <row r="4" spans="1:75" s="8" customFormat="1" hidden="1" x14ac:dyDescent="0.25">
      <c r="A4" s="30" t="e">
        <v>#REF!</v>
      </c>
      <c r="B4" s="23" t="s">
        <v>921</v>
      </c>
      <c r="C4" s="23" t="s">
        <v>922</v>
      </c>
      <c r="D4" s="23" t="s">
        <v>923</v>
      </c>
      <c r="E4" s="21" t="s">
        <v>685</v>
      </c>
      <c r="F4" s="195">
        <v>8.5</v>
      </c>
      <c r="G4" s="195">
        <v>1.5</v>
      </c>
      <c r="H4" s="195">
        <v>1</v>
      </c>
      <c r="I4" s="195">
        <v>8</v>
      </c>
      <c r="J4" s="195"/>
      <c r="K4" s="196">
        <v>16</v>
      </c>
      <c r="L4" s="196">
        <v>3.5</v>
      </c>
      <c r="M4" s="196"/>
      <c r="N4" s="196">
        <v>10</v>
      </c>
      <c r="O4" s="196">
        <v>8.8000000000000007</v>
      </c>
      <c r="P4" s="197">
        <v>13</v>
      </c>
      <c r="Q4" s="197">
        <v>3</v>
      </c>
      <c r="R4" s="197">
        <v>0.75</v>
      </c>
      <c r="S4" s="198">
        <v>8</v>
      </c>
      <c r="T4" s="199">
        <v>14</v>
      </c>
      <c r="U4" s="199">
        <v>1</v>
      </c>
      <c r="V4" s="199">
        <v>6</v>
      </c>
      <c r="W4" s="199">
        <v>12</v>
      </c>
      <c r="X4" s="199">
        <v>10</v>
      </c>
      <c r="Y4" s="200">
        <v>14</v>
      </c>
      <c r="Z4" s="200">
        <v>4.28</v>
      </c>
      <c r="AA4" s="200">
        <v>7.25</v>
      </c>
      <c r="AB4" s="200">
        <v>12.625</v>
      </c>
      <c r="AC4" s="201">
        <v>13.5</v>
      </c>
      <c r="AD4" s="202">
        <v>15.5</v>
      </c>
      <c r="AE4" s="203">
        <v>13</v>
      </c>
      <c r="AF4" s="203">
        <v>13.45</v>
      </c>
      <c r="AG4" s="204">
        <v>7</v>
      </c>
      <c r="AH4" s="204">
        <v>7</v>
      </c>
      <c r="AI4" s="204">
        <v>7</v>
      </c>
      <c r="AJ4" s="205">
        <v>6</v>
      </c>
      <c r="AK4" s="205"/>
      <c r="AL4" s="205">
        <v>6</v>
      </c>
      <c r="AM4" s="205">
        <v>6.5</v>
      </c>
      <c r="AN4" s="206">
        <v>10</v>
      </c>
      <c r="AO4" s="206"/>
      <c r="AP4" s="207">
        <v>10</v>
      </c>
      <c r="AQ4" s="28">
        <v>30</v>
      </c>
      <c r="AR4" s="25" t="s">
        <v>932</v>
      </c>
      <c r="AS4" s="208" t="s">
        <v>926</v>
      </c>
      <c r="AT4" s="209">
        <v>6.9</v>
      </c>
      <c r="AU4" s="210">
        <v>10</v>
      </c>
      <c r="AV4" s="210"/>
      <c r="AW4" s="209" t="e">
        <v>#VALUE!</v>
      </c>
      <c r="AX4" s="211" t="e">
        <v>#VALUE!</v>
      </c>
      <c r="AY4" s="210">
        <v>60</v>
      </c>
      <c r="AZ4" s="210">
        <v>10.9014705882353</v>
      </c>
      <c r="BA4" s="210" t="e">
        <v>#VALUE!</v>
      </c>
      <c r="BB4" s="212" t="s">
        <v>924</v>
      </c>
      <c r="BC4" s="211">
        <v>0</v>
      </c>
      <c r="BD4" s="213" t="s">
        <v>927</v>
      </c>
      <c r="BE4" s="213">
        <v>4</v>
      </c>
      <c r="BF4" s="213">
        <v>0</v>
      </c>
      <c r="BG4" s="213" t="s">
        <v>927</v>
      </c>
      <c r="BH4" s="213" t="s">
        <v>928</v>
      </c>
      <c r="BI4" s="213" t="s">
        <v>927</v>
      </c>
      <c r="BJ4" s="213" t="s">
        <v>929</v>
      </c>
      <c r="BK4" s="213" t="s">
        <v>930</v>
      </c>
      <c r="BL4" s="213" t="s">
        <v>929</v>
      </c>
      <c r="BM4" s="213" t="s">
        <v>931</v>
      </c>
      <c r="BN4" s="213">
        <v>0</v>
      </c>
      <c r="BO4" s="213">
        <v>0</v>
      </c>
      <c r="BP4" s="213">
        <v>0</v>
      </c>
      <c r="BQ4" s="213" t="s">
        <v>930</v>
      </c>
      <c r="BR4" s="8" t="s">
        <v>925</v>
      </c>
    </row>
    <row r="5" spans="1:75" s="18" customFormat="1" hidden="1" x14ac:dyDescent="0.25">
      <c r="A5" s="214">
        <v>25</v>
      </c>
      <c r="B5" s="215" t="s">
        <v>302</v>
      </c>
      <c r="C5" s="215" t="s">
        <v>49</v>
      </c>
      <c r="D5" s="215" t="s">
        <v>303</v>
      </c>
      <c r="E5" s="216" t="s">
        <v>299</v>
      </c>
      <c r="F5" s="217">
        <v>17</v>
      </c>
      <c r="G5" s="217">
        <v>11</v>
      </c>
      <c r="H5" s="217"/>
      <c r="I5" s="218">
        <v>14</v>
      </c>
      <c r="K5" s="217">
        <v>17</v>
      </c>
      <c r="L5" s="217">
        <v>5.5</v>
      </c>
      <c r="M5" s="217">
        <v>5.5</v>
      </c>
      <c r="N5" s="218">
        <v>11.25</v>
      </c>
      <c r="O5" s="218">
        <v>12.9</v>
      </c>
      <c r="P5" s="219">
        <v>17</v>
      </c>
      <c r="Q5" s="219">
        <v>10</v>
      </c>
      <c r="R5" s="219"/>
      <c r="S5" s="218">
        <v>13.5</v>
      </c>
      <c r="T5" s="217">
        <v>15</v>
      </c>
      <c r="U5" s="217">
        <v>12.5</v>
      </c>
      <c r="V5" s="217"/>
      <c r="W5" s="218">
        <v>13.75</v>
      </c>
      <c r="X5" s="220">
        <v>13.625</v>
      </c>
      <c r="Y5" s="217">
        <v>16.5</v>
      </c>
      <c r="Z5" s="217">
        <v>16</v>
      </c>
      <c r="AA5" s="217"/>
      <c r="AB5" s="218">
        <v>16.25</v>
      </c>
      <c r="AC5" s="217">
        <v>17</v>
      </c>
      <c r="AD5" s="217">
        <v>11.83</v>
      </c>
      <c r="AE5" s="217">
        <v>12</v>
      </c>
      <c r="AF5" s="218">
        <v>14.666</v>
      </c>
      <c r="AG5" s="217">
        <v>12.5</v>
      </c>
      <c r="AI5" s="217"/>
      <c r="AJ5" s="217">
        <v>4</v>
      </c>
      <c r="AL5" s="217"/>
      <c r="AM5" s="217"/>
      <c r="AN5" s="217">
        <v>16.25</v>
      </c>
      <c r="AO5" s="217">
        <v>16.25</v>
      </c>
      <c r="AP5" s="218">
        <v>12.269411764705881</v>
      </c>
      <c r="AQ5" s="221">
        <v>30</v>
      </c>
      <c r="AR5" s="221">
        <v>30</v>
      </c>
      <c r="AS5" s="218"/>
      <c r="AT5" s="80"/>
      <c r="AU5" s="80"/>
      <c r="AV5" s="80"/>
      <c r="AW5" s="82"/>
      <c r="AX5" s="82"/>
      <c r="AY5" s="80"/>
      <c r="AZ5" s="80"/>
    </row>
    <row r="6" spans="1:75" s="68" customFormat="1" hidden="1" x14ac:dyDescent="0.25">
      <c r="A6" s="222">
        <v>1</v>
      </c>
      <c r="B6" s="32" t="s">
        <v>240</v>
      </c>
      <c r="C6" s="40" t="s">
        <v>241</v>
      </c>
      <c r="D6" s="32" t="s">
        <v>242</v>
      </c>
      <c r="E6" s="223" t="s">
        <v>243</v>
      </c>
      <c r="F6" s="224">
        <v>7</v>
      </c>
      <c r="G6" s="224">
        <v>2.5</v>
      </c>
      <c r="H6" s="224">
        <v>0</v>
      </c>
      <c r="I6" s="225">
        <v>4.75</v>
      </c>
      <c r="J6" s="225"/>
      <c r="K6" s="226">
        <v>10</v>
      </c>
      <c r="L6" s="226">
        <v>10</v>
      </c>
      <c r="M6" s="224"/>
      <c r="N6" s="227">
        <v>10</v>
      </c>
      <c r="O6" s="225">
        <v>6.85</v>
      </c>
      <c r="P6" s="228">
        <v>10</v>
      </c>
      <c r="Q6" s="228">
        <v>3.25</v>
      </c>
      <c r="R6" s="228">
        <v>0</v>
      </c>
      <c r="S6" s="225">
        <v>6.625</v>
      </c>
      <c r="T6" s="224">
        <v>0</v>
      </c>
      <c r="U6" s="224">
        <v>0.5</v>
      </c>
      <c r="V6" s="224"/>
      <c r="W6" s="225">
        <v>0.25</v>
      </c>
      <c r="X6" s="229">
        <v>3.4375</v>
      </c>
      <c r="Y6" s="226">
        <v>11.5</v>
      </c>
      <c r="Z6" s="226">
        <v>11.5</v>
      </c>
      <c r="AA6" s="224"/>
      <c r="AB6" s="227">
        <v>11.5</v>
      </c>
      <c r="AC6" s="226">
        <v>14.5</v>
      </c>
      <c r="AD6" s="226">
        <v>10</v>
      </c>
      <c r="AE6" s="226">
        <v>11</v>
      </c>
      <c r="AF6" s="227">
        <v>11.7</v>
      </c>
      <c r="AG6" s="224">
        <v>1</v>
      </c>
      <c r="AH6" s="224"/>
      <c r="AI6" s="224"/>
      <c r="AJ6" s="224">
        <v>1.75</v>
      </c>
      <c r="AK6" s="224"/>
      <c r="AL6" s="224"/>
      <c r="AM6" s="225">
        <v>1.375</v>
      </c>
      <c r="AN6" s="226">
        <v>13.25</v>
      </c>
      <c r="AO6" s="226"/>
      <c r="AP6" s="225">
        <v>7.2058823529411766</v>
      </c>
      <c r="AQ6" s="230">
        <v>14</v>
      </c>
      <c r="AR6" s="225"/>
      <c r="AS6" s="81"/>
      <c r="AT6" s="81"/>
      <c r="AU6" s="81"/>
      <c r="AV6" s="83"/>
      <c r="AW6" s="83"/>
      <c r="AX6" s="81"/>
      <c r="AY6" s="81"/>
      <c r="AZ6" s="81"/>
      <c r="BA6" s="67"/>
      <c r="BB6" s="67"/>
      <c r="BC6" s="23">
        <v>0</v>
      </c>
      <c r="BD6" s="23">
        <v>4</v>
      </c>
      <c r="BE6" s="23">
        <v>4</v>
      </c>
      <c r="BF6" s="23">
        <v>0</v>
      </c>
      <c r="BG6" s="23">
        <v>0</v>
      </c>
      <c r="BH6" s="23">
        <v>0</v>
      </c>
      <c r="BI6" s="23">
        <v>4</v>
      </c>
      <c r="BJ6" s="23">
        <v>2</v>
      </c>
      <c r="BK6" s="23">
        <v>1</v>
      </c>
      <c r="BL6" s="23">
        <v>2</v>
      </c>
      <c r="BM6" s="23">
        <v>9</v>
      </c>
      <c r="BN6" s="23">
        <v>0</v>
      </c>
      <c r="BO6" s="23">
        <v>0</v>
      </c>
      <c r="BP6" s="23">
        <v>0</v>
      </c>
      <c r="BQ6" s="23">
        <v>1</v>
      </c>
      <c r="BS6" s="70">
        <v>3.25</v>
      </c>
      <c r="BT6" s="70"/>
    </row>
    <row r="7" spans="1:75" s="68" customFormat="1" hidden="1" x14ac:dyDescent="0.25">
      <c r="A7" s="29">
        <v>2</v>
      </c>
      <c r="B7" s="31" t="s">
        <v>244</v>
      </c>
      <c r="C7" s="31" t="s">
        <v>245</v>
      </c>
      <c r="D7" s="31" t="s">
        <v>228</v>
      </c>
      <c r="E7" s="30" t="s">
        <v>243</v>
      </c>
      <c r="F7" s="24">
        <v>11.5</v>
      </c>
      <c r="G7" s="24">
        <v>4.5</v>
      </c>
      <c r="H7" s="24"/>
      <c r="I7" s="25">
        <v>8</v>
      </c>
      <c r="J7" s="25"/>
      <c r="K7" s="24" t="s">
        <v>96</v>
      </c>
      <c r="L7" s="24">
        <v>1.5</v>
      </c>
      <c r="M7" s="24">
        <v>1.5</v>
      </c>
      <c r="N7" s="25">
        <v>8.75</v>
      </c>
      <c r="O7" s="25">
        <v>8.3000000000000007</v>
      </c>
      <c r="P7" s="26">
        <v>17</v>
      </c>
      <c r="Q7" s="26">
        <v>3.25</v>
      </c>
      <c r="R7" s="26"/>
      <c r="S7" s="25">
        <v>10.125</v>
      </c>
      <c r="T7" s="24">
        <v>14</v>
      </c>
      <c r="U7" s="24">
        <v>12</v>
      </c>
      <c r="V7" s="24"/>
      <c r="W7" s="25">
        <v>13</v>
      </c>
      <c r="X7" s="27">
        <v>11.5625</v>
      </c>
      <c r="Y7" s="24" t="s">
        <v>110</v>
      </c>
      <c r="Z7" s="24">
        <v>10</v>
      </c>
      <c r="AA7" s="24"/>
      <c r="AB7" s="25">
        <v>10.875</v>
      </c>
      <c r="AC7" s="24">
        <v>13.5</v>
      </c>
      <c r="AD7" s="24" t="s">
        <v>246</v>
      </c>
      <c r="AE7" s="24">
        <v>6</v>
      </c>
      <c r="AF7" s="25">
        <v>11.181999999999999</v>
      </c>
      <c r="AG7" s="24">
        <v>10</v>
      </c>
      <c r="AH7" s="24"/>
      <c r="AI7" s="24"/>
      <c r="AJ7" s="24">
        <v>6</v>
      </c>
      <c r="AK7" s="24"/>
      <c r="AL7" s="24"/>
      <c r="AM7" s="25">
        <v>8</v>
      </c>
      <c r="AN7" s="24">
        <v>16.25</v>
      </c>
      <c r="AO7" s="24">
        <v>16.25</v>
      </c>
      <c r="AP7" s="25">
        <v>10.347647058823529</v>
      </c>
      <c r="AQ7" s="28">
        <v>30</v>
      </c>
      <c r="AR7" s="25"/>
      <c r="AS7" s="67"/>
      <c r="AT7" s="67"/>
      <c r="AU7" s="67"/>
      <c r="AV7" s="69"/>
      <c r="AW7" s="69"/>
      <c r="AX7" s="67"/>
      <c r="AY7" s="67"/>
      <c r="AZ7" s="67"/>
      <c r="BA7" s="67"/>
      <c r="BB7" s="67"/>
      <c r="BC7" s="23">
        <v>0</v>
      </c>
      <c r="BD7" s="23">
        <v>0</v>
      </c>
      <c r="BE7" s="23">
        <v>0</v>
      </c>
      <c r="BF7" s="23">
        <v>4</v>
      </c>
      <c r="BG7" s="23">
        <v>4</v>
      </c>
      <c r="BH7" s="23">
        <v>8</v>
      </c>
      <c r="BI7" s="23">
        <v>4</v>
      </c>
      <c r="BJ7" s="23">
        <v>2</v>
      </c>
      <c r="BK7" s="23">
        <v>1</v>
      </c>
      <c r="BL7" s="23">
        <v>0</v>
      </c>
      <c r="BM7" s="23">
        <v>9</v>
      </c>
      <c r="BN7" s="23">
        <v>1</v>
      </c>
      <c r="BO7" s="23">
        <v>0</v>
      </c>
      <c r="BP7" s="23">
        <v>1</v>
      </c>
      <c r="BQ7" s="23">
        <v>1</v>
      </c>
      <c r="BS7" s="70">
        <v>3.25</v>
      </c>
      <c r="BT7" s="70">
        <v>10</v>
      </c>
      <c r="BW7" s="70">
        <v>12</v>
      </c>
    </row>
    <row r="8" spans="1:75" s="68" customFormat="1" hidden="1" x14ac:dyDescent="0.25">
      <c r="A8" s="29">
        <v>3</v>
      </c>
      <c r="B8" s="31" t="s">
        <v>247</v>
      </c>
      <c r="C8" s="31" t="s">
        <v>248</v>
      </c>
      <c r="D8" s="31" t="s">
        <v>185</v>
      </c>
      <c r="E8" s="30" t="s">
        <v>243</v>
      </c>
      <c r="F8" s="24">
        <v>9</v>
      </c>
      <c r="G8" s="24">
        <v>3.5</v>
      </c>
      <c r="H8" s="24"/>
      <c r="I8" s="25">
        <v>6.25</v>
      </c>
      <c r="J8" s="25"/>
      <c r="K8" s="24" t="s">
        <v>96</v>
      </c>
      <c r="L8" s="24">
        <v>1.25</v>
      </c>
      <c r="M8" s="24">
        <v>1.25</v>
      </c>
      <c r="N8" s="25">
        <v>8.625</v>
      </c>
      <c r="O8" s="25">
        <v>7.2</v>
      </c>
      <c r="P8" s="26">
        <v>15.87</v>
      </c>
      <c r="Q8" s="26">
        <v>3</v>
      </c>
      <c r="R8" s="26"/>
      <c r="S8" s="25">
        <v>9.4349999999999987</v>
      </c>
      <c r="T8" s="24">
        <v>13.5</v>
      </c>
      <c r="U8" s="24">
        <v>2.5</v>
      </c>
      <c r="V8" s="24"/>
      <c r="W8" s="25">
        <v>8</v>
      </c>
      <c r="X8" s="27">
        <v>8.7174999999999994</v>
      </c>
      <c r="Y8" s="24" t="s">
        <v>79</v>
      </c>
      <c r="Z8" s="24">
        <v>5</v>
      </c>
      <c r="AA8" s="24"/>
      <c r="AB8" s="25">
        <v>10.25</v>
      </c>
      <c r="AC8" s="24">
        <v>13</v>
      </c>
      <c r="AD8" s="24">
        <v>15</v>
      </c>
      <c r="AE8" s="24">
        <v>15</v>
      </c>
      <c r="AF8" s="25">
        <v>12.7</v>
      </c>
      <c r="AG8" s="24">
        <v>4</v>
      </c>
      <c r="AH8" s="24"/>
      <c r="AI8" s="24"/>
      <c r="AJ8" s="24">
        <v>8.75</v>
      </c>
      <c r="AK8" s="24"/>
      <c r="AL8" s="24"/>
      <c r="AM8" s="25">
        <v>6.375</v>
      </c>
      <c r="AN8" s="24">
        <v>12.5</v>
      </c>
      <c r="AO8" s="24">
        <v>12.5</v>
      </c>
      <c r="AP8" s="25">
        <v>10</v>
      </c>
      <c r="AQ8" s="28">
        <v>30</v>
      </c>
      <c r="AR8" s="25" t="s">
        <v>932</v>
      </c>
      <c r="AS8" s="67"/>
      <c r="AT8" s="67"/>
      <c r="AU8" s="67"/>
      <c r="AV8" s="69"/>
      <c r="AW8" s="69"/>
      <c r="AX8" s="67"/>
      <c r="AY8" s="67"/>
      <c r="AZ8" s="67"/>
      <c r="BA8" s="67"/>
      <c r="BB8" s="6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4</v>
      </c>
      <c r="BJ8" s="23">
        <v>2</v>
      </c>
      <c r="BK8" s="23">
        <v>1</v>
      </c>
      <c r="BL8" s="23">
        <v>2</v>
      </c>
      <c r="BM8" s="23">
        <v>9</v>
      </c>
      <c r="BN8" s="23">
        <v>0</v>
      </c>
      <c r="BO8" s="23">
        <v>0</v>
      </c>
      <c r="BP8" s="23">
        <v>0</v>
      </c>
      <c r="BQ8" s="23">
        <v>1</v>
      </c>
      <c r="BS8" s="70">
        <v>3</v>
      </c>
      <c r="BT8" s="70">
        <v>5</v>
      </c>
      <c r="BW8" s="70">
        <v>2.5</v>
      </c>
    </row>
    <row r="9" spans="1:75" s="68" customFormat="1" hidden="1" x14ac:dyDescent="0.25">
      <c r="A9" s="29">
        <v>4</v>
      </c>
      <c r="B9" s="31" t="s">
        <v>249</v>
      </c>
      <c r="C9" s="31" t="s">
        <v>250</v>
      </c>
      <c r="D9" s="31" t="s">
        <v>251</v>
      </c>
      <c r="E9" s="30" t="s">
        <v>243</v>
      </c>
      <c r="F9" s="24">
        <v>9</v>
      </c>
      <c r="G9" s="24">
        <v>1</v>
      </c>
      <c r="H9" s="24">
        <v>0</v>
      </c>
      <c r="I9" s="25">
        <v>5</v>
      </c>
      <c r="J9" s="25"/>
      <c r="K9" s="24" t="s">
        <v>174</v>
      </c>
      <c r="L9" s="24">
        <v>1.75</v>
      </c>
      <c r="M9" s="24">
        <v>0.5</v>
      </c>
      <c r="N9" s="25">
        <v>7.375</v>
      </c>
      <c r="O9" s="25">
        <v>5.95</v>
      </c>
      <c r="P9" s="26">
        <v>13</v>
      </c>
      <c r="Q9" s="26">
        <v>3.5</v>
      </c>
      <c r="R9" s="26">
        <v>0</v>
      </c>
      <c r="S9" s="25">
        <v>8.25</v>
      </c>
      <c r="T9" s="24">
        <v>13.5</v>
      </c>
      <c r="U9" s="24">
        <v>2.75</v>
      </c>
      <c r="V9" s="24"/>
      <c r="W9" s="25">
        <v>8.125</v>
      </c>
      <c r="X9" s="27">
        <v>8.1875</v>
      </c>
      <c r="Y9" s="24" t="s">
        <v>113</v>
      </c>
      <c r="Z9" s="24">
        <v>10.5</v>
      </c>
      <c r="AA9" s="24"/>
      <c r="AB9" s="25">
        <v>10.625</v>
      </c>
      <c r="AC9" s="24">
        <v>13</v>
      </c>
      <c r="AD9" s="24">
        <v>12</v>
      </c>
      <c r="AE9" s="24">
        <v>12</v>
      </c>
      <c r="AF9" s="25">
        <v>11.65</v>
      </c>
      <c r="AG9" s="24">
        <v>11</v>
      </c>
      <c r="AH9" s="24"/>
      <c r="AI9" s="24"/>
      <c r="AJ9" s="24">
        <v>2.25</v>
      </c>
      <c r="AK9" s="24">
        <v>15.5</v>
      </c>
      <c r="AL9" s="24"/>
      <c r="AM9" s="25">
        <v>13.25</v>
      </c>
      <c r="AN9" s="24">
        <v>14.5</v>
      </c>
      <c r="AO9" s="24"/>
      <c r="AP9" s="25">
        <v>10</v>
      </c>
      <c r="AQ9" s="28">
        <v>30</v>
      </c>
      <c r="AR9" s="25" t="s">
        <v>932</v>
      </c>
      <c r="AS9" s="67"/>
      <c r="AT9" s="67"/>
      <c r="AU9" s="67"/>
      <c r="AV9" s="69"/>
      <c r="AW9" s="69"/>
      <c r="AX9" s="67"/>
      <c r="AY9" s="67"/>
      <c r="AZ9" s="67"/>
      <c r="BA9" s="67"/>
      <c r="BB9" s="6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4</v>
      </c>
      <c r="BJ9" s="23">
        <v>2</v>
      </c>
      <c r="BK9" s="23">
        <v>1</v>
      </c>
      <c r="BL9" s="23">
        <v>2</v>
      </c>
      <c r="BM9" s="23">
        <v>9</v>
      </c>
      <c r="BN9" s="23">
        <v>1</v>
      </c>
      <c r="BO9" s="23">
        <v>1</v>
      </c>
      <c r="BP9" s="23">
        <v>2</v>
      </c>
      <c r="BQ9" s="23">
        <v>1</v>
      </c>
      <c r="BS9" s="70">
        <v>3.5</v>
      </c>
      <c r="BT9" s="70">
        <v>10.5</v>
      </c>
      <c r="BW9" s="70">
        <v>2.75</v>
      </c>
    </row>
    <row r="10" spans="1:75" s="68" customFormat="1" hidden="1" x14ac:dyDescent="0.25">
      <c r="A10" s="29">
        <v>5</v>
      </c>
      <c r="B10" s="31" t="s">
        <v>252</v>
      </c>
      <c r="C10" s="31" t="s">
        <v>253</v>
      </c>
      <c r="D10" s="31" t="s">
        <v>254</v>
      </c>
      <c r="E10" s="30" t="s">
        <v>243</v>
      </c>
      <c r="F10" s="24">
        <v>10</v>
      </c>
      <c r="G10" s="24">
        <v>6</v>
      </c>
      <c r="H10" s="24"/>
      <c r="I10" s="25">
        <v>8</v>
      </c>
      <c r="J10" s="25"/>
      <c r="K10" s="24" t="s">
        <v>77</v>
      </c>
      <c r="L10" s="24">
        <v>2.5</v>
      </c>
      <c r="M10" s="24">
        <v>2.5</v>
      </c>
      <c r="N10" s="25">
        <v>8.5</v>
      </c>
      <c r="O10" s="25">
        <v>8.1999999999999993</v>
      </c>
      <c r="P10" s="26">
        <v>15.75</v>
      </c>
      <c r="Q10" s="26">
        <v>3.5</v>
      </c>
      <c r="R10" s="26"/>
      <c r="S10" s="25">
        <v>9.625</v>
      </c>
      <c r="T10" s="24">
        <v>13.5</v>
      </c>
      <c r="U10" s="24">
        <v>4</v>
      </c>
      <c r="V10" s="24"/>
      <c r="W10" s="25">
        <v>8.75</v>
      </c>
      <c r="X10" s="27">
        <v>9.1875</v>
      </c>
      <c r="Y10" s="24" t="s">
        <v>79</v>
      </c>
      <c r="Z10" s="24">
        <v>10.25</v>
      </c>
      <c r="AA10" s="24"/>
      <c r="AB10" s="25">
        <v>12.875</v>
      </c>
      <c r="AC10" s="24">
        <v>11.5</v>
      </c>
      <c r="AD10" s="24">
        <v>15</v>
      </c>
      <c r="AE10" s="24">
        <v>11</v>
      </c>
      <c r="AF10" s="25">
        <v>12.65</v>
      </c>
      <c r="AG10" s="24">
        <v>5</v>
      </c>
      <c r="AH10" s="24"/>
      <c r="AI10" s="24"/>
      <c r="AJ10" s="24">
        <v>7.5</v>
      </c>
      <c r="AK10" s="24"/>
      <c r="AL10" s="24"/>
      <c r="AM10" s="25">
        <v>6.25</v>
      </c>
      <c r="AN10" s="24">
        <v>13.25</v>
      </c>
      <c r="AO10" s="24">
        <v>13.25</v>
      </c>
      <c r="AP10" s="25">
        <v>10</v>
      </c>
      <c r="AQ10" s="28">
        <v>30</v>
      </c>
      <c r="AR10" s="25" t="s">
        <v>932</v>
      </c>
      <c r="AS10" s="67"/>
      <c r="AT10" s="67"/>
      <c r="AU10" s="67"/>
      <c r="AV10" s="69"/>
      <c r="AW10" s="69"/>
      <c r="AX10" s="67"/>
      <c r="AY10" s="67"/>
      <c r="AZ10" s="67"/>
      <c r="BA10" s="67"/>
      <c r="BB10" s="6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4</v>
      </c>
      <c r="BJ10" s="23">
        <v>2</v>
      </c>
      <c r="BK10" s="23">
        <v>1</v>
      </c>
      <c r="BL10" s="23">
        <v>2</v>
      </c>
      <c r="BM10" s="23">
        <v>9</v>
      </c>
      <c r="BN10" s="23">
        <v>0</v>
      </c>
      <c r="BO10" s="23">
        <v>0</v>
      </c>
      <c r="BP10" s="23">
        <v>0</v>
      </c>
      <c r="BQ10" s="23">
        <v>1</v>
      </c>
      <c r="BS10" s="70">
        <v>3.5</v>
      </c>
      <c r="BT10" s="70">
        <v>10.25</v>
      </c>
      <c r="BW10" s="70">
        <v>4</v>
      </c>
    </row>
    <row r="11" spans="1:75" s="68" customFormat="1" hidden="1" x14ac:dyDescent="0.25">
      <c r="A11" s="29">
        <v>6</v>
      </c>
      <c r="B11" s="31" t="s">
        <v>255</v>
      </c>
      <c r="C11" s="31" t="s">
        <v>256</v>
      </c>
      <c r="D11" s="31" t="s">
        <v>203</v>
      </c>
      <c r="E11" s="30" t="s">
        <v>243</v>
      </c>
      <c r="F11" s="24">
        <v>8</v>
      </c>
      <c r="G11" s="24">
        <v>4</v>
      </c>
      <c r="H11" s="24">
        <v>1.5</v>
      </c>
      <c r="I11" s="25">
        <v>6</v>
      </c>
      <c r="J11" s="25"/>
      <c r="K11" s="24" t="s">
        <v>99</v>
      </c>
      <c r="L11" s="24">
        <v>0</v>
      </c>
      <c r="M11" s="24">
        <v>0</v>
      </c>
      <c r="N11" s="25">
        <v>5.75</v>
      </c>
      <c r="O11" s="25">
        <v>5.9</v>
      </c>
      <c r="P11" s="26">
        <v>14.37</v>
      </c>
      <c r="Q11" s="26">
        <v>3.5</v>
      </c>
      <c r="R11" s="26">
        <v>3</v>
      </c>
      <c r="S11" s="25">
        <v>8.9349999999999987</v>
      </c>
      <c r="T11" s="24">
        <v>14</v>
      </c>
      <c r="U11" s="24">
        <v>3.5</v>
      </c>
      <c r="V11" s="24">
        <v>8.5</v>
      </c>
      <c r="W11" s="25">
        <v>11.25</v>
      </c>
      <c r="X11" s="27">
        <v>10.092499999999999</v>
      </c>
      <c r="Y11" s="24" t="s">
        <v>83</v>
      </c>
      <c r="Z11" s="24">
        <v>4.75</v>
      </c>
      <c r="AA11" s="24">
        <v>0</v>
      </c>
      <c r="AB11" s="25">
        <v>10</v>
      </c>
      <c r="AC11" s="41">
        <v>12</v>
      </c>
      <c r="AD11" s="41">
        <v>12</v>
      </c>
      <c r="AE11" s="24">
        <v>0</v>
      </c>
      <c r="AF11" s="25">
        <v>8.8000000000000007</v>
      </c>
      <c r="AG11" s="24">
        <v>3.5</v>
      </c>
      <c r="AH11" s="24"/>
      <c r="AI11" s="24"/>
      <c r="AJ11" s="24">
        <v>7.25</v>
      </c>
      <c r="AK11" s="24">
        <v>13.5</v>
      </c>
      <c r="AL11" s="24"/>
      <c r="AM11" s="25">
        <v>8.5</v>
      </c>
      <c r="AN11" s="41">
        <v>11.5</v>
      </c>
      <c r="AO11" s="41"/>
      <c r="AP11" s="25">
        <v>8.3747058823529414</v>
      </c>
      <c r="AQ11" s="28">
        <v>17</v>
      </c>
      <c r="AR11" s="25"/>
      <c r="AS11" s="67"/>
      <c r="AT11" s="67"/>
      <c r="AU11" s="67"/>
      <c r="AV11" s="69"/>
      <c r="AW11" s="69"/>
      <c r="AX11" s="67"/>
      <c r="AY11" s="67"/>
      <c r="AZ11" s="67"/>
      <c r="BA11" s="67"/>
      <c r="BB11" s="67"/>
      <c r="BC11" s="23">
        <v>0</v>
      </c>
      <c r="BD11" s="23">
        <v>0</v>
      </c>
      <c r="BE11" s="23">
        <v>0</v>
      </c>
      <c r="BF11" s="23">
        <v>0</v>
      </c>
      <c r="BG11" s="23">
        <v>4</v>
      </c>
      <c r="BH11" s="23">
        <v>8</v>
      </c>
      <c r="BI11" s="23">
        <v>4</v>
      </c>
      <c r="BJ11" s="23">
        <v>2</v>
      </c>
      <c r="BK11" s="23">
        <v>1</v>
      </c>
      <c r="BL11" s="23">
        <v>0</v>
      </c>
      <c r="BM11" s="23">
        <v>7</v>
      </c>
      <c r="BN11" s="23">
        <v>0</v>
      </c>
      <c r="BO11" s="23">
        <v>1</v>
      </c>
      <c r="BP11" s="23">
        <v>1</v>
      </c>
      <c r="BQ11" s="23">
        <v>1</v>
      </c>
      <c r="BS11" s="70">
        <v>3.5</v>
      </c>
      <c r="BT11" s="70">
        <v>4.75</v>
      </c>
      <c r="BW11" s="70">
        <v>3.5</v>
      </c>
    </row>
    <row r="12" spans="1:75" s="68" customFormat="1" hidden="1" x14ac:dyDescent="0.25">
      <c r="A12" s="29">
        <v>7</v>
      </c>
      <c r="B12" s="31" t="s">
        <v>257</v>
      </c>
      <c r="C12" s="31" t="s">
        <v>258</v>
      </c>
      <c r="D12" s="31" t="s">
        <v>259</v>
      </c>
      <c r="E12" s="30" t="s">
        <v>243</v>
      </c>
      <c r="F12" s="24">
        <v>12</v>
      </c>
      <c r="G12" s="24">
        <v>4.5</v>
      </c>
      <c r="H12" s="24"/>
      <c r="I12" s="25">
        <v>8.25</v>
      </c>
      <c r="J12" s="25"/>
      <c r="K12" s="24" t="s">
        <v>77</v>
      </c>
      <c r="L12" s="24">
        <v>0.5</v>
      </c>
      <c r="M12" s="24">
        <v>0.5</v>
      </c>
      <c r="N12" s="25">
        <v>7.5</v>
      </c>
      <c r="O12" s="25">
        <v>7.95</v>
      </c>
      <c r="P12" s="26">
        <v>16.75</v>
      </c>
      <c r="Q12" s="26">
        <v>3.25</v>
      </c>
      <c r="R12" s="26"/>
      <c r="S12" s="25">
        <v>10</v>
      </c>
      <c r="T12" s="24">
        <v>13.5</v>
      </c>
      <c r="U12" s="24">
        <v>2.5</v>
      </c>
      <c r="V12" s="24"/>
      <c r="W12" s="25">
        <v>8</v>
      </c>
      <c r="X12" s="27">
        <v>9</v>
      </c>
      <c r="Y12" s="24" t="s">
        <v>94</v>
      </c>
      <c r="Z12" s="24">
        <v>9.75</v>
      </c>
      <c r="AA12" s="24"/>
      <c r="AB12" s="25">
        <v>10.625</v>
      </c>
      <c r="AC12" s="24">
        <v>13.5</v>
      </c>
      <c r="AD12" s="24" t="s">
        <v>246</v>
      </c>
      <c r="AE12" s="24">
        <v>10</v>
      </c>
      <c r="AF12" s="25">
        <v>11.882</v>
      </c>
      <c r="AG12" s="24">
        <v>6</v>
      </c>
      <c r="AH12" s="24"/>
      <c r="AI12" s="24"/>
      <c r="AJ12" s="24">
        <v>9.5</v>
      </c>
      <c r="AK12" s="24"/>
      <c r="AL12" s="24"/>
      <c r="AM12" s="25">
        <v>7.75</v>
      </c>
      <c r="AN12" s="24">
        <v>15.25</v>
      </c>
      <c r="AO12" s="24">
        <v>15.25</v>
      </c>
      <c r="AP12" s="25">
        <v>10</v>
      </c>
      <c r="AQ12" s="28">
        <v>30</v>
      </c>
      <c r="AR12" s="25" t="s">
        <v>932</v>
      </c>
      <c r="AS12" s="67"/>
      <c r="AT12" s="67"/>
      <c r="AU12" s="67"/>
      <c r="AV12" s="69"/>
      <c r="AW12" s="69"/>
      <c r="AX12" s="67"/>
      <c r="AY12" s="67"/>
      <c r="AZ12" s="67"/>
      <c r="BA12" s="67"/>
      <c r="BB12" s="67"/>
      <c r="BC12" s="23">
        <v>0</v>
      </c>
      <c r="BD12" s="23">
        <v>0</v>
      </c>
      <c r="BE12" s="23">
        <v>0</v>
      </c>
      <c r="BF12" s="23">
        <v>4</v>
      </c>
      <c r="BG12" s="23">
        <v>0</v>
      </c>
      <c r="BH12" s="23">
        <v>4</v>
      </c>
      <c r="BI12" s="23">
        <v>4</v>
      </c>
      <c r="BJ12" s="23">
        <v>2</v>
      </c>
      <c r="BK12" s="23">
        <v>1</v>
      </c>
      <c r="BL12" s="23">
        <v>2</v>
      </c>
      <c r="BM12" s="23">
        <v>9</v>
      </c>
      <c r="BN12" s="23">
        <v>0</v>
      </c>
      <c r="BO12" s="23">
        <v>0</v>
      </c>
      <c r="BP12" s="23">
        <v>0</v>
      </c>
      <c r="BQ12" s="23">
        <v>1</v>
      </c>
      <c r="BS12" s="70">
        <v>3.25</v>
      </c>
      <c r="BT12" s="70">
        <v>9.75</v>
      </c>
      <c r="BW12" s="70">
        <v>2.5</v>
      </c>
    </row>
    <row r="13" spans="1:75" s="68" customFormat="1" ht="15" hidden="1" customHeight="1" x14ac:dyDescent="0.25">
      <c r="A13" s="29">
        <v>8</v>
      </c>
      <c r="B13" s="42" t="s">
        <v>260</v>
      </c>
      <c r="C13" s="42" t="s">
        <v>52</v>
      </c>
      <c r="D13" s="42" t="s">
        <v>54</v>
      </c>
      <c r="E13" s="43" t="s">
        <v>243</v>
      </c>
      <c r="F13" s="44">
        <v>0</v>
      </c>
      <c r="G13" s="44"/>
      <c r="H13" s="24">
        <v>0</v>
      </c>
      <c r="I13" s="45">
        <v>0</v>
      </c>
      <c r="J13" s="45"/>
      <c r="K13" s="44">
        <v>0</v>
      </c>
      <c r="L13" s="44"/>
      <c r="M13" s="24">
        <v>0</v>
      </c>
      <c r="N13" s="45">
        <v>0</v>
      </c>
      <c r="O13" s="45">
        <v>0</v>
      </c>
      <c r="P13" s="46">
        <v>0</v>
      </c>
      <c r="Q13" s="46"/>
      <c r="R13" s="26">
        <v>0</v>
      </c>
      <c r="S13" s="45">
        <v>0</v>
      </c>
      <c r="T13" s="44">
        <v>0</v>
      </c>
      <c r="U13" s="44"/>
      <c r="V13" s="24"/>
      <c r="W13" s="45" t="e">
        <v>#REF!</v>
      </c>
      <c r="X13" s="47" t="e">
        <v>#REF!</v>
      </c>
      <c r="Y13" s="44">
        <v>0</v>
      </c>
      <c r="Z13" s="44"/>
      <c r="AA13" s="24">
        <v>0</v>
      </c>
      <c r="AB13" s="45">
        <v>0</v>
      </c>
      <c r="AC13" s="44">
        <v>0</v>
      </c>
      <c r="AD13" s="44"/>
      <c r="AE13" s="44">
        <v>0</v>
      </c>
      <c r="AF13" s="45">
        <v>0</v>
      </c>
      <c r="AG13" s="44"/>
      <c r="AH13" s="44"/>
      <c r="AI13" s="44"/>
      <c r="AJ13" s="44"/>
      <c r="AK13" s="44"/>
      <c r="AL13" s="44"/>
      <c r="AM13" s="45">
        <v>0</v>
      </c>
      <c r="AN13" s="44"/>
      <c r="AO13" s="44"/>
      <c r="AP13" s="45" t="e">
        <v>#REF!</v>
      </c>
      <c r="AQ13" s="48" t="e">
        <v>#REF!</v>
      </c>
      <c r="AR13" s="25"/>
      <c r="AS13" s="67"/>
      <c r="AT13" s="67"/>
      <c r="AU13" s="67"/>
      <c r="AV13" s="69"/>
      <c r="AW13" s="69"/>
      <c r="AX13" s="67"/>
      <c r="AY13" s="67"/>
      <c r="AZ13" s="67"/>
      <c r="BA13" s="67"/>
      <c r="BB13" s="67" t="s">
        <v>869</v>
      </c>
      <c r="BC13" s="23">
        <v>0</v>
      </c>
      <c r="BD13" s="23">
        <v>0</v>
      </c>
      <c r="BE13" s="23">
        <v>0</v>
      </c>
      <c r="BF13" s="23">
        <v>0</v>
      </c>
      <c r="BG13" s="23" t="e">
        <v>#REF!</v>
      </c>
      <c r="BH13" s="23" t="e">
        <v>#REF!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68" t="s">
        <v>870</v>
      </c>
    </row>
    <row r="14" spans="1:75" s="68" customFormat="1" hidden="1" x14ac:dyDescent="0.25">
      <c r="A14" s="29">
        <v>9</v>
      </c>
      <c r="B14" s="31" t="s">
        <v>261</v>
      </c>
      <c r="C14" s="23" t="s">
        <v>262</v>
      </c>
      <c r="D14" s="23" t="s">
        <v>165</v>
      </c>
      <c r="E14" s="21" t="s">
        <v>243</v>
      </c>
      <c r="F14" s="24">
        <v>10</v>
      </c>
      <c r="G14" s="24">
        <v>1</v>
      </c>
      <c r="H14" s="24">
        <v>0</v>
      </c>
      <c r="I14" s="25">
        <v>5.5</v>
      </c>
      <c r="J14" s="25"/>
      <c r="K14" s="24" t="s">
        <v>95</v>
      </c>
      <c r="L14" s="24">
        <v>0</v>
      </c>
      <c r="M14" s="24">
        <v>1.75</v>
      </c>
      <c r="N14" s="25">
        <v>7.875</v>
      </c>
      <c r="O14" s="25">
        <v>6.45</v>
      </c>
      <c r="P14" s="26">
        <v>15.75</v>
      </c>
      <c r="Q14" s="26">
        <v>3.25</v>
      </c>
      <c r="R14" s="26">
        <v>0</v>
      </c>
      <c r="S14" s="25">
        <v>9.5</v>
      </c>
      <c r="T14" s="24">
        <v>13.5</v>
      </c>
      <c r="U14" s="24">
        <v>2</v>
      </c>
      <c r="V14" s="24"/>
      <c r="W14" s="25">
        <v>7.75</v>
      </c>
      <c r="X14" s="27">
        <v>8.625</v>
      </c>
      <c r="Y14" s="24" t="s">
        <v>116</v>
      </c>
      <c r="Z14" s="24">
        <v>7.5</v>
      </c>
      <c r="AA14" s="24">
        <v>0</v>
      </c>
      <c r="AB14" s="25">
        <v>10</v>
      </c>
      <c r="AC14" s="24">
        <v>12</v>
      </c>
      <c r="AD14" s="24">
        <v>15</v>
      </c>
      <c r="AE14" s="24">
        <v>14</v>
      </c>
      <c r="AF14" s="25">
        <v>12.2</v>
      </c>
      <c r="AG14" s="24">
        <v>2</v>
      </c>
      <c r="AH14" s="24"/>
      <c r="AI14" s="24"/>
      <c r="AJ14" s="24">
        <v>8.75</v>
      </c>
      <c r="AK14" s="24"/>
      <c r="AL14" s="24"/>
      <c r="AM14" s="25">
        <v>5.375</v>
      </c>
      <c r="AN14" s="24">
        <v>14.5</v>
      </c>
      <c r="AO14" s="24"/>
      <c r="AP14" s="25">
        <v>10</v>
      </c>
      <c r="AQ14" s="28">
        <v>30</v>
      </c>
      <c r="AR14" s="25" t="s">
        <v>932</v>
      </c>
      <c r="AS14" s="67"/>
      <c r="AT14" s="67"/>
      <c r="AU14" s="67"/>
      <c r="AV14" s="69"/>
      <c r="AW14" s="69"/>
      <c r="AX14" s="67"/>
      <c r="AY14" s="67"/>
      <c r="AZ14" s="67"/>
      <c r="BA14" s="67"/>
      <c r="BB14" s="6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4</v>
      </c>
      <c r="BJ14" s="23">
        <v>2</v>
      </c>
      <c r="BK14" s="23">
        <v>1</v>
      </c>
      <c r="BL14" s="23">
        <v>2</v>
      </c>
      <c r="BM14" s="23">
        <v>9</v>
      </c>
      <c r="BN14" s="23">
        <v>0</v>
      </c>
      <c r="BO14" s="23">
        <v>0</v>
      </c>
      <c r="BP14" s="23">
        <v>0</v>
      </c>
      <c r="BQ14" s="23">
        <v>1</v>
      </c>
      <c r="BS14" s="70">
        <v>3.25</v>
      </c>
      <c r="BT14" s="70">
        <v>7.5</v>
      </c>
      <c r="BW14" s="70">
        <v>2</v>
      </c>
    </row>
    <row r="15" spans="1:75" s="68" customFormat="1" hidden="1" x14ac:dyDescent="0.25">
      <c r="A15" s="29">
        <v>10</v>
      </c>
      <c r="B15" s="31" t="s">
        <v>263</v>
      </c>
      <c r="C15" s="31" t="s">
        <v>264</v>
      </c>
      <c r="D15" s="31" t="s">
        <v>41</v>
      </c>
      <c r="E15" s="30" t="s">
        <v>243</v>
      </c>
      <c r="F15" s="24">
        <v>8</v>
      </c>
      <c r="G15" s="24">
        <v>1.5</v>
      </c>
      <c r="H15" s="24">
        <v>1.5</v>
      </c>
      <c r="I15" s="25">
        <v>4.75</v>
      </c>
      <c r="J15" s="25"/>
      <c r="K15" s="24" t="s">
        <v>174</v>
      </c>
      <c r="L15" s="24">
        <v>0</v>
      </c>
      <c r="M15" s="24">
        <v>2</v>
      </c>
      <c r="N15" s="25">
        <v>7.5</v>
      </c>
      <c r="O15" s="25">
        <v>5.85</v>
      </c>
      <c r="P15" s="26">
        <v>16.75</v>
      </c>
      <c r="Q15" s="26">
        <v>3.25</v>
      </c>
      <c r="R15" s="26">
        <v>0</v>
      </c>
      <c r="S15" s="25">
        <v>10</v>
      </c>
      <c r="T15" s="24">
        <v>13.5</v>
      </c>
      <c r="U15" s="24">
        <v>2</v>
      </c>
      <c r="V15" s="24">
        <v>7.5</v>
      </c>
      <c r="W15" s="25">
        <v>10.5</v>
      </c>
      <c r="X15" s="27">
        <v>10.25</v>
      </c>
      <c r="Y15" s="24" t="s">
        <v>87</v>
      </c>
      <c r="Z15" s="24">
        <v>5.5</v>
      </c>
      <c r="AA15" s="24">
        <v>13.5</v>
      </c>
      <c r="AB15" s="25">
        <v>13.5</v>
      </c>
      <c r="AC15" s="24">
        <v>10</v>
      </c>
      <c r="AD15" s="24">
        <v>10</v>
      </c>
      <c r="AE15" s="24">
        <v>5</v>
      </c>
      <c r="AF15" s="25">
        <v>10.4</v>
      </c>
      <c r="AG15" s="24">
        <v>1</v>
      </c>
      <c r="AH15" s="24"/>
      <c r="AI15" s="24"/>
      <c r="AJ15" s="24">
        <v>0.25</v>
      </c>
      <c r="AK15" s="24">
        <v>14.5</v>
      </c>
      <c r="AL15" s="24"/>
      <c r="AM15" s="25">
        <v>7.75</v>
      </c>
      <c r="AN15" s="24">
        <v>5</v>
      </c>
      <c r="AO15" s="24">
        <v>0</v>
      </c>
      <c r="AP15" s="25">
        <v>8.3970588235294112</v>
      </c>
      <c r="AQ15" s="28">
        <v>18</v>
      </c>
      <c r="AR15" s="25"/>
      <c r="AS15" s="67"/>
      <c r="AT15" s="67"/>
      <c r="AU15" s="67"/>
      <c r="AV15" s="69"/>
      <c r="AW15" s="69"/>
      <c r="AX15" s="67"/>
      <c r="AY15" s="67"/>
      <c r="AZ15" s="67"/>
      <c r="BA15" s="67"/>
      <c r="BB15" s="67"/>
      <c r="BC15" s="23">
        <v>0</v>
      </c>
      <c r="BD15" s="23">
        <v>0</v>
      </c>
      <c r="BE15" s="23">
        <v>0</v>
      </c>
      <c r="BF15" s="23">
        <v>4</v>
      </c>
      <c r="BG15" s="23">
        <v>4</v>
      </c>
      <c r="BH15" s="23">
        <v>8</v>
      </c>
      <c r="BI15" s="23">
        <v>4</v>
      </c>
      <c r="BJ15" s="23">
        <v>2</v>
      </c>
      <c r="BK15" s="23">
        <v>1</v>
      </c>
      <c r="BL15" s="23">
        <v>0</v>
      </c>
      <c r="BM15" s="23">
        <v>9</v>
      </c>
      <c r="BN15" s="23">
        <v>0</v>
      </c>
      <c r="BO15" s="23">
        <v>1</v>
      </c>
      <c r="BP15" s="23">
        <v>1</v>
      </c>
      <c r="BQ15" s="23">
        <v>0</v>
      </c>
      <c r="BS15" s="70">
        <v>3.25</v>
      </c>
      <c r="BT15" s="70">
        <v>5.5</v>
      </c>
      <c r="BW15" s="70">
        <v>2</v>
      </c>
    </row>
    <row r="16" spans="1:75" s="68" customFormat="1" hidden="1" x14ac:dyDescent="0.25">
      <c r="A16" s="29">
        <v>11</v>
      </c>
      <c r="B16" s="31" t="s">
        <v>265</v>
      </c>
      <c r="C16" s="31" t="s">
        <v>266</v>
      </c>
      <c r="D16" s="31" t="s">
        <v>201</v>
      </c>
      <c r="E16" s="30" t="s">
        <v>243</v>
      </c>
      <c r="F16" s="24">
        <v>10</v>
      </c>
      <c r="G16" s="24">
        <v>0</v>
      </c>
      <c r="H16" s="24">
        <v>0</v>
      </c>
      <c r="I16" s="25">
        <v>5</v>
      </c>
      <c r="J16" s="25"/>
      <c r="K16" s="24" t="s">
        <v>174</v>
      </c>
      <c r="L16" s="24">
        <v>0.5</v>
      </c>
      <c r="M16" s="24">
        <v>0</v>
      </c>
      <c r="N16" s="25">
        <v>6.75</v>
      </c>
      <c r="O16" s="25">
        <v>5.7</v>
      </c>
      <c r="P16" s="26">
        <v>14.75</v>
      </c>
      <c r="Q16" s="26">
        <v>3.25</v>
      </c>
      <c r="R16" s="26">
        <v>0</v>
      </c>
      <c r="S16" s="25">
        <v>9</v>
      </c>
      <c r="T16" s="24">
        <v>0</v>
      </c>
      <c r="U16" s="24"/>
      <c r="V16" s="24"/>
      <c r="W16" s="49" t="e">
        <v>#REF!</v>
      </c>
      <c r="X16" s="27" t="e">
        <v>#REF!</v>
      </c>
      <c r="Y16" s="24">
        <v>0</v>
      </c>
      <c r="Z16" s="24"/>
      <c r="AA16" s="24">
        <v>0</v>
      </c>
      <c r="AB16" s="49">
        <v>8.7799999999999994</v>
      </c>
      <c r="AC16" s="41">
        <v>13</v>
      </c>
      <c r="AD16" s="41">
        <v>13.25</v>
      </c>
      <c r="AE16" s="41">
        <v>8.44</v>
      </c>
      <c r="AF16" s="49">
        <v>10.45</v>
      </c>
      <c r="AG16" s="41">
        <v>10</v>
      </c>
      <c r="AH16" s="41">
        <v>10</v>
      </c>
      <c r="AI16" s="24"/>
      <c r="AJ16" s="24">
        <v>2</v>
      </c>
      <c r="AK16" s="24">
        <v>13</v>
      </c>
      <c r="AL16" s="24"/>
      <c r="AM16" s="25">
        <v>11.5</v>
      </c>
      <c r="AN16" s="41">
        <v>11.25</v>
      </c>
      <c r="AO16" s="41"/>
      <c r="AP16" s="25">
        <v>10</v>
      </c>
      <c r="AQ16" s="28">
        <v>30</v>
      </c>
      <c r="AR16" s="25" t="s">
        <v>932</v>
      </c>
      <c r="AS16" s="67"/>
      <c r="AT16" s="67"/>
      <c r="AU16" s="67"/>
      <c r="AV16" s="69"/>
      <c r="AW16" s="69"/>
      <c r="AX16" s="67"/>
      <c r="AY16" s="67"/>
      <c r="AZ16" s="67"/>
      <c r="BA16" s="67"/>
      <c r="BB16" s="67"/>
      <c r="BC16" s="23">
        <v>0</v>
      </c>
      <c r="BD16" s="23">
        <v>0</v>
      </c>
      <c r="BE16" s="23">
        <v>0</v>
      </c>
      <c r="BF16" s="23">
        <v>0</v>
      </c>
      <c r="BG16" s="23" t="e">
        <v>#REF!</v>
      </c>
      <c r="BH16" s="23" t="e">
        <v>#REF!</v>
      </c>
      <c r="BI16" s="23">
        <v>0</v>
      </c>
      <c r="BJ16" s="23">
        <v>2</v>
      </c>
      <c r="BK16" s="23">
        <v>1</v>
      </c>
      <c r="BL16" s="23">
        <v>0</v>
      </c>
      <c r="BM16" s="23">
        <v>9</v>
      </c>
      <c r="BN16" s="23">
        <v>1</v>
      </c>
      <c r="BO16" s="23">
        <v>1</v>
      </c>
      <c r="BP16" s="23">
        <v>2</v>
      </c>
      <c r="BQ16" s="23">
        <v>1</v>
      </c>
      <c r="BS16" s="70">
        <v>3.25</v>
      </c>
    </row>
    <row r="17" spans="1:75" s="68" customFormat="1" hidden="1" x14ac:dyDescent="0.25">
      <c r="A17" s="29">
        <v>12</v>
      </c>
      <c r="B17" s="31" t="s">
        <v>267</v>
      </c>
      <c r="C17" s="31" t="s">
        <v>268</v>
      </c>
      <c r="D17" s="31" t="s">
        <v>47</v>
      </c>
      <c r="E17" s="30" t="s">
        <v>243</v>
      </c>
      <c r="F17" s="24">
        <v>10</v>
      </c>
      <c r="G17" s="24">
        <v>2</v>
      </c>
      <c r="H17" s="24">
        <v>0</v>
      </c>
      <c r="I17" s="25">
        <v>6</v>
      </c>
      <c r="J17" s="25"/>
      <c r="K17" s="24" t="s">
        <v>76</v>
      </c>
      <c r="L17" s="24">
        <v>2</v>
      </c>
      <c r="M17" s="24">
        <v>0</v>
      </c>
      <c r="N17" s="25">
        <v>7.25</v>
      </c>
      <c r="O17" s="25">
        <v>6.5</v>
      </c>
      <c r="P17" s="26">
        <v>14.25</v>
      </c>
      <c r="Q17" s="26">
        <v>3.25</v>
      </c>
      <c r="R17" s="26">
        <v>0</v>
      </c>
      <c r="S17" s="25">
        <v>8.75</v>
      </c>
      <c r="T17" s="24">
        <v>16</v>
      </c>
      <c r="U17" s="24">
        <v>9.5</v>
      </c>
      <c r="V17" s="24"/>
      <c r="W17" s="25">
        <v>12.75</v>
      </c>
      <c r="X17" s="27">
        <v>10.75</v>
      </c>
      <c r="Y17" s="24" t="s">
        <v>85</v>
      </c>
      <c r="Z17" s="24">
        <v>5.25</v>
      </c>
      <c r="AA17" s="24">
        <v>0</v>
      </c>
      <c r="AB17" s="25">
        <v>7.625</v>
      </c>
      <c r="AC17" s="24">
        <v>11</v>
      </c>
      <c r="AD17" s="24" t="s">
        <v>246</v>
      </c>
      <c r="AE17" s="24">
        <v>10</v>
      </c>
      <c r="AF17" s="25">
        <v>10.181999999999999</v>
      </c>
      <c r="AG17" s="24">
        <v>5</v>
      </c>
      <c r="AH17" s="24"/>
      <c r="AI17" s="24"/>
      <c r="AJ17" s="24">
        <v>2.75</v>
      </c>
      <c r="AK17" s="24">
        <v>15</v>
      </c>
      <c r="AL17" s="24"/>
      <c r="AM17" s="25">
        <v>10</v>
      </c>
      <c r="AN17" s="24">
        <v>15.75</v>
      </c>
      <c r="AO17" s="24"/>
      <c r="AP17" s="25">
        <v>10</v>
      </c>
      <c r="AQ17" s="28">
        <v>30</v>
      </c>
      <c r="AR17" s="25" t="s">
        <v>932</v>
      </c>
      <c r="AS17" s="67"/>
      <c r="AT17" s="67"/>
      <c r="AU17" s="67"/>
      <c r="AV17" s="69"/>
      <c r="AW17" s="69"/>
      <c r="AX17" s="67"/>
      <c r="AY17" s="67"/>
      <c r="AZ17" s="67"/>
      <c r="BA17" s="67"/>
      <c r="BB17" s="67"/>
      <c r="BC17" s="23">
        <v>0</v>
      </c>
      <c r="BD17" s="23">
        <v>0</v>
      </c>
      <c r="BE17" s="23">
        <v>0</v>
      </c>
      <c r="BF17" s="23">
        <v>0</v>
      </c>
      <c r="BG17" s="23">
        <v>4</v>
      </c>
      <c r="BH17" s="23">
        <v>8</v>
      </c>
      <c r="BI17" s="23">
        <v>0</v>
      </c>
      <c r="BJ17" s="23">
        <v>2</v>
      </c>
      <c r="BK17" s="23">
        <v>1</v>
      </c>
      <c r="BL17" s="23">
        <v>2</v>
      </c>
      <c r="BM17" s="23">
        <v>9</v>
      </c>
      <c r="BN17" s="23">
        <v>0</v>
      </c>
      <c r="BO17" s="23">
        <v>1</v>
      </c>
      <c r="BP17" s="23">
        <v>2</v>
      </c>
      <c r="BQ17" s="23">
        <v>1</v>
      </c>
      <c r="BS17" s="70">
        <v>3.25</v>
      </c>
      <c r="BT17" s="70">
        <v>5.25</v>
      </c>
      <c r="BW17" s="70">
        <v>9.5</v>
      </c>
    </row>
    <row r="18" spans="1:75" s="68" customFormat="1" hidden="1" x14ac:dyDescent="0.25">
      <c r="A18" s="29">
        <v>13</v>
      </c>
      <c r="B18" s="31" t="s">
        <v>269</v>
      </c>
      <c r="C18" s="31" t="s">
        <v>270</v>
      </c>
      <c r="D18" s="31" t="s">
        <v>271</v>
      </c>
      <c r="E18" s="30" t="s">
        <v>243</v>
      </c>
      <c r="F18" s="24">
        <v>9</v>
      </c>
      <c r="G18" s="24">
        <v>0</v>
      </c>
      <c r="H18" s="24">
        <v>2.5</v>
      </c>
      <c r="I18" s="25">
        <v>5.75</v>
      </c>
      <c r="J18" s="25"/>
      <c r="K18" s="24" t="s">
        <v>112</v>
      </c>
      <c r="L18" s="24">
        <v>0</v>
      </c>
      <c r="M18" s="24">
        <v>3.75</v>
      </c>
      <c r="N18" s="25">
        <v>8.625</v>
      </c>
      <c r="O18" s="25">
        <v>6.9</v>
      </c>
      <c r="P18" s="26">
        <v>17</v>
      </c>
      <c r="Q18" s="26">
        <v>3.25</v>
      </c>
      <c r="R18" s="26">
        <v>0</v>
      </c>
      <c r="S18" s="25">
        <v>10.125</v>
      </c>
      <c r="T18" s="24">
        <v>13.5</v>
      </c>
      <c r="U18" s="24">
        <v>2</v>
      </c>
      <c r="V18" s="24"/>
      <c r="W18" s="25">
        <v>7.75</v>
      </c>
      <c r="X18" s="27">
        <v>8.9375</v>
      </c>
      <c r="Y18" s="24" t="s">
        <v>114</v>
      </c>
      <c r="Z18" s="24">
        <v>5.5</v>
      </c>
      <c r="AA18" s="24">
        <v>0</v>
      </c>
      <c r="AB18" s="25">
        <v>10</v>
      </c>
      <c r="AC18" s="24">
        <v>12</v>
      </c>
      <c r="AD18" s="24">
        <v>10</v>
      </c>
      <c r="AE18" s="24">
        <v>13</v>
      </c>
      <c r="AF18" s="25">
        <v>11</v>
      </c>
      <c r="AG18" s="24">
        <v>2.5</v>
      </c>
      <c r="AH18" s="24"/>
      <c r="AI18" s="24"/>
      <c r="AJ18" s="24">
        <v>0.25</v>
      </c>
      <c r="AK18" s="24">
        <v>14.5</v>
      </c>
      <c r="AL18" s="24"/>
      <c r="AM18" s="25">
        <v>8.5</v>
      </c>
      <c r="AN18" s="24">
        <v>6.5</v>
      </c>
      <c r="AO18" s="24">
        <v>12</v>
      </c>
      <c r="AP18" s="25">
        <v>10</v>
      </c>
      <c r="AQ18" s="28">
        <v>30</v>
      </c>
      <c r="AR18" s="25" t="s">
        <v>932</v>
      </c>
      <c r="AS18" s="67"/>
      <c r="AT18" s="67"/>
      <c r="AU18" s="67"/>
      <c r="AV18" s="69"/>
      <c r="AW18" s="69"/>
      <c r="AX18" s="67"/>
      <c r="AY18" s="67"/>
      <c r="AZ18" s="67"/>
      <c r="BA18" s="67"/>
      <c r="BB18" s="67"/>
      <c r="BC18" s="23">
        <v>0</v>
      </c>
      <c r="BD18" s="23">
        <v>0</v>
      </c>
      <c r="BE18" s="23">
        <v>0</v>
      </c>
      <c r="BF18" s="23">
        <v>4</v>
      </c>
      <c r="BG18" s="23">
        <v>0</v>
      </c>
      <c r="BH18" s="23">
        <v>4</v>
      </c>
      <c r="BI18" s="23">
        <v>4</v>
      </c>
      <c r="BJ18" s="23">
        <v>2</v>
      </c>
      <c r="BK18" s="23">
        <v>1</v>
      </c>
      <c r="BL18" s="23">
        <v>2</v>
      </c>
      <c r="BM18" s="23">
        <v>9</v>
      </c>
      <c r="BN18" s="23">
        <v>0</v>
      </c>
      <c r="BO18" s="23">
        <v>1</v>
      </c>
      <c r="BP18" s="23">
        <v>1</v>
      </c>
      <c r="BQ18" s="23">
        <v>1</v>
      </c>
      <c r="BS18" s="70">
        <v>3.25</v>
      </c>
      <c r="BT18" s="70">
        <v>5.5</v>
      </c>
      <c r="BW18" s="70">
        <v>2</v>
      </c>
    </row>
    <row r="19" spans="1:75" s="68" customFormat="1" hidden="1" x14ac:dyDescent="0.25">
      <c r="A19" s="29">
        <v>14</v>
      </c>
      <c r="B19" s="31" t="s">
        <v>272</v>
      </c>
      <c r="C19" s="31" t="s">
        <v>273</v>
      </c>
      <c r="D19" s="31" t="s">
        <v>274</v>
      </c>
      <c r="E19" s="30" t="s">
        <v>243</v>
      </c>
      <c r="F19" s="24">
        <v>0</v>
      </c>
      <c r="G19" s="24"/>
      <c r="H19" s="24">
        <v>0</v>
      </c>
      <c r="I19" s="25">
        <v>0</v>
      </c>
      <c r="J19" s="25"/>
      <c r="K19" s="24">
        <v>0</v>
      </c>
      <c r="L19" s="24"/>
      <c r="M19" s="24">
        <v>0</v>
      </c>
      <c r="N19" s="25">
        <v>0</v>
      </c>
      <c r="O19" s="25">
        <v>0</v>
      </c>
      <c r="P19" s="26">
        <v>0</v>
      </c>
      <c r="Q19" s="26">
        <v>0</v>
      </c>
      <c r="R19" s="26">
        <v>0</v>
      </c>
      <c r="S19" s="25">
        <v>0</v>
      </c>
      <c r="T19" s="24">
        <v>0</v>
      </c>
      <c r="U19" s="24"/>
      <c r="V19" s="24"/>
      <c r="W19" s="49"/>
      <c r="X19" s="27">
        <v>0</v>
      </c>
      <c r="Y19" s="24">
        <v>0</v>
      </c>
      <c r="Z19" s="24"/>
      <c r="AA19" s="24">
        <v>0</v>
      </c>
      <c r="AB19" s="49">
        <v>9.25</v>
      </c>
      <c r="AC19" s="41">
        <v>14.5</v>
      </c>
      <c r="AD19" s="41">
        <v>12.3</v>
      </c>
      <c r="AE19" s="41">
        <v>11</v>
      </c>
      <c r="AF19" s="49">
        <v>11.26</v>
      </c>
      <c r="AG19" s="24"/>
      <c r="AH19" s="24"/>
      <c r="AI19" s="24"/>
      <c r="AJ19" s="24"/>
      <c r="AK19" s="24"/>
      <c r="AL19" s="24"/>
      <c r="AM19" s="25">
        <v>0</v>
      </c>
      <c r="AN19" s="24">
        <v>0</v>
      </c>
      <c r="AO19" s="24">
        <v>0</v>
      </c>
      <c r="AP19" s="25">
        <v>3.3117647058823527</v>
      </c>
      <c r="AQ19" s="28">
        <v>9</v>
      </c>
      <c r="AR19" s="25"/>
      <c r="AS19" s="67"/>
      <c r="AT19" s="67"/>
      <c r="AU19" s="67"/>
      <c r="AV19" s="69"/>
      <c r="AW19" s="69"/>
      <c r="AX19" s="67"/>
      <c r="AY19" s="67"/>
      <c r="AZ19" s="67"/>
      <c r="BA19" s="67"/>
      <c r="BB19" s="67" t="s">
        <v>869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2</v>
      </c>
      <c r="BK19" s="23">
        <v>1</v>
      </c>
      <c r="BL19" s="23">
        <v>2</v>
      </c>
      <c r="BM19" s="23">
        <v>9</v>
      </c>
      <c r="BN19" s="23">
        <v>0</v>
      </c>
      <c r="BO19" s="23">
        <v>0</v>
      </c>
      <c r="BP19" s="23">
        <v>0</v>
      </c>
      <c r="BQ19" s="23">
        <v>0</v>
      </c>
      <c r="BR19" s="68" t="s">
        <v>869</v>
      </c>
      <c r="BS19" s="70"/>
    </row>
    <row r="20" spans="1:75" s="68" customFormat="1" hidden="1" x14ac:dyDescent="0.25">
      <c r="A20" s="29">
        <v>15</v>
      </c>
      <c r="B20" s="31" t="s">
        <v>275</v>
      </c>
      <c r="C20" s="31" t="s">
        <v>276</v>
      </c>
      <c r="D20" s="31" t="s">
        <v>277</v>
      </c>
      <c r="E20" s="30" t="s">
        <v>243</v>
      </c>
      <c r="F20" s="24">
        <v>8</v>
      </c>
      <c r="G20" s="24">
        <v>4</v>
      </c>
      <c r="H20" s="24">
        <v>0</v>
      </c>
      <c r="I20" s="25">
        <v>6</v>
      </c>
      <c r="J20" s="25"/>
      <c r="K20" s="24" t="s">
        <v>211</v>
      </c>
      <c r="L20" s="24">
        <v>1.5</v>
      </c>
      <c r="M20" s="24">
        <v>0.5</v>
      </c>
      <c r="N20" s="25">
        <v>4.75</v>
      </c>
      <c r="O20" s="25">
        <v>5.5</v>
      </c>
      <c r="P20" s="26">
        <v>14.75</v>
      </c>
      <c r="Q20" s="26">
        <v>3.5</v>
      </c>
      <c r="R20" s="26">
        <v>0</v>
      </c>
      <c r="S20" s="25">
        <v>9.125</v>
      </c>
      <c r="T20" s="24">
        <v>13.5</v>
      </c>
      <c r="U20" s="24">
        <v>6.5</v>
      </c>
      <c r="V20" s="24"/>
      <c r="W20" s="25">
        <v>10</v>
      </c>
      <c r="X20" s="27">
        <v>9.5625</v>
      </c>
      <c r="Y20" s="24" t="s">
        <v>83</v>
      </c>
      <c r="Z20" s="24">
        <v>7.5</v>
      </c>
      <c r="AA20" s="24">
        <v>0</v>
      </c>
      <c r="AB20" s="25">
        <v>10</v>
      </c>
      <c r="AC20" s="24">
        <v>12.5</v>
      </c>
      <c r="AD20" s="24" t="s">
        <v>278</v>
      </c>
      <c r="AE20" s="24">
        <v>12</v>
      </c>
      <c r="AF20" s="25">
        <v>11.166</v>
      </c>
      <c r="AG20" s="24">
        <v>1.5</v>
      </c>
      <c r="AH20" s="24"/>
      <c r="AI20" s="24"/>
      <c r="AJ20" s="24">
        <v>9.5</v>
      </c>
      <c r="AK20" s="24"/>
      <c r="AL20" s="24"/>
      <c r="AM20" s="25">
        <v>5.5</v>
      </c>
      <c r="AN20" s="24">
        <v>16</v>
      </c>
      <c r="AO20" s="24"/>
      <c r="AP20" s="25">
        <v>8.7399999999999984</v>
      </c>
      <c r="AQ20" s="28">
        <v>14</v>
      </c>
      <c r="AR20" s="25"/>
      <c r="AS20" s="67"/>
      <c r="AT20" s="67"/>
      <c r="AU20" s="67"/>
      <c r="AV20" s="69"/>
      <c r="AW20" s="69"/>
      <c r="AX20" s="67"/>
      <c r="AY20" s="67"/>
      <c r="AZ20" s="67"/>
      <c r="BA20" s="67"/>
      <c r="BB20" s="67"/>
      <c r="BC20" s="23">
        <v>0</v>
      </c>
      <c r="BD20" s="23">
        <v>0</v>
      </c>
      <c r="BE20" s="23">
        <v>0</v>
      </c>
      <c r="BF20" s="23">
        <v>0</v>
      </c>
      <c r="BG20" s="23">
        <v>4</v>
      </c>
      <c r="BH20" s="23">
        <v>4</v>
      </c>
      <c r="BI20" s="23">
        <v>4</v>
      </c>
      <c r="BJ20" s="23">
        <v>2</v>
      </c>
      <c r="BK20" s="23">
        <v>1</v>
      </c>
      <c r="BL20" s="23">
        <v>2</v>
      </c>
      <c r="BM20" s="23">
        <v>9</v>
      </c>
      <c r="BN20" s="23">
        <v>0</v>
      </c>
      <c r="BO20" s="23">
        <v>0</v>
      </c>
      <c r="BP20" s="23">
        <v>0</v>
      </c>
      <c r="BQ20" s="23">
        <v>1</v>
      </c>
      <c r="BS20" s="70">
        <v>3.5</v>
      </c>
      <c r="BT20" s="70">
        <v>7.5</v>
      </c>
      <c r="BV20" s="70">
        <v>4.5</v>
      </c>
      <c r="BW20" s="70">
        <v>6.5</v>
      </c>
    </row>
    <row r="21" spans="1:75" s="68" customFormat="1" hidden="1" x14ac:dyDescent="0.25">
      <c r="A21" s="29">
        <v>16</v>
      </c>
      <c r="B21" s="31" t="s">
        <v>279</v>
      </c>
      <c r="C21" s="31" t="s">
        <v>280</v>
      </c>
      <c r="D21" s="31" t="s">
        <v>281</v>
      </c>
      <c r="E21" s="30" t="s">
        <v>243</v>
      </c>
      <c r="F21" s="24">
        <v>10</v>
      </c>
      <c r="G21" s="24">
        <v>2</v>
      </c>
      <c r="H21" s="24">
        <v>1.5</v>
      </c>
      <c r="I21" s="25">
        <v>6</v>
      </c>
      <c r="J21" s="25"/>
      <c r="K21" s="24" t="s">
        <v>138</v>
      </c>
      <c r="L21" s="24">
        <v>0</v>
      </c>
      <c r="M21" s="24">
        <v>0.5</v>
      </c>
      <c r="N21" s="25">
        <v>3.75</v>
      </c>
      <c r="O21" s="25">
        <v>5.0999999999999996</v>
      </c>
      <c r="P21" s="26">
        <v>15</v>
      </c>
      <c r="Q21" s="26">
        <v>3.25</v>
      </c>
      <c r="R21" s="26">
        <v>3</v>
      </c>
      <c r="S21" s="25">
        <v>9.125</v>
      </c>
      <c r="T21" s="24">
        <v>14</v>
      </c>
      <c r="U21" s="24">
        <v>3</v>
      </c>
      <c r="V21" s="24">
        <v>8.5</v>
      </c>
      <c r="W21" s="25">
        <v>11.5</v>
      </c>
      <c r="X21" s="27">
        <v>10.3125</v>
      </c>
      <c r="Y21" s="24" t="s">
        <v>110</v>
      </c>
      <c r="Z21" s="24">
        <v>6.5</v>
      </c>
      <c r="AA21" s="24">
        <v>3</v>
      </c>
      <c r="AB21" s="25">
        <v>10</v>
      </c>
      <c r="AC21" s="24">
        <v>10.5</v>
      </c>
      <c r="AD21" s="24" t="s">
        <v>278</v>
      </c>
      <c r="AE21" s="24">
        <v>12</v>
      </c>
      <c r="AF21" s="25">
        <v>10.766</v>
      </c>
      <c r="AG21" s="24">
        <v>3</v>
      </c>
      <c r="AH21" s="24"/>
      <c r="AI21" s="24"/>
      <c r="AJ21" s="24">
        <v>8</v>
      </c>
      <c r="AK21" s="24"/>
      <c r="AL21" s="24"/>
      <c r="AM21" s="25">
        <v>5.5</v>
      </c>
      <c r="AN21" s="24">
        <v>18.5</v>
      </c>
      <c r="AO21" s="24"/>
      <c r="AP21" s="25">
        <v>8.828235294117647</v>
      </c>
      <c r="AQ21" s="28">
        <v>18</v>
      </c>
      <c r="AR21" s="25"/>
      <c r="AS21" s="67"/>
      <c r="AT21" s="67"/>
      <c r="AU21" s="67"/>
      <c r="AV21" s="69"/>
      <c r="AW21" s="69"/>
      <c r="AX21" s="67"/>
      <c r="AY21" s="67"/>
      <c r="AZ21" s="67"/>
      <c r="BA21" s="67"/>
      <c r="BB21" s="67"/>
      <c r="BC21" s="23">
        <v>0</v>
      </c>
      <c r="BD21" s="23">
        <v>0</v>
      </c>
      <c r="BE21" s="23">
        <v>0</v>
      </c>
      <c r="BF21" s="23">
        <v>0</v>
      </c>
      <c r="BG21" s="23">
        <v>4</v>
      </c>
      <c r="BH21" s="23">
        <v>8</v>
      </c>
      <c r="BI21" s="23">
        <v>4</v>
      </c>
      <c r="BJ21" s="23">
        <v>2</v>
      </c>
      <c r="BK21" s="23">
        <v>1</v>
      </c>
      <c r="BL21" s="23">
        <v>2</v>
      </c>
      <c r="BM21" s="23">
        <v>9</v>
      </c>
      <c r="BN21" s="23">
        <v>0</v>
      </c>
      <c r="BO21" s="23">
        <v>0</v>
      </c>
      <c r="BP21" s="23">
        <v>0</v>
      </c>
      <c r="BQ21" s="23">
        <v>1</v>
      </c>
      <c r="BS21" s="70">
        <v>3.25</v>
      </c>
      <c r="BT21" s="70">
        <v>6.5</v>
      </c>
      <c r="BW21" s="70">
        <v>3</v>
      </c>
    </row>
    <row r="22" spans="1:75" s="68" customFormat="1" hidden="1" x14ac:dyDescent="0.25">
      <c r="A22" s="29">
        <v>17</v>
      </c>
      <c r="B22" s="31" t="s">
        <v>282</v>
      </c>
      <c r="C22" s="31" t="s">
        <v>283</v>
      </c>
      <c r="D22" s="31" t="s">
        <v>284</v>
      </c>
      <c r="E22" s="30" t="s">
        <v>243</v>
      </c>
      <c r="F22" s="24">
        <v>8</v>
      </c>
      <c r="G22" s="24">
        <v>1</v>
      </c>
      <c r="H22" s="24"/>
      <c r="I22" s="25">
        <v>4.5</v>
      </c>
      <c r="J22" s="25"/>
      <c r="K22" s="24" t="s">
        <v>112</v>
      </c>
      <c r="L22" s="24">
        <v>0</v>
      </c>
      <c r="M22" s="24">
        <v>0</v>
      </c>
      <c r="N22" s="25">
        <v>6.75</v>
      </c>
      <c r="O22" s="25">
        <v>5.4</v>
      </c>
      <c r="P22" s="26">
        <v>15.75</v>
      </c>
      <c r="Q22" s="26">
        <v>3.5</v>
      </c>
      <c r="R22" s="26"/>
      <c r="S22" s="25">
        <v>9.625</v>
      </c>
      <c r="T22" s="24">
        <v>13.5</v>
      </c>
      <c r="U22" s="24">
        <v>3.25</v>
      </c>
      <c r="V22" s="24"/>
      <c r="W22" s="25">
        <v>8.375</v>
      </c>
      <c r="X22" s="27">
        <v>9</v>
      </c>
      <c r="Y22" s="24" t="s">
        <v>144</v>
      </c>
      <c r="Z22" s="24">
        <v>7.75</v>
      </c>
      <c r="AA22" s="24"/>
      <c r="AB22" s="25">
        <v>10.5</v>
      </c>
      <c r="AC22" s="24">
        <v>13.5</v>
      </c>
      <c r="AD22" s="24" t="s">
        <v>246</v>
      </c>
      <c r="AE22" s="24">
        <v>10</v>
      </c>
      <c r="AF22" s="25">
        <v>11.831999999999999</v>
      </c>
      <c r="AG22" s="24">
        <v>11</v>
      </c>
      <c r="AH22" s="24"/>
      <c r="AI22" s="24"/>
      <c r="AJ22" s="24">
        <v>5</v>
      </c>
      <c r="AK22" s="24"/>
      <c r="AL22" s="24"/>
      <c r="AM22" s="25">
        <v>8</v>
      </c>
      <c r="AN22" s="24">
        <v>16</v>
      </c>
      <c r="AO22" s="24">
        <v>16</v>
      </c>
      <c r="AP22" s="25">
        <v>10</v>
      </c>
      <c r="AQ22" s="28">
        <v>30</v>
      </c>
      <c r="AR22" s="25" t="s">
        <v>932</v>
      </c>
      <c r="AS22" s="67"/>
      <c r="AT22" s="67"/>
      <c r="AU22" s="67"/>
      <c r="AV22" s="69"/>
      <c r="AW22" s="69"/>
      <c r="AX22" s="67"/>
      <c r="AY22" s="67"/>
      <c r="AZ22" s="67"/>
      <c r="BA22" s="67"/>
      <c r="BB22" s="6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4</v>
      </c>
      <c r="BJ22" s="23">
        <v>2</v>
      </c>
      <c r="BK22" s="23">
        <v>1</v>
      </c>
      <c r="BL22" s="23">
        <v>2</v>
      </c>
      <c r="BM22" s="23">
        <v>9</v>
      </c>
      <c r="BN22" s="23">
        <v>1</v>
      </c>
      <c r="BO22" s="23">
        <v>0</v>
      </c>
      <c r="BP22" s="23">
        <v>1</v>
      </c>
      <c r="BQ22" s="23">
        <v>1</v>
      </c>
      <c r="BS22" s="70">
        <v>3.5</v>
      </c>
      <c r="BT22" s="70">
        <v>7.75</v>
      </c>
      <c r="BW22" s="70">
        <v>3.25</v>
      </c>
    </row>
    <row r="23" spans="1:75" s="68" customFormat="1" hidden="1" x14ac:dyDescent="0.25">
      <c r="A23" s="29">
        <v>18</v>
      </c>
      <c r="B23" s="31" t="s">
        <v>285</v>
      </c>
      <c r="C23" s="31" t="s">
        <v>286</v>
      </c>
      <c r="D23" s="31" t="s">
        <v>287</v>
      </c>
      <c r="E23" s="30" t="s">
        <v>243</v>
      </c>
      <c r="F23" s="24">
        <v>11</v>
      </c>
      <c r="G23" s="24">
        <v>2.5</v>
      </c>
      <c r="H23" s="24">
        <v>0</v>
      </c>
      <c r="I23" s="25">
        <v>6.75</v>
      </c>
      <c r="J23" s="25"/>
      <c r="K23" s="24" t="s">
        <v>98</v>
      </c>
      <c r="L23" s="24"/>
      <c r="M23" s="24">
        <v>0.25</v>
      </c>
      <c r="N23" s="25">
        <v>7.625</v>
      </c>
      <c r="O23" s="25">
        <v>7.1</v>
      </c>
      <c r="P23" s="26">
        <v>16.25</v>
      </c>
      <c r="Q23" s="26">
        <v>3.25</v>
      </c>
      <c r="R23" s="26">
        <v>0</v>
      </c>
      <c r="S23" s="25">
        <v>9.75</v>
      </c>
      <c r="T23" s="24">
        <v>14</v>
      </c>
      <c r="U23" s="24">
        <v>3.75</v>
      </c>
      <c r="V23" s="24"/>
      <c r="W23" s="25">
        <v>8.875</v>
      </c>
      <c r="X23" s="27">
        <v>9.3125</v>
      </c>
      <c r="Y23" s="24" t="s">
        <v>144</v>
      </c>
      <c r="Z23" s="24">
        <v>8</v>
      </c>
      <c r="AA23" s="24"/>
      <c r="AB23" s="25">
        <v>10.625</v>
      </c>
      <c r="AC23" s="24">
        <v>11.5</v>
      </c>
      <c r="AD23" s="24" t="s">
        <v>288</v>
      </c>
      <c r="AE23" s="24">
        <v>8</v>
      </c>
      <c r="AF23" s="25">
        <v>10.215999999999999</v>
      </c>
      <c r="AG23" s="24">
        <v>4.5</v>
      </c>
      <c r="AH23" s="24"/>
      <c r="AI23" s="24"/>
      <c r="AJ23" s="24">
        <v>3.75</v>
      </c>
      <c r="AK23" s="24">
        <v>15.5</v>
      </c>
      <c r="AL23" s="24"/>
      <c r="AM23" s="25">
        <v>10</v>
      </c>
      <c r="AN23" s="24">
        <v>16.25</v>
      </c>
      <c r="AO23" s="24"/>
      <c r="AP23" s="25">
        <v>10</v>
      </c>
      <c r="AQ23" s="28">
        <v>30</v>
      </c>
      <c r="AR23" s="25" t="s">
        <v>932</v>
      </c>
      <c r="AS23" s="67"/>
      <c r="AT23" s="67"/>
      <c r="AU23" s="67"/>
      <c r="AV23" s="69"/>
      <c r="AW23" s="69"/>
      <c r="AX23" s="67"/>
      <c r="AY23" s="67"/>
      <c r="AZ23" s="67"/>
      <c r="BA23" s="67"/>
      <c r="BB23" s="6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4</v>
      </c>
      <c r="BJ23" s="23">
        <v>2</v>
      </c>
      <c r="BK23" s="23">
        <v>1</v>
      </c>
      <c r="BL23" s="23">
        <v>0</v>
      </c>
      <c r="BM23" s="23">
        <v>9</v>
      </c>
      <c r="BN23" s="23">
        <v>0</v>
      </c>
      <c r="BO23" s="23">
        <v>1</v>
      </c>
      <c r="BP23" s="23">
        <v>2</v>
      </c>
      <c r="BQ23" s="23">
        <v>1</v>
      </c>
      <c r="BS23" s="70">
        <v>3.25</v>
      </c>
      <c r="BT23" s="70">
        <v>8</v>
      </c>
      <c r="BW23" s="70">
        <v>3.75</v>
      </c>
    </row>
    <row r="24" spans="1:75" s="68" customFormat="1" ht="15" hidden="1" customHeight="1" x14ac:dyDescent="0.25">
      <c r="A24" s="29">
        <v>19</v>
      </c>
      <c r="B24" s="42" t="s">
        <v>156</v>
      </c>
      <c r="C24" s="42" t="s">
        <v>60</v>
      </c>
      <c r="D24" s="42" t="s">
        <v>289</v>
      </c>
      <c r="E24" s="43" t="s">
        <v>243</v>
      </c>
      <c r="F24" s="44">
        <v>0</v>
      </c>
      <c r="G24" s="44"/>
      <c r="H24" s="24">
        <v>0</v>
      </c>
      <c r="I24" s="45">
        <v>0</v>
      </c>
      <c r="J24" s="45"/>
      <c r="K24" s="44">
        <v>0</v>
      </c>
      <c r="L24" s="44"/>
      <c r="M24" s="24">
        <v>0</v>
      </c>
      <c r="N24" s="45">
        <v>0</v>
      </c>
      <c r="O24" s="45">
        <v>0</v>
      </c>
      <c r="P24" s="46">
        <v>0</v>
      </c>
      <c r="Q24" s="46"/>
      <c r="R24" s="26">
        <v>0</v>
      </c>
      <c r="S24" s="45">
        <v>0</v>
      </c>
      <c r="T24" s="44">
        <v>0</v>
      </c>
      <c r="U24" s="44"/>
      <c r="V24" s="44"/>
      <c r="W24" s="45">
        <v>12.75</v>
      </c>
      <c r="X24" s="47">
        <v>6.375</v>
      </c>
      <c r="Y24" s="44">
        <v>0</v>
      </c>
      <c r="Z24" s="44"/>
      <c r="AA24" s="24">
        <v>0</v>
      </c>
      <c r="AB24" s="45">
        <v>0</v>
      </c>
      <c r="AC24" s="44">
        <v>14</v>
      </c>
      <c r="AD24" s="44">
        <v>10</v>
      </c>
      <c r="AE24" s="44">
        <v>0</v>
      </c>
      <c r="AF24" s="45">
        <v>4.8</v>
      </c>
      <c r="AG24" s="44">
        <v>10</v>
      </c>
      <c r="AH24" s="44">
        <v>10</v>
      </c>
      <c r="AI24" s="44"/>
      <c r="AJ24" s="44"/>
      <c r="AK24" s="44"/>
      <c r="AL24" s="44"/>
      <c r="AM24" s="45">
        <v>5</v>
      </c>
      <c r="AN24" s="44">
        <v>12.5</v>
      </c>
      <c r="AO24" s="44"/>
      <c r="AP24" s="45">
        <v>4.2352941176470589</v>
      </c>
      <c r="AQ24" s="48">
        <v>9</v>
      </c>
      <c r="AR24" s="45"/>
      <c r="AS24" s="71"/>
      <c r="AT24" s="71"/>
      <c r="AU24" s="71"/>
      <c r="AV24" s="72"/>
      <c r="AW24" s="72"/>
      <c r="AX24" s="71"/>
      <c r="AY24" s="71"/>
      <c r="AZ24" s="71"/>
      <c r="BA24" s="71"/>
      <c r="BB24" s="67" t="s">
        <v>869</v>
      </c>
      <c r="BC24" s="23">
        <v>0</v>
      </c>
      <c r="BD24" s="23">
        <v>0</v>
      </c>
      <c r="BE24" s="23">
        <v>0</v>
      </c>
      <c r="BF24" s="23">
        <v>0</v>
      </c>
      <c r="BG24" s="23">
        <v>4</v>
      </c>
      <c r="BH24" s="23">
        <v>4</v>
      </c>
      <c r="BI24" s="23">
        <v>0</v>
      </c>
      <c r="BJ24" s="23">
        <v>2</v>
      </c>
      <c r="BK24" s="23">
        <v>1</v>
      </c>
      <c r="BL24" s="23">
        <v>0</v>
      </c>
      <c r="BM24" s="23">
        <v>3</v>
      </c>
      <c r="BN24" s="23">
        <v>1</v>
      </c>
      <c r="BO24" s="23">
        <v>0</v>
      </c>
      <c r="BP24" s="23">
        <v>1</v>
      </c>
      <c r="BQ24" s="23">
        <v>1</v>
      </c>
    </row>
    <row r="25" spans="1:75" s="68" customFormat="1" hidden="1" x14ac:dyDescent="0.25">
      <c r="A25" s="29">
        <v>20</v>
      </c>
      <c r="B25" s="31" t="s">
        <v>290</v>
      </c>
      <c r="C25" s="31" t="s">
        <v>202</v>
      </c>
      <c r="D25" s="31" t="s">
        <v>291</v>
      </c>
      <c r="E25" s="30" t="s">
        <v>243</v>
      </c>
      <c r="F25" s="24">
        <v>11</v>
      </c>
      <c r="G25" s="24">
        <v>3.5</v>
      </c>
      <c r="H25" s="24"/>
      <c r="I25" s="25">
        <v>7.25</v>
      </c>
      <c r="J25" s="25"/>
      <c r="K25" s="24" t="s">
        <v>95</v>
      </c>
      <c r="L25" s="24">
        <v>0</v>
      </c>
      <c r="M25" s="24">
        <v>0</v>
      </c>
      <c r="N25" s="25">
        <v>7</v>
      </c>
      <c r="O25" s="25">
        <v>7.15</v>
      </c>
      <c r="P25" s="26">
        <v>15.62</v>
      </c>
      <c r="Q25" s="26">
        <v>3.25</v>
      </c>
      <c r="R25" s="26"/>
      <c r="S25" s="25">
        <v>9.4349999999999987</v>
      </c>
      <c r="T25" s="24">
        <v>13.5</v>
      </c>
      <c r="U25" s="24">
        <v>4</v>
      </c>
      <c r="V25" s="24"/>
      <c r="W25" s="25">
        <v>8.75</v>
      </c>
      <c r="X25" s="27">
        <v>9.0924999999999994</v>
      </c>
      <c r="Y25" s="24" t="s">
        <v>87</v>
      </c>
      <c r="Z25" s="24">
        <v>12.25</v>
      </c>
      <c r="AA25" s="24"/>
      <c r="AB25" s="25">
        <v>12.875</v>
      </c>
      <c r="AC25" s="24">
        <v>12.5</v>
      </c>
      <c r="AD25" s="24">
        <v>12</v>
      </c>
      <c r="AE25" s="24">
        <v>16</v>
      </c>
      <c r="AF25" s="25">
        <v>13.25</v>
      </c>
      <c r="AG25" s="24">
        <v>1</v>
      </c>
      <c r="AH25" s="24"/>
      <c r="AI25" s="24"/>
      <c r="AJ25" s="24">
        <v>2</v>
      </c>
      <c r="AK25" s="24"/>
      <c r="AL25" s="24"/>
      <c r="AM25" s="25">
        <v>1.5</v>
      </c>
      <c r="AN25" s="24">
        <v>12.75</v>
      </c>
      <c r="AO25" s="24">
        <v>12.75</v>
      </c>
      <c r="AP25" s="25">
        <v>10</v>
      </c>
      <c r="AQ25" s="28">
        <v>30</v>
      </c>
      <c r="AR25" s="25" t="s">
        <v>932</v>
      </c>
      <c r="AS25" s="67"/>
      <c r="AT25" s="67"/>
      <c r="AU25" s="67"/>
      <c r="AV25" s="69"/>
      <c r="AW25" s="69"/>
      <c r="AX25" s="67"/>
      <c r="AY25" s="67"/>
      <c r="AZ25" s="67"/>
      <c r="BA25" s="67"/>
      <c r="BB25" s="6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4</v>
      </c>
      <c r="BJ25" s="23">
        <v>2</v>
      </c>
      <c r="BK25" s="23">
        <v>1</v>
      </c>
      <c r="BL25" s="23">
        <v>2</v>
      </c>
      <c r="BM25" s="23">
        <v>9</v>
      </c>
      <c r="BN25" s="23">
        <v>0</v>
      </c>
      <c r="BO25" s="23">
        <v>0</v>
      </c>
      <c r="BP25" s="23">
        <v>0</v>
      </c>
      <c r="BQ25" s="23">
        <v>1</v>
      </c>
      <c r="BS25" s="70">
        <v>3.25</v>
      </c>
      <c r="BT25" s="70">
        <v>12.25</v>
      </c>
      <c r="BW25" s="70">
        <v>4</v>
      </c>
    </row>
    <row r="26" spans="1:75" s="68" customFormat="1" ht="15" hidden="1" customHeight="1" x14ac:dyDescent="0.25">
      <c r="A26" s="29">
        <v>21</v>
      </c>
      <c r="B26" s="42" t="s">
        <v>292</v>
      </c>
      <c r="C26" s="42" t="s">
        <v>293</v>
      </c>
      <c r="D26" s="42" t="s">
        <v>294</v>
      </c>
      <c r="E26" s="43" t="s">
        <v>243</v>
      </c>
      <c r="F26" s="44">
        <v>0</v>
      </c>
      <c r="G26" s="44"/>
      <c r="H26" s="24">
        <v>0</v>
      </c>
      <c r="I26" s="45">
        <v>0</v>
      </c>
      <c r="J26" s="45"/>
      <c r="K26" s="44">
        <v>0</v>
      </c>
      <c r="L26" s="44"/>
      <c r="M26" s="24">
        <v>0</v>
      </c>
      <c r="N26" s="45">
        <v>0</v>
      </c>
      <c r="O26" s="45">
        <v>0</v>
      </c>
      <c r="P26" s="46">
        <v>0</v>
      </c>
      <c r="Q26" s="46"/>
      <c r="R26" s="26">
        <v>0</v>
      </c>
      <c r="S26" s="45">
        <v>0</v>
      </c>
      <c r="T26" s="44">
        <v>0</v>
      </c>
      <c r="U26" s="44"/>
      <c r="V26" s="24"/>
      <c r="W26" s="45" t="e">
        <v>#REF!</v>
      </c>
      <c r="X26" s="47" t="e">
        <v>#REF!</v>
      </c>
      <c r="Y26" s="44">
        <v>0</v>
      </c>
      <c r="Z26" s="44"/>
      <c r="AA26" s="24">
        <v>0</v>
      </c>
      <c r="AB26" s="45">
        <v>0</v>
      </c>
      <c r="AC26" s="44">
        <v>0</v>
      </c>
      <c r="AD26" s="44"/>
      <c r="AE26" s="44">
        <v>0</v>
      </c>
      <c r="AF26" s="45">
        <v>0</v>
      </c>
      <c r="AG26" s="44"/>
      <c r="AH26" s="44"/>
      <c r="AI26" s="44"/>
      <c r="AJ26" s="44"/>
      <c r="AK26" s="44"/>
      <c r="AL26" s="44"/>
      <c r="AM26" s="45">
        <v>0</v>
      </c>
      <c r="AN26" s="44"/>
      <c r="AO26" s="44"/>
      <c r="AP26" s="45" t="e">
        <v>#REF!</v>
      </c>
      <c r="AQ26" s="48" t="e">
        <v>#REF!</v>
      </c>
      <c r="AR26" s="25"/>
      <c r="AS26" s="67"/>
      <c r="AT26" s="67"/>
      <c r="AU26" s="67"/>
      <c r="AV26" s="69"/>
      <c r="AW26" s="69"/>
      <c r="AX26" s="67"/>
      <c r="AY26" s="67"/>
      <c r="AZ26" s="67"/>
      <c r="BA26" s="67"/>
      <c r="BB26" s="67" t="s">
        <v>869</v>
      </c>
      <c r="BC26" s="23">
        <v>0</v>
      </c>
      <c r="BD26" s="23">
        <v>0</v>
      </c>
      <c r="BE26" s="23">
        <v>0</v>
      </c>
      <c r="BF26" s="23">
        <v>0</v>
      </c>
      <c r="BG26" s="23" t="e">
        <v>#REF!</v>
      </c>
      <c r="BH26" s="23" t="e">
        <v>#REF!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68" t="s">
        <v>870</v>
      </c>
    </row>
    <row r="27" spans="1:75" s="68" customFormat="1" hidden="1" x14ac:dyDescent="0.25">
      <c r="A27" s="29">
        <v>22</v>
      </c>
      <c r="B27" s="33" t="s">
        <v>295</v>
      </c>
      <c r="C27" s="33" t="s">
        <v>173</v>
      </c>
      <c r="D27" s="33" t="s">
        <v>296</v>
      </c>
      <c r="E27" s="20" t="s">
        <v>243</v>
      </c>
      <c r="F27" s="24">
        <v>8</v>
      </c>
      <c r="G27" s="24">
        <v>1.5</v>
      </c>
      <c r="H27" s="24"/>
      <c r="I27" s="25">
        <v>4.75</v>
      </c>
      <c r="J27" s="25"/>
      <c r="K27" s="24" t="s">
        <v>77</v>
      </c>
      <c r="L27" s="24">
        <v>5.5</v>
      </c>
      <c r="M27" s="24">
        <v>5.5</v>
      </c>
      <c r="N27" s="25">
        <v>10</v>
      </c>
      <c r="O27" s="25">
        <v>6.85</v>
      </c>
      <c r="P27" s="26">
        <v>15.5</v>
      </c>
      <c r="Q27" s="26">
        <v>3.25</v>
      </c>
      <c r="R27" s="26"/>
      <c r="S27" s="25">
        <v>9.375</v>
      </c>
      <c r="T27" s="24">
        <v>14</v>
      </c>
      <c r="U27" s="24">
        <v>3</v>
      </c>
      <c r="V27" s="24"/>
      <c r="W27" s="25">
        <v>8.5</v>
      </c>
      <c r="X27" s="27">
        <v>8.9375</v>
      </c>
      <c r="Y27" s="24" t="s">
        <v>87</v>
      </c>
      <c r="Z27" s="24">
        <v>13.5</v>
      </c>
      <c r="AA27" s="24"/>
      <c r="AB27" s="25">
        <v>13.5</v>
      </c>
      <c r="AC27" s="24">
        <v>13.5</v>
      </c>
      <c r="AD27" s="24">
        <v>11</v>
      </c>
      <c r="AE27" s="24">
        <v>16</v>
      </c>
      <c r="AF27" s="25">
        <v>13.5</v>
      </c>
      <c r="AG27" s="24">
        <v>5</v>
      </c>
      <c r="AH27" s="24"/>
      <c r="AI27" s="24"/>
      <c r="AJ27" s="24">
        <v>2</v>
      </c>
      <c r="AK27" s="24"/>
      <c r="AL27" s="24"/>
      <c r="AM27" s="25">
        <v>3.5</v>
      </c>
      <c r="AN27" s="24">
        <v>8.75</v>
      </c>
      <c r="AO27" s="24">
        <v>8.75</v>
      </c>
      <c r="AP27" s="25">
        <v>10</v>
      </c>
      <c r="AQ27" s="28">
        <v>30</v>
      </c>
      <c r="AR27" s="25" t="s">
        <v>932</v>
      </c>
      <c r="AS27" s="67"/>
      <c r="AT27" s="67"/>
      <c r="AU27" s="67"/>
      <c r="AV27" s="69"/>
      <c r="AW27" s="69"/>
      <c r="AX27" s="67"/>
      <c r="AY27" s="67"/>
      <c r="AZ27" s="67"/>
      <c r="BA27" s="67"/>
      <c r="BB27" s="67"/>
      <c r="BC27" s="23">
        <v>0</v>
      </c>
      <c r="BD27" s="23">
        <v>4</v>
      </c>
      <c r="BE27" s="23">
        <v>4</v>
      </c>
      <c r="BF27" s="23">
        <v>0</v>
      </c>
      <c r="BG27" s="23">
        <v>0</v>
      </c>
      <c r="BH27" s="23">
        <v>0</v>
      </c>
      <c r="BI27" s="23">
        <v>4</v>
      </c>
      <c r="BJ27" s="23">
        <v>2</v>
      </c>
      <c r="BK27" s="23">
        <v>1</v>
      </c>
      <c r="BL27" s="23">
        <v>2</v>
      </c>
      <c r="BM27" s="23">
        <v>9</v>
      </c>
      <c r="BN27" s="23">
        <v>0</v>
      </c>
      <c r="BO27" s="23">
        <v>0</v>
      </c>
      <c r="BP27" s="23">
        <v>0</v>
      </c>
      <c r="BQ27" s="23">
        <v>0</v>
      </c>
      <c r="BS27" s="70">
        <v>3.25</v>
      </c>
      <c r="BT27" s="70">
        <v>13.5</v>
      </c>
      <c r="BW27" s="70">
        <v>3</v>
      </c>
    </row>
    <row r="28" spans="1:75" s="68" customFormat="1" ht="30" hidden="1" x14ac:dyDescent="0.25">
      <c r="A28" s="29">
        <v>23</v>
      </c>
      <c r="B28" s="36" t="s">
        <v>297</v>
      </c>
      <c r="C28" s="34" t="s">
        <v>298</v>
      </c>
      <c r="D28" s="23" t="s">
        <v>50</v>
      </c>
      <c r="E28" s="21" t="s">
        <v>299</v>
      </c>
      <c r="F28" s="24">
        <v>14.5</v>
      </c>
      <c r="G28" s="24">
        <v>2</v>
      </c>
      <c r="H28" s="24"/>
      <c r="I28" s="25">
        <v>8.25</v>
      </c>
      <c r="J28" s="25"/>
      <c r="K28" s="24">
        <v>15.75</v>
      </c>
      <c r="L28" s="24">
        <v>1</v>
      </c>
      <c r="M28" s="24">
        <v>1</v>
      </c>
      <c r="N28" s="25">
        <v>8.375</v>
      </c>
      <c r="O28" s="25">
        <v>8.3000000000000007</v>
      </c>
      <c r="P28" s="26" t="s">
        <v>80</v>
      </c>
      <c r="Q28" s="26">
        <v>8</v>
      </c>
      <c r="R28" s="26"/>
      <c r="S28" s="25">
        <v>12.5</v>
      </c>
      <c r="T28" s="24">
        <v>14</v>
      </c>
      <c r="U28" s="24">
        <v>6</v>
      </c>
      <c r="V28" s="24"/>
      <c r="W28" s="25">
        <v>10</v>
      </c>
      <c r="X28" s="27">
        <v>11.25</v>
      </c>
      <c r="Y28" s="24">
        <v>12</v>
      </c>
      <c r="Z28" s="24">
        <v>10</v>
      </c>
      <c r="AA28" s="24"/>
      <c r="AB28" s="25">
        <v>11</v>
      </c>
      <c r="AC28" s="24">
        <v>17.5</v>
      </c>
      <c r="AD28" s="24">
        <v>10.83</v>
      </c>
      <c r="AE28" s="24">
        <v>13</v>
      </c>
      <c r="AF28" s="25">
        <v>12.666</v>
      </c>
      <c r="AG28" s="24">
        <v>13</v>
      </c>
      <c r="AH28" s="24"/>
      <c r="AI28" s="24"/>
      <c r="AJ28" s="24">
        <v>4.25</v>
      </c>
      <c r="AK28" s="24"/>
      <c r="AL28" s="24"/>
      <c r="AM28" s="25">
        <v>8.625</v>
      </c>
      <c r="AN28" s="24">
        <v>13.5</v>
      </c>
      <c r="AO28" s="24">
        <v>13.5</v>
      </c>
      <c r="AP28" s="25">
        <v>10.622352941176469</v>
      </c>
      <c r="AQ28" s="28">
        <v>30</v>
      </c>
      <c r="AR28" s="25"/>
      <c r="AS28" s="67"/>
      <c r="AT28" s="67"/>
      <c r="AU28" s="67"/>
      <c r="AV28" s="69"/>
      <c r="AW28" s="69"/>
      <c r="AX28" s="67"/>
      <c r="AY28" s="67"/>
      <c r="AZ28" s="67"/>
      <c r="BA28" s="67"/>
      <c r="BB28" s="67"/>
      <c r="BC28" s="23">
        <v>0</v>
      </c>
      <c r="BD28" s="23">
        <v>0</v>
      </c>
      <c r="BE28" s="23">
        <v>0</v>
      </c>
      <c r="BF28" s="23">
        <v>4</v>
      </c>
      <c r="BG28" s="23">
        <v>4</v>
      </c>
      <c r="BH28" s="23">
        <v>8</v>
      </c>
      <c r="BI28" s="23">
        <v>4</v>
      </c>
      <c r="BJ28" s="23">
        <v>2</v>
      </c>
      <c r="BK28" s="23">
        <v>1</v>
      </c>
      <c r="BL28" s="23">
        <v>2</v>
      </c>
      <c r="BM28" s="23">
        <v>9</v>
      </c>
      <c r="BN28" s="23">
        <v>1</v>
      </c>
      <c r="BO28" s="23">
        <v>0</v>
      </c>
      <c r="BP28" s="23">
        <v>1</v>
      </c>
      <c r="BQ28" s="23">
        <v>1</v>
      </c>
      <c r="BS28" s="70">
        <v>8</v>
      </c>
      <c r="BT28" s="70">
        <v>10</v>
      </c>
      <c r="BV28" s="70">
        <v>3.5</v>
      </c>
      <c r="BW28" s="70">
        <v>6</v>
      </c>
    </row>
    <row r="29" spans="1:75" s="68" customFormat="1" hidden="1" x14ac:dyDescent="0.25">
      <c r="A29" s="29">
        <v>24</v>
      </c>
      <c r="B29" s="31" t="s">
        <v>300</v>
      </c>
      <c r="C29" s="31" t="s">
        <v>301</v>
      </c>
      <c r="D29" s="31" t="s">
        <v>128</v>
      </c>
      <c r="E29" s="21" t="s">
        <v>299</v>
      </c>
      <c r="F29" s="24">
        <v>13</v>
      </c>
      <c r="G29" s="24">
        <v>6.5</v>
      </c>
      <c r="H29" s="24"/>
      <c r="I29" s="25">
        <v>9.75</v>
      </c>
      <c r="J29" s="25"/>
      <c r="K29" s="24">
        <v>15.5</v>
      </c>
      <c r="L29" s="24">
        <v>2.75</v>
      </c>
      <c r="M29" s="24">
        <v>2.75</v>
      </c>
      <c r="N29" s="25">
        <v>9.125</v>
      </c>
      <c r="O29" s="25">
        <v>9.5</v>
      </c>
      <c r="P29" s="26" t="s">
        <v>86</v>
      </c>
      <c r="Q29" s="26">
        <v>3.5</v>
      </c>
      <c r="R29" s="26"/>
      <c r="S29" s="25">
        <v>7.25</v>
      </c>
      <c r="T29" s="24">
        <v>13.5</v>
      </c>
      <c r="U29" s="24">
        <v>10.5</v>
      </c>
      <c r="V29" s="24"/>
      <c r="W29" s="25">
        <v>12</v>
      </c>
      <c r="X29" s="27">
        <v>9.625</v>
      </c>
      <c r="Y29" s="24">
        <v>13.5</v>
      </c>
      <c r="Z29" s="24">
        <v>10.5</v>
      </c>
      <c r="AA29" s="24"/>
      <c r="AB29" s="25">
        <v>12</v>
      </c>
      <c r="AC29" s="24">
        <v>16</v>
      </c>
      <c r="AD29" s="24">
        <v>11.41</v>
      </c>
      <c r="AE29" s="24">
        <v>14.5</v>
      </c>
      <c r="AF29" s="25">
        <v>13.181999999999999</v>
      </c>
      <c r="AG29" s="24">
        <v>5.5</v>
      </c>
      <c r="AH29" s="24"/>
      <c r="AI29" s="24"/>
      <c r="AJ29" s="24">
        <v>2</v>
      </c>
      <c r="AK29" s="24"/>
      <c r="AL29" s="24"/>
      <c r="AM29" s="25">
        <v>3.75</v>
      </c>
      <c r="AN29" s="24">
        <v>11</v>
      </c>
      <c r="AO29" s="24">
        <v>11</v>
      </c>
      <c r="AP29" s="25">
        <v>10.024117647058823</v>
      </c>
      <c r="AQ29" s="28">
        <v>30</v>
      </c>
      <c r="AR29" s="25"/>
      <c r="AS29" s="67"/>
      <c r="AT29" s="67"/>
      <c r="AU29" s="67"/>
      <c r="AV29" s="69"/>
      <c r="AW29" s="69"/>
      <c r="AX29" s="67"/>
      <c r="AY29" s="67"/>
      <c r="AZ29" s="67"/>
      <c r="BA29" s="67"/>
      <c r="BB29" s="67"/>
      <c r="BC29" s="23">
        <v>0</v>
      </c>
      <c r="BD29" s="23">
        <v>0</v>
      </c>
      <c r="BE29" s="23">
        <v>0</v>
      </c>
      <c r="BF29" s="23">
        <v>0</v>
      </c>
      <c r="BG29" s="23">
        <v>4</v>
      </c>
      <c r="BH29" s="23">
        <v>4</v>
      </c>
      <c r="BI29" s="23">
        <v>4</v>
      </c>
      <c r="BJ29" s="23">
        <v>2</v>
      </c>
      <c r="BK29" s="23">
        <v>1</v>
      </c>
      <c r="BL29" s="23">
        <v>2</v>
      </c>
      <c r="BM29" s="23">
        <v>9</v>
      </c>
      <c r="BN29" s="23">
        <v>0</v>
      </c>
      <c r="BO29" s="23">
        <v>0</v>
      </c>
      <c r="BP29" s="23">
        <v>0</v>
      </c>
      <c r="BQ29" s="23">
        <v>1</v>
      </c>
      <c r="BS29" s="70">
        <v>3.5</v>
      </c>
      <c r="BT29" s="70">
        <v>10.5</v>
      </c>
      <c r="BW29" s="70">
        <v>10.5</v>
      </c>
    </row>
    <row r="30" spans="1:75" s="68" customFormat="1" hidden="1" x14ac:dyDescent="0.25">
      <c r="A30" s="29">
        <v>25</v>
      </c>
      <c r="B30" s="31" t="s">
        <v>302</v>
      </c>
      <c r="C30" s="31" t="s">
        <v>49</v>
      </c>
      <c r="D30" s="31" t="s">
        <v>303</v>
      </c>
      <c r="E30" s="21" t="s">
        <v>299</v>
      </c>
      <c r="F30" s="24">
        <v>17</v>
      </c>
      <c r="G30" s="24">
        <v>11</v>
      </c>
      <c r="H30" s="24"/>
      <c r="I30" s="25">
        <v>14</v>
      </c>
      <c r="J30" s="25"/>
      <c r="K30" s="24">
        <v>17</v>
      </c>
      <c r="L30" s="24">
        <v>5.5</v>
      </c>
      <c r="M30" s="24">
        <v>5.5</v>
      </c>
      <c r="N30" s="25">
        <v>11.25</v>
      </c>
      <c r="O30" s="25">
        <v>12.9</v>
      </c>
      <c r="P30" s="26">
        <v>17</v>
      </c>
      <c r="Q30" s="26">
        <v>10</v>
      </c>
      <c r="R30" s="26"/>
      <c r="S30" s="25">
        <v>13.5</v>
      </c>
      <c r="T30" s="24">
        <v>15</v>
      </c>
      <c r="U30" s="24">
        <v>12.5</v>
      </c>
      <c r="V30" s="24"/>
      <c r="W30" s="25">
        <v>13.75</v>
      </c>
      <c r="X30" s="27">
        <v>13.625</v>
      </c>
      <c r="Y30" s="24">
        <v>16.5</v>
      </c>
      <c r="Z30" s="24">
        <v>16</v>
      </c>
      <c r="AA30" s="24"/>
      <c r="AB30" s="25">
        <v>16.25</v>
      </c>
      <c r="AC30" s="24">
        <v>17</v>
      </c>
      <c r="AD30" s="24">
        <v>11.83</v>
      </c>
      <c r="AE30" s="24">
        <v>12</v>
      </c>
      <c r="AF30" s="25">
        <v>14.666</v>
      </c>
      <c r="AG30" s="24">
        <v>12.5</v>
      </c>
      <c r="AH30" s="24"/>
      <c r="AI30" s="24"/>
      <c r="AJ30" s="24">
        <v>4</v>
      </c>
      <c r="AK30" s="24"/>
      <c r="AL30" s="24"/>
      <c r="AM30" s="25">
        <v>8.25</v>
      </c>
      <c r="AN30" s="24">
        <v>16.25</v>
      </c>
      <c r="AO30" s="24">
        <v>16.25</v>
      </c>
      <c r="AP30" s="25">
        <v>13.239999999999998</v>
      </c>
      <c r="AQ30" s="28">
        <v>30</v>
      </c>
      <c r="AR30" s="25"/>
      <c r="AS30" s="67"/>
      <c r="AT30" s="67"/>
      <c r="AU30" s="67"/>
      <c r="AV30" s="69"/>
      <c r="AW30" s="69"/>
      <c r="AX30" s="67"/>
      <c r="AY30" s="67"/>
      <c r="AZ30" s="67"/>
      <c r="BA30" s="67"/>
      <c r="BB30" s="67"/>
      <c r="BC30" s="23">
        <v>6</v>
      </c>
      <c r="BD30" s="23">
        <v>4</v>
      </c>
      <c r="BE30" s="23">
        <v>10</v>
      </c>
      <c r="BF30" s="23">
        <v>4</v>
      </c>
      <c r="BG30" s="23">
        <v>4</v>
      </c>
      <c r="BH30" s="23">
        <v>8</v>
      </c>
      <c r="BI30" s="23">
        <v>4</v>
      </c>
      <c r="BJ30" s="23">
        <v>2</v>
      </c>
      <c r="BK30" s="23">
        <v>1</v>
      </c>
      <c r="BL30" s="23">
        <v>2</v>
      </c>
      <c r="BM30" s="23">
        <v>9</v>
      </c>
      <c r="BN30" s="23">
        <v>1</v>
      </c>
      <c r="BO30" s="23">
        <v>0</v>
      </c>
      <c r="BP30" s="23">
        <v>1</v>
      </c>
      <c r="BQ30" s="23">
        <v>1</v>
      </c>
      <c r="BS30" s="70">
        <v>10</v>
      </c>
      <c r="BT30" s="70">
        <v>16</v>
      </c>
      <c r="BU30" s="68">
        <v>1</v>
      </c>
      <c r="BW30" s="70">
        <v>12.5</v>
      </c>
    </row>
    <row r="31" spans="1:75" s="68" customFormat="1" hidden="1" x14ac:dyDescent="0.25">
      <c r="A31" s="29">
        <v>26</v>
      </c>
      <c r="B31" s="31" t="s">
        <v>304</v>
      </c>
      <c r="C31" s="31" t="s">
        <v>305</v>
      </c>
      <c r="D31" s="31" t="s">
        <v>217</v>
      </c>
      <c r="E31" s="21" t="s">
        <v>299</v>
      </c>
      <c r="F31" s="24">
        <v>13.5</v>
      </c>
      <c r="G31" s="24"/>
      <c r="H31" s="24">
        <v>10</v>
      </c>
      <c r="I31" s="25">
        <v>11.75</v>
      </c>
      <c r="J31" s="25"/>
      <c r="K31" s="24">
        <v>8.5</v>
      </c>
      <c r="L31" s="24"/>
      <c r="M31" s="24">
        <v>3.5</v>
      </c>
      <c r="N31" s="25">
        <v>6</v>
      </c>
      <c r="O31" s="25">
        <v>9.4499999999999993</v>
      </c>
      <c r="P31" s="26" t="s">
        <v>134</v>
      </c>
      <c r="Q31" s="26">
        <v>3</v>
      </c>
      <c r="R31" s="26">
        <v>5.5</v>
      </c>
      <c r="S31" s="25">
        <v>9.875</v>
      </c>
      <c r="T31" s="24">
        <v>14</v>
      </c>
      <c r="U31" s="24">
        <v>2</v>
      </c>
      <c r="V31" s="24"/>
      <c r="W31" s="25">
        <v>8</v>
      </c>
      <c r="X31" s="27">
        <v>8.9375</v>
      </c>
      <c r="Y31" s="24">
        <v>10.25</v>
      </c>
      <c r="Z31" s="24">
        <v>4</v>
      </c>
      <c r="AA31" s="24">
        <v>6</v>
      </c>
      <c r="AB31" s="25">
        <v>10</v>
      </c>
      <c r="AC31" s="24"/>
      <c r="AD31" s="24">
        <v>5.58</v>
      </c>
      <c r="AE31" s="24">
        <v>0</v>
      </c>
      <c r="AF31" s="25">
        <v>5.1159999999999997</v>
      </c>
      <c r="AG31" s="24"/>
      <c r="AH31" s="24"/>
      <c r="AI31" s="24"/>
      <c r="AJ31" s="24"/>
      <c r="AK31" s="24">
        <v>15.5</v>
      </c>
      <c r="AL31" s="24"/>
      <c r="AM31" s="25">
        <v>7.75</v>
      </c>
      <c r="AN31" s="24">
        <v>0</v>
      </c>
      <c r="AO31" s="24">
        <v>10</v>
      </c>
      <c r="AP31" s="25">
        <v>7.8870588235294106</v>
      </c>
      <c r="AQ31" s="28">
        <v>12</v>
      </c>
      <c r="AR31" s="25"/>
      <c r="AS31" s="67"/>
      <c r="AT31" s="67"/>
      <c r="AU31" s="67"/>
      <c r="AV31" s="69"/>
      <c r="AW31" s="69"/>
      <c r="AX31" s="67"/>
      <c r="AY31" s="67"/>
      <c r="AZ31" s="67"/>
      <c r="BA31" s="67"/>
      <c r="BB31" s="67"/>
      <c r="BC31" s="23">
        <v>6</v>
      </c>
      <c r="BD31" s="23">
        <v>0</v>
      </c>
      <c r="BE31" s="23">
        <v>6</v>
      </c>
      <c r="BF31" s="23">
        <v>0</v>
      </c>
      <c r="BG31" s="23">
        <v>0</v>
      </c>
      <c r="BH31" s="23">
        <v>0</v>
      </c>
      <c r="BI31" s="23">
        <v>4</v>
      </c>
      <c r="BJ31" s="23">
        <v>0</v>
      </c>
      <c r="BK31" s="23">
        <v>0</v>
      </c>
      <c r="BL31" s="23">
        <v>0</v>
      </c>
      <c r="BM31" s="23">
        <v>4</v>
      </c>
      <c r="BN31" s="23">
        <v>0</v>
      </c>
      <c r="BO31" s="23">
        <v>1</v>
      </c>
      <c r="BP31" s="23">
        <v>1</v>
      </c>
      <c r="BQ31" s="23">
        <v>1</v>
      </c>
      <c r="BS31" s="70">
        <v>3</v>
      </c>
      <c r="BT31" s="70">
        <v>4</v>
      </c>
    </row>
    <row r="32" spans="1:75" s="68" customFormat="1" hidden="1" x14ac:dyDescent="0.25">
      <c r="A32" s="29">
        <v>27</v>
      </c>
      <c r="B32" s="31" t="s">
        <v>306</v>
      </c>
      <c r="C32" s="31" t="s">
        <v>307</v>
      </c>
      <c r="D32" s="31" t="s">
        <v>28</v>
      </c>
      <c r="E32" s="21" t="s">
        <v>299</v>
      </c>
      <c r="F32" s="24">
        <v>11</v>
      </c>
      <c r="G32" s="24">
        <v>1</v>
      </c>
      <c r="H32" s="24">
        <v>5</v>
      </c>
      <c r="I32" s="25">
        <v>8</v>
      </c>
      <c r="J32" s="25"/>
      <c r="K32" s="24">
        <v>7.75</v>
      </c>
      <c r="L32" s="24">
        <v>1</v>
      </c>
      <c r="M32" s="24">
        <v>3</v>
      </c>
      <c r="N32" s="25">
        <v>5.375</v>
      </c>
      <c r="O32" s="25">
        <v>6.95</v>
      </c>
      <c r="P32" s="26" t="s">
        <v>86</v>
      </c>
      <c r="Q32" s="26">
        <v>3.5</v>
      </c>
      <c r="R32" s="26">
        <v>0</v>
      </c>
      <c r="S32" s="25">
        <v>7.25</v>
      </c>
      <c r="T32" s="24">
        <v>14.5</v>
      </c>
      <c r="U32" s="24">
        <v>5.5</v>
      </c>
      <c r="V32" s="24"/>
      <c r="W32" s="25">
        <v>10</v>
      </c>
      <c r="X32" s="27">
        <v>8.625</v>
      </c>
      <c r="Y32" s="24">
        <v>10.25</v>
      </c>
      <c r="Z32" s="24">
        <v>7.5</v>
      </c>
      <c r="AA32" s="24">
        <v>0</v>
      </c>
      <c r="AB32" s="25">
        <v>10</v>
      </c>
      <c r="AC32" s="24">
        <v>15.5</v>
      </c>
      <c r="AD32" s="24">
        <v>11.08</v>
      </c>
      <c r="AE32" s="24">
        <v>10</v>
      </c>
      <c r="AF32" s="25">
        <v>11.315999999999999</v>
      </c>
      <c r="AG32" s="24">
        <v>5</v>
      </c>
      <c r="AH32" s="24"/>
      <c r="AI32" s="24"/>
      <c r="AJ32" s="24">
        <v>8.25</v>
      </c>
      <c r="AK32" s="24">
        <v>15</v>
      </c>
      <c r="AL32" s="24"/>
      <c r="AM32" s="25">
        <v>10</v>
      </c>
      <c r="AN32" s="24">
        <v>6</v>
      </c>
      <c r="AO32" s="24">
        <v>9</v>
      </c>
      <c r="AP32" s="207">
        <v>10</v>
      </c>
      <c r="AQ32" s="28">
        <v>30</v>
      </c>
      <c r="AR32" s="25" t="s">
        <v>932</v>
      </c>
      <c r="AS32" s="67"/>
      <c r="AT32" s="67"/>
      <c r="AU32" s="67"/>
      <c r="AV32" s="69"/>
      <c r="AW32" s="69"/>
      <c r="AX32" s="67"/>
      <c r="AY32" s="67"/>
      <c r="AZ32" s="67"/>
      <c r="BA32" s="67"/>
      <c r="BB32" s="67"/>
      <c r="BC32" s="23">
        <v>0</v>
      </c>
      <c r="BD32" s="23">
        <v>0</v>
      </c>
      <c r="BE32" s="23">
        <v>0</v>
      </c>
      <c r="BF32" s="23">
        <v>0</v>
      </c>
      <c r="BG32" s="23">
        <v>4</v>
      </c>
      <c r="BH32" s="23">
        <v>4</v>
      </c>
      <c r="BI32" s="23">
        <v>4</v>
      </c>
      <c r="BJ32" s="23">
        <v>2</v>
      </c>
      <c r="BK32" s="23">
        <v>1</v>
      </c>
      <c r="BL32" s="23">
        <v>2</v>
      </c>
      <c r="BM32" s="23">
        <v>9</v>
      </c>
      <c r="BN32" s="23">
        <v>0</v>
      </c>
      <c r="BO32" s="23">
        <v>1</v>
      </c>
      <c r="BP32" s="23">
        <v>2</v>
      </c>
      <c r="BQ32" s="23">
        <v>0</v>
      </c>
      <c r="BS32" s="70">
        <v>3.5</v>
      </c>
      <c r="BT32" s="70">
        <v>7.5</v>
      </c>
      <c r="BV32" s="70">
        <v>3</v>
      </c>
      <c r="BW32" s="70">
        <v>5.5</v>
      </c>
    </row>
    <row r="33" spans="1:75" s="68" customFormat="1" hidden="1" x14ac:dyDescent="0.25">
      <c r="A33" s="29">
        <v>28</v>
      </c>
      <c r="B33" s="31" t="s">
        <v>308</v>
      </c>
      <c r="C33" s="31" t="s">
        <v>182</v>
      </c>
      <c r="D33" s="31" t="s">
        <v>167</v>
      </c>
      <c r="E33" s="21" t="s">
        <v>299</v>
      </c>
      <c r="F33" s="24">
        <v>16</v>
      </c>
      <c r="G33" s="24">
        <v>3</v>
      </c>
      <c r="H33" s="24"/>
      <c r="I33" s="25">
        <v>9.5</v>
      </c>
      <c r="J33" s="25"/>
      <c r="K33" s="24">
        <v>18.5</v>
      </c>
      <c r="L33" s="24">
        <v>6.25</v>
      </c>
      <c r="M33" s="24">
        <v>6.25</v>
      </c>
      <c r="N33" s="25">
        <v>12.375</v>
      </c>
      <c r="O33" s="25">
        <v>10.65</v>
      </c>
      <c r="P33" s="26" t="s">
        <v>88</v>
      </c>
      <c r="Q33" s="26">
        <v>9</v>
      </c>
      <c r="R33" s="26"/>
      <c r="S33" s="25">
        <v>11.75</v>
      </c>
      <c r="T33" s="24">
        <v>14.5</v>
      </c>
      <c r="U33" s="24">
        <v>11.5</v>
      </c>
      <c r="V33" s="24"/>
      <c r="W33" s="25">
        <v>13</v>
      </c>
      <c r="X33" s="27">
        <v>12.375</v>
      </c>
      <c r="Y33" s="24">
        <v>17</v>
      </c>
      <c r="Z33" s="24">
        <v>14</v>
      </c>
      <c r="AA33" s="24"/>
      <c r="AB33" s="25">
        <v>15.5</v>
      </c>
      <c r="AC33" s="24">
        <v>17</v>
      </c>
      <c r="AD33" s="24">
        <v>10.83</v>
      </c>
      <c r="AE33" s="24">
        <v>9</v>
      </c>
      <c r="AF33" s="25">
        <v>13.565999999999999</v>
      </c>
      <c r="AG33" s="24">
        <v>10.5</v>
      </c>
      <c r="AH33" s="24"/>
      <c r="AI33" s="24"/>
      <c r="AJ33" s="24">
        <v>7.75</v>
      </c>
      <c r="AK33" s="24"/>
      <c r="AL33" s="24"/>
      <c r="AM33" s="25">
        <v>9.125</v>
      </c>
      <c r="AN33" s="24">
        <v>15.75</v>
      </c>
      <c r="AO33" s="24">
        <v>15.75</v>
      </c>
      <c r="AP33" s="25">
        <v>12.034117647058823</v>
      </c>
      <c r="AQ33" s="28">
        <v>30</v>
      </c>
      <c r="AR33" s="25"/>
      <c r="AS33" s="67"/>
      <c r="AT33" s="67"/>
      <c r="AU33" s="67"/>
      <c r="AV33" s="69"/>
      <c r="AW33" s="69"/>
      <c r="AX33" s="67"/>
      <c r="AY33" s="67"/>
      <c r="AZ33" s="67"/>
      <c r="BA33" s="67"/>
      <c r="BB33" s="67"/>
      <c r="BC33" s="23">
        <v>0</v>
      </c>
      <c r="BD33" s="23">
        <v>4</v>
      </c>
      <c r="BE33" s="23">
        <v>10</v>
      </c>
      <c r="BF33" s="23">
        <v>4</v>
      </c>
      <c r="BG33" s="23">
        <v>4</v>
      </c>
      <c r="BH33" s="23">
        <v>8</v>
      </c>
      <c r="BI33" s="23">
        <v>4</v>
      </c>
      <c r="BJ33" s="23">
        <v>2</v>
      </c>
      <c r="BK33" s="23">
        <v>1</v>
      </c>
      <c r="BL33" s="23">
        <v>0</v>
      </c>
      <c r="BM33" s="23">
        <v>9</v>
      </c>
      <c r="BN33" s="23">
        <v>1</v>
      </c>
      <c r="BO33" s="23">
        <v>0</v>
      </c>
      <c r="BP33" s="23">
        <v>1</v>
      </c>
      <c r="BQ33" s="23">
        <v>1</v>
      </c>
      <c r="BS33" s="70">
        <v>9</v>
      </c>
      <c r="BT33" s="70">
        <v>14</v>
      </c>
      <c r="BW33" s="70">
        <v>11.5</v>
      </c>
    </row>
    <row r="34" spans="1:75" s="68" customFormat="1" hidden="1" x14ac:dyDescent="0.25">
      <c r="A34" s="29">
        <v>29</v>
      </c>
      <c r="B34" s="31" t="s">
        <v>309</v>
      </c>
      <c r="C34" s="31" t="s">
        <v>310</v>
      </c>
      <c r="D34" s="31" t="s">
        <v>29</v>
      </c>
      <c r="E34" s="21" t="s">
        <v>299</v>
      </c>
      <c r="F34" s="24">
        <v>13</v>
      </c>
      <c r="G34" s="24">
        <v>4</v>
      </c>
      <c r="H34" s="24"/>
      <c r="I34" s="25">
        <v>8.5</v>
      </c>
      <c r="J34" s="25"/>
      <c r="K34" s="24">
        <v>9.25</v>
      </c>
      <c r="L34" s="24">
        <v>0</v>
      </c>
      <c r="M34" s="24">
        <v>0</v>
      </c>
      <c r="N34" s="25">
        <v>4.625</v>
      </c>
      <c r="O34" s="25">
        <v>6.95</v>
      </c>
      <c r="P34" s="26" t="s">
        <v>86</v>
      </c>
      <c r="Q34" s="26">
        <v>11</v>
      </c>
      <c r="R34" s="26"/>
      <c r="S34" s="25">
        <v>11</v>
      </c>
      <c r="T34" s="24">
        <v>14.5</v>
      </c>
      <c r="U34" s="24">
        <v>3</v>
      </c>
      <c r="V34" s="24"/>
      <c r="W34" s="25">
        <v>8.75</v>
      </c>
      <c r="X34" s="27">
        <v>9.875</v>
      </c>
      <c r="Y34" s="24">
        <v>11.75</v>
      </c>
      <c r="Z34" s="24">
        <v>7.5</v>
      </c>
      <c r="AA34" s="24"/>
      <c r="AB34" s="25">
        <v>10</v>
      </c>
      <c r="AC34" s="24">
        <v>18</v>
      </c>
      <c r="AD34" s="24">
        <v>10.58</v>
      </c>
      <c r="AE34" s="24">
        <v>7</v>
      </c>
      <c r="AF34" s="25">
        <v>11.116</v>
      </c>
      <c r="AG34" s="24">
        <v>12.5</v>
      </c>
      <c r="AH34" s="24"/>
      <c r="AI34" s="24"/>
      <c r="AJ34" s="24">
        <v>8.75</v>
      </c>
      <c r="AK34" s="24"/>
      <c r="AL34" s="24"/>
      <c r="AM34" s="25">
        <v>10.625</v>
      </c>
      <c r="AN34" s="24">
        <v>10.5</v>
      </c>
      <c r="AO34" s="24">
        <v>10.5</v>
      </c>
      <c r="AP34" s="25">
        <v>10</v>
      </c>
      <c r="AQ34" s="28">
        <v>30</v>
      </c>
      <c r="AR34" s="25" t="s">
        <v>932</v>
      </c>
      <c r="AS34" s="67"/>
      <c r="AT34" s="67"/>
      <c r="AU34" s="67"/>
      <c r="AV34" s="69"/>
      <c r="AW34" s="69"/>
      <c r="AX34" s="67"/>
      <c r="AY34" s="67"/>
      <c r="AZ34" s="67"/>
      <c r="BA34" s="67"/>
      <c r="BB34" s="67"/>
      <c r="BC34" s="23">
        <v>0</v>
      </c>
      <c r="BD34" s="23">
        <v>0</v>
      </c>
      <c r="BE34" s="23">
        <v>0</v>
      </c>
      <c r="BF34" s="23">
        <v>4</v>
      </c>
      <c r="BG34" s="23">
        <v>0</v>
      </c>
      <c r="BH34" s="23">
        <v>4</v>
      </c>
      <c r="BI34" s="23">
        <v>4</v>
      </c>
      <c r="BJ34" s="23">
        <v>2</v>
      </c>
      <c r="BK34" s="23">
        <v>1</v>
      </c>
      <c r="BL34" s="23">
        <v>0</v>
      </c>
      <c r="BM34" s="23">
        <v>9</v>
      </c>
      <c r="BN34" s="23">
        <v>1</v>
      </c>
      <c r="BO34" s="23">
        <v>0</v>
      </c>
      <c r="BP34" s="23">
        <v>2</v>
      </c>
      <c r="BQ34" s="23">
        <v>1</v>
      </c>
      <c r="BS34" s="70">
        <v>11</v>
      </c>
      <c r="BT34" s="70">
        <v>7.5</v>
      </c>
      <c r="BW34" s="70">
        <v>3</v>
      </c>
    </row>
    <row r="35" spans="1:75" s="68" customFormat="1" hidden="1" x14ac:dyDescent="0.25">
      <c r="A35" s="29">
        <v>30</v>
      </c>
      <c r="B35" s="31" t="s">
        <v>311</v>
      </c>
      <c r="C35" s="31" t="s">
        <v>312</v>
      </c>
      <c r="D35" s="31" t="s">
        <v>313</v>
      </c>
      <c r="E35" s="21" t="s">
        <v>299</v>
      </c>
      <c r="F35" s="24">
        <v>12</v>
      </c>
      <c r="G35" s="24">
        <v>1</v>
      </c>
      <c r="H35" s="24">
        <v>6.5</v>
      </c>
      <c r="I35" s="25">
        <v>9.25</v>
      </c>
      <c r="J35" s="25"/>
      <c r="K35" s="24">
        <v>10.25</v>
      </c>
      <c r="L35" s="24">
        <v>2</v>
      </c>
      <c r="M35" s="24">
        <v>1</v>
      </c>
      <c r="N35" s="25">
        <v>6.125</v>
      </c>
      <c r="O35" s="25">
        <v>8</v>
      </c>
      <c r="P35" s="26" t="s">
        <v>94</v>
      </c>
      <c r="Q35" s="26">
        <v>3.5</v>
      </c>
      <c r="R35" s="26">
        <v>5</v>
      </c>
      <c r="S35" s="25">
        <v>8.25</v>
      </c>
      <c r="T35" s="24">
        <v>14.5</v>
      </c>
      <c r="U35" s="24">
        <v>2.5</v>
      </c>
      <c r="V35" s="24"/>
      <c r="W35" s="25">
        <v>8.5</v>
      </c>
      <c r="X35" s="27">
        <v>8.375</v>
      </c>
      <c r="Y35" s="24">
        <v>11</v>
      </c>
      <c r="Z35" s="24">
        <v>12</v>
      </c>
      <c r="AA35" s="24"/>
      <c r="AB35" s="25">
        <v>11.5</v>
      </c>
      <c r="AC35" s="24">
        <v>18</v>
      </c>
      <c r="AD35" s="24">
        <v>10.58</v>
      </c>
      <c r="AE35" s="24">
        <v>16</v>
      </c>
      <c r="AF35" s="25">
        <v>13.516</v>
      </c>
      <c r="AG35" s="24">
        <v>5</v>
      </c>
      <c r="AH35" s="24"/>
      <c r="AI35" s="24"/>
      <c r="AJ35" s="24">
        <v>5.25</v>
      </c>
      <c r="AK35" s="24">
        <v>15</v>
      </c>
      <c r="AL35" s="24"/>
      <c r="AM35" s="25">
        <v>10</v>
      </c>
      <c r="AN35" s="24">
        <v>11.25</v>
      </c>
      <c r="AO35" s="24"/>
      <c r="AP35" s="25">
        <v>10.137058823529411</v>
      </c>
      <c r="AQ35" s="28">
        <v>30</v>
      </c>
      <c r="AR35" s="25"/>
      <c r="AS35" s="67"/>
      <c r="AT35" s="67"/>
      <c r="AU35" s="67"/>
      <c r="AV35" s="69"/>
      <c r="AW35" s="69"/>
      <c r="AX35" s="67"/>
      <c r="AY35" s="67"/>
      <c r="AZ35" s="67"/>
      <c r="BA35" s="67"/>
      <c r="BB35" s="6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4</v>
      </c>
      <c r="BJ35" s="23">
        <v>2</v>
      </c>
      <c r="BK35" s="23">
        <v>1</v>
      </c>
      <c r="BL35" s="23">
        <v>2</v>
      </c>
      <c r="BM35" s="23">
        <v>9</v>
      </c>
      <c r="BN35" s="23">
        <v>0</v>
      </c>
      <c r="BO35" s="23">
        <v>1</v>
      </c>
      <c r="BP35" s="23">
        <v>2</v>
      </c>
      <c r="BQ35" s="23">
        <v>1</v>
      </c>
      <c r="BS35" s="70">
        <v>3.5</v>
      </c>
      <c r="BT35" s="70">
        <v>12</v>
      </c>
      <c r="BW35" s="70">
        <v>2.5</v>
      </c>
    </row>
    <row r="36" spans="1:75" s="68" customFormat="1" hidden="1" x14ac:dyDescent="0.25">
      <c r="A36" s="29">
        <v>31</v>
      </c>
      <c r="B36" s="31" t="s">
        <v>314</v>
      </c>
      <c r="C36" s="31" t="s">
        <v>315</v>
      </c>
      <c r="D36" s="31" t="s">
        <v>316</v>
      </c>
      <c r="E36" s="21" t="s">
        <v>299</v>
      </c>
      <c r="F36" s="24">
        <v>10</v>
      </c>
      <c r="G36" s="24">
        <v>0</v>
      </c>
      <c r="H36" s="24">
        <v>0</v>
      </c>
      <c r="I36" s="25">
        <v>5</v>
      </c>
      <c r="J36" s="25"/>
      <c r="K36" s="24">
        <v>5</v>
      </c>
      <c r="L36" s="24">
        <v>0.5</v>
      </c>
      <c r="M36" s="24">
        <v>0</v>
      </c>
      <c r="N36" s="25">
        <v>2.75</v>
      </c>
      <c r="O36" s="25">
        <v>4.0999999999999996</v>
      </c>
      <c r="P36" s="26">
        <v>0</v>
      </c>
      <c r="Q36" s="26">
        <v>3.5</v>
      </c>
      <c r="R36" s="26">
        <v>0</v>
      </c>
      <c r="S36" s="25">
        <v>1.75</v>
      </c>
      <c r="T36" s="24">
        <v>14</v>
      </c>
      <c r="U36" s="24">
        <v>3.75</v>
      </c>
      <c r="V36" s="24"/>
      <c r="W36" s="25">
        <v>8.875</v>
      </c>
      <c r="X36" s="27">
        <v>5.3125</v>
      </c>
      <c r="Y36" s="24">
        <v>10</v>
      </c>
      <c r="Z36" s="24">
        <v>4</v>
      </c>
      <c r="AA36" s="24">
        <v>0</v>
      </c>
      <c r="AB36" s="25">
        <v>7</v>
      </c>
      <c r="AC36" s="24"/>
      <c r="AD36" s="24"/>
      <c r="AE36" s="24">
        <v>0</v>
      </c>
      <c r="AF36" s="25">
        <v>2.8</v>
      </c>
      <c r="AG36" s="24">
        <v>0.5</v>
      </c>
      <c r="AH36" s="24"/>
      <c r="AI36" s="24"/>
      <c r="AJ36" s="24"/>
      <c r="AK36" s="24"/>
      <c r="AL36" s="24"/>
      <c r="AM36" s="25">
        <v>0.25</v>
      </c>
      <c r="AN36" s="24">
        <v>13</v>
      </c>
      <c r="AO36" s="24"/>
      <c r="AP36" s="25">
        <v>4.0735294117647056</v>
      </c>
      <c r="AQ36" s="28">
        <v>1</v>
      </c>
      <c r="AR36" s="25"/>
      <c r="AS36" s="67"/>
      <c r="AT36" s="67"/>
      <c r="AU36" s="67"/>
      <c r="AV36" s="69"/>
      <c r="AW36" s="69"/>
      <c r="AX36" s="67"/>
      <c r="AY36" s="67"/>
      <c r="AZ36" s="67"/>
      <c r="BA36" s="67"/>
      <c r="BB36" s="6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1</v>
      </c>
      <c r="BS36" s="70">
        <v>3.5</v>
      </c>
      <c r="BT36" s="70">
        <v>4</v>
      </c>
      <c r="BW36" s="70">
        <v>3.75</v>
      </c>
    </row>
    <row r="37" spans="1:75" s="68" customFormat="1" hidden="1" x14ac:dyDescent="0.25">
      <c r="A37" s="29">
        <v>32</v>
      </c>
      <c r="B37" s="31" t="s">
        <v>317</v>
      </c>
      <c r="C37" s="31" t="s">
        <v>318</v>
      </c>
      <c r="D37" s="31" t="s">
        <v>319</v>
      </c>
      <c r="E37" s="21" t="s">
        <v>299</v>
      </c>
      <c r="F37" s="24">
        <v>10</v>
      </c>
      <c r="G37" s="24"/>
      <c r="H37" s="24">
        <v>0</v>
      </c>
      <c r="I37" s="25">
        <v>5</v>
      </c>
      <c r="J37" s="25"/>
      <c r="K37" s="24">
        <v>10</v>
      </c>
      <c r="L37" s="24"/>
      <c r="M37" s="24">
        <v>0</v>
      </c>
      <c r="N37" s="25">
        <v>5</v>
      </c>
      <c r="O37" s="25">
        <v>5</v>
      </c>
      <c r="P37" s="26" t="s">
        <v>86</v>
      </c>
      <c r="Q37" s="26">
        <v>3</v>
      </c>
      <c r="R37" s="26">
        <v>0</v>
      </c>
      <c r="S37" s="25">
        <v>7</v>
      </c>
      <c r="T37" s="24">
        <v>0</v>
      </c>
      <c r="U37" s="24"/>
      <c r="V37" s="24"/>
      <c r="W37" s="25">
        <v>0</v>
      </c>
      <c r="X37" s="27">
        <v>3.5</v>
      </c>
      <c r="Y37" s="24">
        <v>10</v>
      </c>
      <c r="Z37" s="24">
        <v>4</v>
      </c>
      <c r="AA37" s="24">
        <v>0</v>
      </c>
      <c r="AB37" s="25">
        <v>7</v>
      </c>
      <c r="AC37" s="24">
        <v>0</v>
      </c>
      <c r="AD37" s="24">
        <v>0</v>
      </c>
      <c r="AE37" s="24">
        <v>0</v>
      </c>
      <c r="AF37" s="25">
        <v>2.8</v>
      </c>
      <c r="AG37" s="24"/>
      <c r="AH37" s="24"/>
      <c r="AI37" s="24"/>
      <c r="AJ37" s="24"/>
      <c r="AK37" s="24"/>
      <c r="AL37" s="24"/>
      <c r="AM37" s="25">
        <v>0</v>
      </c>
      <c r="AN37" s="24">
        <v>0</v>
      </c>
      <c r="AO37" s="24">
        <v>0</v>
      </c>
      <c r="AP37" s="25">
        <v>3.1176470588235294</v>
      </c>
      <c r="AQ37" s="28">
        <v>0</v>
      </c>
      <c r="AR37" s="25"/>
      <c r="AS37" s="67"/>
      <c r="AT37" s="67"/>
      <c r="AU37" s="67"/>
      <c r="AV37" s="69"/>
      <c r="AW37" s="69"/>
      <c r="AX37" s="67"/>
      <c r="AY37" s="67"/>
      <c r="AZ37" s="67"/>
      <c r="BA37" s="67"/>
      <c r="BB37" s="6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S37" s="70">
        <v>3</v>
      </c>
      <c r="BT37" s="70">
        <v>4</v>
      </c>
    </row>
    <row r="38" spans="1:75" s="68" customFormat="1" hidden="1" x14ac:dyDescent="0.25">
      <c r="A38" s="29">
        <v>33</v>
      </c>
      <c r="B38" s="31" t="s">
        <v>320</v>
      </c>
      <c r="C38" s="31" t="s">
        <v>321</v>
      </c>
      <c r="D38" s="31" t="s">
        <v>322</v>
      </c>
      <c r="E38" s="21" t="s">
        <v>299</v>
      </c>
      <c r="F38" s="24">
        <v>15</v>
      </c>
      <c r="G38" s="24">
        <v>0.5</v>
      </c>
      <c r="H38" s="24"/>
      <c r="I38" s="25">
        <v>7.75</v>
      </c>
      <c r="J38" s="25"/>
      <c r="K38" s="24">
        <v>13</v>
      </c>
      <c r="L38" s="24">
        <v>1.25</v>
      </c>
      <c r="M38" s="24">
        <v>1.25</v>
      </c>
      <c r="N38" s="25">
        <v>7.125</v>
      </c>
      <c r="O38" s="25">
        <v>7.5</v>
      </c>
      <c r="P38" s="26" t="s">
        <v>88</v>
      </c>
      <c r="Q38" s="26">
        <v>4.5</v>
      </c>
      <c r="R38" s="26"/>
      <c r="S38" s="25">
        <v>9.5</v>
      </c>
      <c r="T38" s="24">
        <v>14</v>
      </c>
      <c r="U38" s="24">
        <v>2.5</v>
      </c>
      <c r="V38" s="24"/>
      <c r="W38" s="25">
        <v>8.25</v>
      </c>
      <c r="X38" s="27">
        <v>8.875</v>
      </c>
      <c r="Y38" s="24">
        <v>10.5</v>
      </c>
      <c r="Z38" s="24">
        <v>12</v>
      </c>
      <c r="AA38" s="24"/>
      <c r="AB38" s="25">
        <v>11.25</v>
      </c>
      <c r="AC38" s="24">
        <v>17.5</v>
      </c>
      <c r="AD38" s="24">
        <v>10.58</v>
      </c>
      <c r="AE38" s="24">
        <v>16</v>
      </c>
      <c r="AF38" s="25">
        <v>13.315999999999999</v>
      </c>
      <c r="AG38" s="24">
        <v>5</v>
      </c>
      <c r="AH38" s="24"/>
      <c r="AI38" s="24"/>
      <c r="AJ38" s="24">
        <v>5</v>
      </c>
      <c r="AK38" s="24"/>
      <c r="AL38" s="24"/>
      <c r="AM38" s="25">
        <v>5</v>
      </c>
      <c r="AN38" s="24">
        <v>11.5</v>
      </c>
      <c r="AO38" s="24">
        <v>11.5</v>
      </c>
      <c r="AP38" s="25">
        <v>10</v>
      </c>
      <c r="AQ38" s="28">
        <v>30</v>
      </c>
      <c r="AR38" s="25" t="s">
        <v>932</v>
      </c>
      <c r="AS38" s="67"/>
      <c r="AT38" s="67"/>
      <c r="AU38" s="67"/>
      <c r="AV38" s="69"/>
      <c r="AW38" s="69"/>
      <c r="AX38" s="67"/>
      <c r="AY38" s="67"/>
      <c r="AZ38" s="67"/>
      <c r="BA38" s="67"/>
      <c r="BB38" s="6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4</v>
      </c>
      <c r="BJ38" s="23">
        <v>2</v>
      </c>
      <c r="BK38" s="23">
        <v>1</v>
      </c>
      <c r="BL38" s="23">
        <v>2</v>
      </c>
      <c r="BM38" s="23">
        <v>9</v>
      </c>
      <c r="BN38" s="23">
        <v>0</v>
      </c>
      <c r="BO38" s="23">
        <v>0</v>
      </c>
      <c r="BP38" s="23">
        <v>0</v>
      </c>
      <c r="BQ38" s="23">
        <v>1</v>
      </c>
      <c r="BS38" s="70">
        <v>4.5</v>
      </c>
      <c r="BT38" s="70">
        <v>12</v>
      </c>
      <c r="BW38" s="70">
        <v>2.5</v>
      </c>
    </row>
    <row r="39" spans="1:75" s="68" customFormat="1" hidden="1" x14ac:dyDescent="0.25">
      <c r="A39" s="29">
        <v>34</v>
      </c>
      <c r="B39" s="31" t="s">
        <v>323</v>
      </c>
      <c r="C39" s="31" t="s">
        <v>26</v>
      </c>
      <c r="D39" s="31" t="s">
        <v>27</v>
      </c>
      <c r="E39" s="21" t="s">
        <v>299</v>
      </c>
      <c r="F39" s="24">
        <v>15.5</v>
      </c>
      <c r="G39" s="24">
        <v>2.5</v>
      </c>
      <c r="H39" s="24"/>
      <c r="I39" s="25">
        <v>9</v>
      </c>
      <c r="J39" s="25"/>
      <c r="K39" s="24">
        <v>15</v>
      </c>
      <c r="L39" s="24">
        <v>2</v>
      </c>
      <c r="M39" s="24">
        <v>2</v>
      </c>
      <c r="N39" s="25">
        <v>8.5</v>
      </c>
      <c r="O39" s="25">
        <v>8.8000000000000007</v>
      </c>
      <c r="P39" s="26" t="s">
        <v>83</v>
      </c>
      <c r="Q39" s="26">
        <v>5</v>
      </c>
      <c r="R39" s="26"/>
      <c r="S39" s="25">
        <v>8.5</v>
      </c>
      <c r="T39" s="24">
        <v>14</v>
      </c>
      <c r="U39" s="24">
        <v>6</v>
      </c>
      <c r="V39" s="24"/>
      <c r="W39" s="25">
        <v>10</v>
      </c>
      <c r="X39" s="27">
        <v>9.25</v>
      </c>
      <c r="Y39" s="24">
        <v>14.5</v>
      </c>
      <c r="Z39" s="24">
        <v>13</v>
      </c>
      <c r="AA39" s="24"/>
      <c r="AB39" s="25">
        <v>13.75</v>
      </c>
      <c r="AC39" s="24">
        <v>16</v>
      </c>
      <c r="AD39" s="24">
        <v>11.08</v>
      </c>
      <c r="AE39" s="24">
        <v>13</v>
      </c>
      <c r="AF39" s="25">
        <v>13.516</v>
      </c>
      <c r="AG39" s="24">
        <v>12</v>
      </c>
      <c r="AH39" s="24"/>
      <c r="AI39" s="24"/>
      <c r="AJ39" s="24">
        <v>5.5</v>
      </c>
      <c r="AK39" s="24"/>
      <c r="AL39" s="24"/>
      <c r="AM39" s="25">
        <v>8.75</v>
      </c>
      <c r="AN39" s="24">
        <v>16.25</v>
      </c>
      <c r="AO39" s="24">
        <v>16.25</v>
      </c>
      <c r="AP39" s="25">
        <v>10.725294117647058</v>
      </c>
      <c r="AQ39" s="28">
        <v>30</v>
      </c>
      <c r="AR39" s="25"/>
      <c r="AS39" s="67"/>
      <c r="AT39" s="67"/>
      <c r="AU39" s="67"/>
      <c r="AV39" s="69"/>
      <c r="AW39" s="69"/>
      <c r="AX39" s="67"/>
      <c r="AY39" s="67"/>
      <c r="AZ39" s="67"/>
      <c r="BA39" s="67"/>
      <c r="BB39" s="67"/>
      <c r="BC39" s="23">
        <v>0</v>
      </c>
      <c r="BD39" s="23">
        <v>0</v>
      </c>
      <c r="BE39" s="23">
        <v>0</v>
      </c>
      <c r="BF39" s="23">
        <v>0</v>
      </c>
      <c r="BG39" s="23">
        <v>4</v>
      </c>
      <c r="BH39" s="23">
        <v>4</v>
      </c>
      <c r="BI39" s="23">
        <v>4</v>
      </c>
      <c r="BJ39" s="23">
        <v>2</v>
      </c>
      <c r="BK39" s="23">
        <v>1</v>
      </c>
      <c r="BL39" s="23">
        <v>2</v>
      </c>
      <c r="BM39" s="23">
        <v>9</v>
      </c>
      <c r="BN39" s="23">
        <v>1</v>
      </c>
      <c r="BO39" s="23">
        <v>0</v>
      </c>
      <c r="BP39" s="23">
        <v>1</v>
      </c>
      <c r="BQ39" s="23">
        <v>1</v>
      </c>
      <c r="BS39" s="70">
        <v>5</v>
      </c>
      <c r="BT39" s="70">
        <v>13</v>
      </c>
      <c r="BW39" s="70">
        <v>6</v>
      </c>
    </row>
    <row r="40" spans="1:75" s="68" customFormat="1" hidden="1" x14ac:dyDescent="0.25">
      <c r="A40" s="29">
        <v>35</v>
      </c>
      <c r="B40" s="31" t="s">
        <v>324</v>
      </c>
      <c r="C40" s="31" t="s">
        <v>325</v>
      </c>
      <c r="D40" s="31" t="s">
        <v>326</v>
      </c>
      <c r="E40" s="21" t="s">
        <v>299</v>
      </c>
      <c r="F40" s="24">
        <v>12</v>
      </c>
      <c r="G40" s="24">
        <v>0.5</v>
      </c>
      <c r="H40" s="24">
        <v>0</v>
      </c>
      <c r="I40" s="25">
        <v>6.25</v>
      </c>
      <c r="J40" s="25"/>
      <c r="K40" s="24">
        <v>5.25</v>
      </c>
      <c r="L40" s="24">
        <v>0.25</v>
      </c>
      <c r="M40" s="24">
        <v>0</v>
      </c>
      <c r="N40" s="25">
        <v>2.75</v>
      </c>
      <c r="O40" s="25">
        <v>4.8499999999999996</v>
      </c>
      <c r="P40" s="26">
        <v>0</v>
      </c>
      <c r="Q40" s="26">
        <v>4.5</v>
      </c>
      <c r="R40" s="26">
        <v>0</v>
      </c>
      <c r="S40" s="25">
        <v>2.25</v>
      </c>
      <c r="T40" s="24">
        <v>14</v>
      </c>
      <c r="U40" s="24">
        <v>3.5</v>
      </c>
      <c r="V40" s="24"/>
      <c r="W40" s="25">
        <v>8.75</v>
      </c>
      <c r="X40" s="27">
        <v>5.5</v>
      </c>
      <c r="Y40" s="24">
        <v>10</v>
      </c>
      <c r="Z40" s="24">
        <v>6.5</v>
      </c>
      <c r="AA40" s="24">
        <v>0</v>
      </c>
      <c r="AB40" s="25">
        <v>10</v>
      </c>
      <c r="AC40" s="24">
        <v>16.5</v>
      </c>
      <c r="AD40" s="24">
        <v>10.58</v>
      </c>
      <c r="AE40" s="24">
        <v>10</v>
      </c>
      <c r="AF40" s="25">
        <v>11.416</v>
      </c>
      <c r="AG40" s="24">
        <v>5</v>
      </c>
      <c r="AH40" s="24"/>
      <c r="AI40" s="24"/>
      <c r="AJ40" s="24">
        <v>5</v>
      </c>
      <c r="AK40" s="24"/>
      <c r="AL40" s="24"/>
      <c r="AM40" s="25">
        <v>5</v>
      </c>
      <c r="AN40" s="24">
        <v>7</v>
      </c>
      <c r="AO40" s="24">
        <v>0</v>
      </c>
      <c r="AP40" s="25">
        <v>7.078235294117647</v>
      </c>
      <c r="AQ40" s="28">
        <v>9</v>
      </c>
      <c r="AR40" s="25"/>
      <c r="AS40" s="67"/>
      <c r="AT40" s="67"/>
      <c r="AU40" s="67"/>
      <c r="AV40" s="69"/>
      <c r="AW40" s="69"/>
      <c r="AX40" s="67"/>
      <c r="AY40" s="67"/>
      <c r="AZ40" s="67"/>
      <c r="BA40" s="67"/>
      <c r="BB40" s="6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4</v>
      </c>
      <c r="BJ40" s="23">
        <v>2</v>
      </c>
      <c r="BK40" s="23">
        <v>1</v>
      </c>
      <c r="BL40" s="23">
        <v>2</v>
      </c>
      <c r="BM40" s="23">
        <v>9</v>
      </c>
      <c r="BN40" s="23">
        <v>0</v>
      </c>
      <c r="BO40" s="23">
        <v>0</v>
      </c>
      <c r="BP40" s="23">
        <v>0</v>
      </c>
      <c r="BQ40" s="23">
        <v>0</v>
      </c>
      <c r="BS40" s="70">
        <v>4.5</v>
      </c>
      <c r="BT40" s="70">
        <v>6.5</v>
      </c>
      <c r="BW40" s="70">
        <v>3.5</v>
      </c>
    </row>
    <row r="41" spans="1:75" s="68" customFormat="1" hidden="1" x14ac:dyDescent="0.25">
      <c r="A41" s="29">
        <v>36</v>
      </c>
      <c r="B41" s="31" t="s">
        <v>327</v>
      </c>
      <c r="C41" s="31" t="s">
        <v>328</v>
      </c>
      <c r="D41" s="31" t="s">
        <v>47</v>
      </c>
      <c r="E41" s="21" t="s">
        <v>299</v>
      </c>
      <c r="F41" s="24">
        <v>14</v>
      </c>
      <c r="G41" s="24">
        <v>0.5</v>
      </c>
      <c r="H41" s="24"/>
      <c r="I41" s="25">
        <v>7.25</v>
      </c>
      <c r="J41" s="25"/>
      <c r="K41" s="24">
        <v>17</v>
      </c>
      <c r="L41" s="24">
        <v>0.5</v>
      </c>
      <c r="M41" s="24">
        <v>0.5</v>
      </c>
      <c r="N41" s="25">
        <v>8.75</v>
      </c>
      <c r="O41" s="25">
        <v>7.85</v>
      </c>
      <c r="P41" s="26" t="s">
        <v>84</v>
      </c>
      <c r="Q41" s="26">
        <v>5</v>
      </c>
      <c r="R41" s="26"/>
      <c r="S41" s="25">
        <v>9</v>
      </c>
      <c r="T41" s="24">
        <v>13.5</v>
      </c>
      <c r="U41" s="24">
        <v>2</v>
      </c>
      <c r="V41" s="24"/>
      <c r="W41" s="25">
        <v>7.75</v>
      </c>
      <c r="X41" s="27">
        <v>8.375</v>
      </c>
      <c r="Y41" s="24">
        <v>12.25</v>
      </c>
      <c r="Z41" s="24">
        <v>9</v>
      </c>
      <c r="AA41" s="24"/>
      <c r="AB41" s="25">
        <v>10.625</v>
      </c>
      <c r="AC41" s="24">
        <v>16</v>
      </c>
      <c r="AD41" s="24">
        <v>11.92</v>
      </c>
      <c r="AE41" s="24">
        <v>8</v>
      </c>
      <c r="AF41" s="25">
        <v>11.434000000000001</v>
      </c>
      <c r="AG41" s="24">
        <v>10</v>
      </c>
      <c r="AH41" s="24"/>
      <c r="AI41" s="24"/>
      <c r="AJ41" s="24">
        <v>4.5</v>
      </c>
      <c r="AK41" s="24"/>
      <c r="AL41" s="24"/>
      <c r="AM41" s="25">
        <v>7.25</v>
      </c>
      <c r="AN41" s="24">
        <v>14.75</v>
      </c>
      <c r="AO41" s="24">
        <v>14.75</v>
      </c>
      <c r="AP41" s="25">
        <v>10</v>
      </c>
      <c r="AQ41" s="28">
        <v>30</v>
      </c>
      <c r="AR41" s="25" t="s">
        <v>932</v>
      </c>
      <c r="AS41" s="67"/>
      <c r="AT41" s="67"/>
      <c r="AU41" s="67"/>
      <c r="AV41" s="69"/>
      <c r="AW41" s="69"/>
      <c r="AX41" s="67"/>
      <c r="AY41" s="67"/>
      <c r="AZ41" s="67"/>
      <c r="BA41" s="67"/>
      <c r="BB41" s="6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4</v>
      </c>
      <c r="BJ41" s="23">
        <v>2</v>
      </c>
      <c r="BK41" s="23">
        <v>1</v>
      </c>
      <c r="BL41" s="23">
        <v>0</v>
      </c>
      <c r="BM41" s="23">
        <v>9</v>
      </c>
      <c r="BN41" s="23">
        <v>1</v>
      </c>
      <c r="BO41" s="23">
        <v>0</v>
      </c>
      <c r="BP41" s="23">
        <v>1</v>
      </c>
      <c r="BQ41" s="23">
        <v>1</v>
      </c>
      <c r="BS41" s="70">
        <v>5</v>
      </c>
      <c r="BT41" s="70">
        <v>9</v>
      </c>
      <c r="BW41" s="70">
        <v>2</v>
      </c>
    </row>
    <row r="42" spans="1:75" s="68" customFormat="1" hidden="1" x14ac:dyDescent="0.25">
      <c r="A42" s="29">
        <v>37</v>
      </c>
      <c r="B42" s="31" t="s">
        <v>329</v>
      </c>
      <c r="C42" s="42" t="s">
        <v>194</v>
      </c>
      <c r="D42" s="31" t="s">
        <v>330</v>
      </c>
      <c r="E42" s="30" t="s">
        <v>299</v>
      </c>
      <c r="F42" s="24">
        <v>12</v>
      </c>
      <c r="G42" s="24">
        <v>1.5</v>
      </c>
      <c r="H42" s="24"/>
      <c r="I42" s="25">
        <v>6.75</v>
      </c>
      <c r="J42" s="25"/>
      <c r="K42" s="24">
        <v>15.5</v>
      </c>
      <c r="L42" s="24">
        <v>4.75</v>
      </c>
      <c r="M42" s="24">
        <v>4.75</v>
      </c>
      <c r="N42" s="25">
        <v>10.125</v>
      </c>
      <c r="O42" s="25">
        <v>8.1</v>
      </c>
      <c r="P42" s="26" t="s">
        <v>89</v>
      </c>
      <c r="Q42" s="26">
        <v>4.5</v>
      </c>
      <c r="R42" s="26"/>
      <c r="S42" s="25">
        <v>9.75</v>
      </c>
      <c r="T42" s="24">
        <v>15.5</v>
      </c>
      <c r="U42" s="24">
        <v>4.5</v>
      </c>
      <c r="V42" s="24"/>
      <c r="W42" s="25">
        <v>10</v>
      </c>
      <c r="X42" s="27">
        <v>9.875</v>
      </c>
      <c r="Y42" s="41">
        <v>10.5</v>
      </c>
      <c r="Z42" s="41">
        <v>10.5</v>
      </c>
      <c r="AA42" s="41"/>
      <c r="AB42" s="49">
        <v>10.5</v>
      </c>
      <c r="AC42" s="41">
        <v>12</v>
      </c>
      <c r="AD42" s="41">
        <v>13.75</v>
      </c>
      <c r="AE42" s="24">
        <v>8</v>
      </c>
      <c r="AF42" s="25">
        <v>10.95</v>
      </c>
      <c r="AG42" s="24">
        <v>6.5</v>
      </c>
      <c r="AH42" s="24"/>
      <c r="AI42" s="24"/>
      <c r="AJ42" s="24">
        <v>4.25</v>
      </c>
      <c r="AK42" s="24"/>
      <c r="AL42" s="24"/>
      <c r="AM42" s="25">
        <v>5.375</v>
      </c>
      <c r="AN42" s="41">
        <v>13</v>
      </c>
      <c r="AO42" s="41">
        <v>13</v>
      </c>
      <c r="AP42" s="25">
        <v>10</v>
      </c>
      <c r="AQ42" s="28">
        <v>30</v>
      </c>
      <c r="AR42" s="25" t="s">
        <v>932</v>
      </c>
      <c r="AS42" s="67"/>
      <c r="AT42" s="67"/>
      <c r="AU42" s="67"/>
      <c r="AV42" s="69"/>
      <c r="AW42" s="69"/>
      <c r="AX42" s="67"/>
      <c r="AY42" s="67"/>
      <c r="AZ42" s="67"/>
      <c r="BA42" s="67"/>
      <c r="BB42" s="67"/>
      <c r="BC42" s="23">
        <v>0</v>
      </c>
      <c r="BD42" s="23">
        <v>4</v>
      </c>
      <c r="BE42" s="23">
        <v>4</v>
      </c>
      <c r="BF42" s="23">
        <v>0</v>
      </c>
      <c r="BG42" s="23">
        <v>4</v>
      </c>
      <c r="BH42" s="23">
        <v>4</v>
      </c>
      <c r="BI42" s="23">
        <v>4</v>
      </c>
      <c r="BJ42" s="23">
        <v>2</v>
      </c>
      <c r="BK42" s="23">
        <v>1</v>
      </c>
      <c r="BL42" s="23">
        <v>0</v>
      </c>
      <c r="BM42" s="23">
        <v>9</v>
      </c>
      <c r="BN42" s="23">
        <v>0</v>
      </c>
      <c r="BO42" s="23">
        <v>0</v>
      </c>
      <c r="BP42" s="23">
        <v>0</v>
      </c>
      <c r="BQ42" s="23">
        <v>1</v>
      </c>
      <c r="BS42" s="70">
        <v>4.5</v>
      </c>
      <c r="BT42" s="70"/>
      <c r="BV42" s="70">
        <v>2</v>
      </c>
      <c r="BW42" s="70">
        <v>4.5</v>
      </c>
    </row>
    <row r="43" spans="1:75" s="68" customFormat="1" hidden="1" x14ac:dyDescent="0.25">
      <c r="A43" s="29">
        <v>38</v>
      </c>
      <c r="B43" s="31" t="s">
        <v>331</v>
      </c>
      <c r="C43" s="31" t="s">
        <v>332</v>
      </c>
      <c r="D43" s="31" t="s">
        <v>333</v>
      </c>
      <c r="E43" s="21" t="s">
        <v>299</v>
      </c>
      <c r="F43" s="24">
        <v>13</v>
      </c>
      <c r="G43" s="24">
        <v>0</v>
      </c>
      <c r="H43" s="24"/>
      <c r="I43" s="25">
        <v>6.5</v>
      </c>
      <c r="J43" s="25"/>
      <c r="K43" s="24">
        <v>13.5</v>
      </c>
      <c r="L43" s="24">
        <v>4.75</v>
      </c>
      <c r="M43" s="24">
        <v>4.75</v>
      </c>
      <c r="N43" s="25">
        <v>9.125</v>
      </c>
      <c r="O43" s="25">
        <v>7.55</v>
      </c>
      <c r="P43" s="26" t="s">
        <v>94</v>
      </c>
      <c r="Q43" s="26">
        <v>3.5</v>
      </c>
      <c r="R43" s="26"/>
      <c r="S43" s="25">
        <v>7.5</v>
      </c>
      <c r="T43" s="24">
        <v>13.5</v>
      </c>
      <c r="U43" s="24">
        <v>2.75</v>
      </c>
      <c r="V43" s="24"/>
      <c r="W43" s="25">
        <v>8.125</v>
      </c>
      <c r="X43" s="27">
        <v>7.8125</v>
      </c>
      <c r="Y43" s="24">
        <v>11.25</v>
      </c>
      <c r="Z43" s="24">
        <v>12</v>
      </c>
      <c r="AA43" s="24"/>
      <c r="AB43" s="25">
        <v>11.625</v>
      </c>
      <c r="AC43" s="24">
        <v>18</v>
      </c>
      <c r="AD43" s="24">
        <v>10.58</v>
      </c>
      <c r="AE43" s="24">
        <v>6</v>
      </c>
      <c r="AF43" s="25">
        <v>11.565999999999999</v>
      </c>
      <c r="AG43" s="24">
        <v>14</v>
      </c>
      <c r="AH43" s="24"/>
      <c r="AI43" s="24"/>
      <c r="AJ43" s="24">
        <v>3.25</v>
      </c>
      <c r="AK43" s="24"/>
      <c r="AL43" s="24"/>
      <c r="AM43" s="25">
        <v>8.625</v>
      </c>
      <c r="AN43" s="24">
        <v>18.75</v>
      </c>
      <c r="AO43" s="24">
        <v>18.75</v>
      </c>
      <c r="AP43" s="25">
        <v>10</v>
      </c>
      <c r="AQ43" s="28">
        <v>30</v>
      </c>
      <c r="AR43" s="25" t="s">
        <v>932</v>
      </c>
      <c r="AS43" s="67"/>
      <c r="AT43" s="67"/>
      <c r="AU43" s="67"/>
      <c r="AV43" s="69"/>
      <c r="AW43" s="69"/>
      <c r="AX43" s="67"/>
      <c r="AY43" s="67"/>
      <c r="AZ43" s="67"/>
      <c r="BA43" s="67"/>
      <c r="BB43" s="6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4</v>
      </c>
      <c r="BJ43" s="23">
        <v>2</v>
      </c>
      <c r="BK43" s="23">
        <v>1</v>
      </c>
      <c r="BL43" s="23">
        <v>0</v>
      </c>
      <c r="BM43" s="23">
        <v>9</v>
      </c>
      <c r="BN43" s="23">
        <v>1</v>
      </c>
      <c r="BO43" s="23">
        <v>0</v>
      </c>
      <c r="BP43" s="23">
        <v>1</v>
      </c>
      <c r="BQ43" s="23">
        <v>1</v>
      </c>
      <c r="BS43" s="70">
        <v>3.5</v>
      </c>
      <c r="BT43" s="70">
        <v>12</v>
      </c>
      <c r="BW43" s="70">
        <v>2.75</v>
      </c>
    </row>
    <row r="44" spans="1:75" s="68" customFormat="1" hidden="1" x14ac:dyDescent="0.25">
      <c r="A44" s="29">
        <v>39</v>
      </c>
      <c r="B44" s="31" t="s">
        <v>334</v>
      </c>
      <c r="C44" s="31" t="s">
        <v>335</v>
      </c>
      <c r="D44" s="31" t="s">
        <v>336</v>
      </c>
      <c r="E44" s="21" t="s">
        <v>299</v>
      </c>
      <c r="F44" s="24">
        <v>14.5</v>
      </c>
      <c r="G44" s="24">
        <v>1</v>
      </c>
      <c r="H44" s="24"/>
      <c r="I44" s="25">
        <v>7.75</v>
      </c>
      <c r="J44" s="25"/>
      <c r="K44" s="24">
        <v>10</v>
      </c>
      <c r="L44" s="24">
        <v>1.5</v>
      </c>
      <c r="M44" s="24">
        <v>1.5</v>
      </c>
      <c r="N44" s="25">
        <v>5.75</v>
      </c>
      <c r="O44" s="25">
        <v>6.95</v>
      </c>
      <c r="P44" s="26" t="s">
        <v>91</v>
      </c>
      <c r="Q44" s="26">
        <v>4</v>
      </c>
      <c r="R44" s="26"/>
      <c r="S44" s="25">
        <v>8.25</v>
      </c>
      <c r="T44" s="24">
        <v>14</v>
      </c>
      <c r="U44" s="24">
        <v>3</v>
      </c>
      <c r="V44" s="24"/>
      <c r="W44" s="25">
        <v>8.5</v>
      </c>
      <c r="X44" s="27">
        <v>8.375</v>
      </c>
      <c r="Y44" s="24">
        <v>12.75</v>
      </c>
      <c r="Z44" s="24">
        <v>14.5</v>
      </c>
      <c r="AA44" s="24"/>
      <c r="AB44" s="25">
        <v>13.625</v>
      </c>
      <c r="AC44" s="24">
        <v>16</v>
      </c>
      <c r="AD44" s="24">
        <v>10.58</v>
      </c>
      <c r="AE44" s="24">
        <v>9</v>
      </c>
      <c r="AF44" s="25">
        <v>12.565999999999999</v>
      </c>
      <c r="AG44" s="24">
        <v>10.5</v>
      </c>
      <c r="AH44" s="24"/>
      <c r="AI44" s="24"/>
      <c r="AJ44" s="24">
        <v>3.5</v>
      </c>
      <c r="AK44" s="24"/>
      <c r="AL44" s="24"/>
      <c r="AM44" s="25">
        <v>7</v>
      </c>
      <c r="AN44" s="24">
        <v>17.75</v>
      </c>
      <c r="AO44" s="24">
        <v>17.75</v>
      </c>
      <c r="AP44" s="25">
        <v>10</v>
      </c>
      <c r="AQ44" s="28">
        <v>30</v>
      </c>
      <c r="AR44" s="25" t="s">
        <v>932</v>
      </c>
      <c r="AS44" s="67"/>
      <c r="AT44" s="67"/>
      <c r="AU44" s="67"/>
      <c r="AV44" s="69"/>
      <c r="AW44" s="69"/>
      <c r="AX44" s="67"/>
      <c r="AY44" s="67"/>
      <c r="AZ44" s="67"/>
      <c r="BA44" s="67"/>
      <c r="BB44" s="6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4</v>
      </c>
      <c r="BJ44" s="23">
        <v>2</v>
      </c>
      <c r="BK44" s="23">
        <v>1</v>
      </c>
      <c r="BL44" s="23">
        <v>0</v>
      </c>
      <c r="BM44" s="23">
        <v>9</v>
      </c>
      <c r="BN44" s="23">
        <v>1</v>
      </c>
      <c r="BO44" s="23">
        <v>0</v>
      </c>
      <c r="BP44" s="23">
        <v>1</v>
      </c>
      <c r="BQ44" s="23">
        <v>1</v>
      </c>
      <c r="BS44" s="70">
        <v>4</v>
      </c>
      <c r="BT44" s="70">
        <v>14.5</v>
      </c>
      <c r="BW44" s="70">
        <v>3</v>
      </c>
    </row>
    <row r="45" spans="1:75" s="68" customFormat="1" hidden="1" x14ac:dyDescent="0.25">
      <c r="A45" s="29">
        <v>40</v>
      </c>
      <c r="B45" s="31" t="s">
        <v>337</v>
      </c>
      <c r="C45" s="31" t="s">
        <v>338</v>
      </c>
      <c r="D45" s="31" t="s">
        <v>218</v>
      </c>
      <c r="E45" s="21" t="s">
        <v>299</v>
      </c>
      <c r="F45" s="24">
        <v>12.5</v>
      </c>
      <c r="G45" s="24">
        <v>0.5</v>
      </c>
      <c r="H45" s="24">
        <v>0</v>
      </c>
      <c r="I45" s="25">
        <v>6.5</v>
      </c>
      <c r="J45" s="25"/>
      <c r="K45" s="24">
        <v>9.25</v>
      </c>
      <c r="L45" s="24">
        <v>0.25</v>
      </c>
      <c r="M45" s="24">
        <v>0</v>
      </c>
      <c r="N45" s="25">
        <v>4.75</v>
      </c>
      <c r="O45" s="25">
        <v>5.8</v>
      </c>
      <c r="P45" s="26" t="s">
        <v>80</v>
      </c>
      <c r="Q45" s="26">
        <v>4.5</v>
      </c>
      <c r="R45" s="26">
        <v>0</v>
      </c>
      <c r="S45" s="25">
        <v>10.75</v>
      </c>
      <c r="T45" s="24">
        <v>14.5</v>
      </c>
      <c r="U45" s="24">
        <v>5.5</v>
      </c>
      <c r="V45" s="24"/>
      <c r="W45" s="25">
        <v>10</v>
      </c>
      <c r="X45" s="27">
        <v>10.375</v>
      </c>
      <c r="Y45" s="24">
        <v>10.25</v>
      </c>
      <c r="Z45" s="24">
        <v>8.5</v>
      </c>
      <c r="AA45" s="24">
        <v>0</v>
      </c>
      <c r="AB45" s="25">
        <v>10</v>
      </c>
      <c r="AC45" s="24">
        <v>16</v>
      </c>
      <c r="AD45" s="24">
        <v>10.83</v>
      </c>
      <c r="AE45" s="24">
        <v>10</v>
      </c>
      <c r="AF45" s="25">
        <v>11.366</v>
      </c>
      <c r="AG45" s="24">
        <v>10</v>
      </c>
      <c r="AH45" s="24"/>
      <c r="AI45" s="24"/>
      <c r="AJ45" s="24">
        <v>3</v>
      </c>
      <c r="AK45" s="24"/>
      <c r="AL45" s="24"/>
      <c r="AM45" s="25">
        <v>6.5</v>
      </c>
      <c r="AN45" s="24">
        <v>13.5</v>
      </c>
      <c r="AO45" s="24"/>
      <c r="AP45" s="207">
        <v>10</v>
      </c>
      <c r="AQ45" s="28">
        <v>30</v>
      </c>
      <c r="AR45" s="25" t="s">
        <v>932</v>
      </c>
      <c r="AS45" s="67"/>
      <c r="AT45" s="67"/>
      <c r="AU45" s="67"/>
      <c r="AV45" s="69"/>
      <c r="AW45" s="69"/>
      <c r="AX45" s="67"/>
      <c r="AY45" s="67"/>
      <c r="AZ45" s="67"/>
      <c r="BA45" s="67"/>
      <c r="BB45" s="67"/>
      <c r="BC45" s="23">
        <v>0</v>
      </c>
      <c r="BD45" s="23">
        <v>0</v>
      </c>
      <c r="BE45" s="23">
        <v>0</v>
      </c>
      <c r="BF45" s="23">
        <v>4</v>
      </c>
      <c r="BG45" s="23">
        <v>4</v>
      </c>
      <c r="BH45" s="23">
        <v>8</v>
      </c>
      <c r="BI45" s="23">
        <v>4</v>
      </c>
      <c r="BJ45" s="23">
        <v>2</v>
      </c>
      <c r="BK45" s="23">
        <v>1</v>
      </c>
      <c r="BL45" s="23">
        <v>2</v>
      </c>
      <c r="BM45" s="23">
        <v>9</v>
      </c>
      <c r="BN45" s="23">
        <v>1</v>
      </c>
      <c r="BO45" s="23">
        <v>0</v>
      </c>
      <c r="BP45" s="23">
        <v>1</v>
      </c>
      <c r="BQ45" s="23">
        <v>1</v>
      </c>
      <c r="BS45" s="70">
        <v>4.5</v>
      </c>
      <c r="BT45" s="70">
        <v>8.5</v>
      </c>
      <c r="BV45" s="70">
        <v>3</v>
      </c>
      <c r="BW45" s="70">
        <v>5.5</v>
      </c>
    </row>
    <row r="46" spans="1:75" s="68" customFormat="1" hidden="1" x14ac:dyDescent="0.25">
      <c r="A46" s="29">
        <v>41</v>
      </c>
      <c r="B46" s="31" t="s">
        <v>339</v>
      </c>
      <c r="C46" s="31" t="s">
        <v>340</v>
      </c>
      <c r="D46" s="31" t="s">
        <v>341</v>
      </c>
      <c r="E46" s="21" t="s">
        <v>299</v>
      </c>
      <c r="F46" s="24">
        <v>11.5</v>
      </c>
      <c r="G46" s="24">
        <v>1.5</v>
      </c>
      <c r="H46" s="24"/>
      <c r="I46" s="25">
        <v>6.5</v>
      </c>
      <c r="J46" s="25"/>
      <c r="K46" s="24">
        <v>17.25</v>
      </c>
      <c r="L46" s="24">
        <v>1.5</v>
      </c>
      <c r="M46" s="24">
        <v>1.5</v>
      </c>
      <c r="N46" s="25">
        <v>9.375</v>
      </c>
      <c r="O46" s="25">
        <v>7.65</v>
      </c>
      <c r="P46" s="26">
        <v>0</v>
      </c>
      <c r="Q46" s="26">
        <v>3.5</v>
      </c>
      <c r="R46" s="26"/>
      <c r="S46" s="25">
        <v>1.75</v>
      </c>
      <c r="T46" s="24">
        <v>13.5</v>
      </c>
      <c r="U46" s="24">
        <v>11.75</v>
      </c>
      <c r="V46" s="24"/>
      <c r="W46" s="25">
        <v>12.625</v>
      </c>
      <c r="X46" s="27">
        <v>7.1875</v>
      </c>
      <c r="Y46" s="24">
        <v>13.25</v>
      </c>
      <c r="Z46" s="24">
        <v>13</v>
      </c>
      <c r="AA46" s="24"/>
      <c r="AB46" s="25">
        <v>13.125</v>
      </c>
      <c r="AC46" s="24">
        <v>16</v>
      </c>
      <c r="AD46" s="24">
        <v>11.42</v>
      </c>
      <c r="AE46" s="24">
        <v>12.5</v>
      </c>
      <c r="AF46" s="25">
        <v>13.234</v>
      </c>
      <c r="AG46" s="24">
        <v>10</v>
      </c>
      <c r="AH46" s="24"/>
      <c r="AI46" s="24"/>
      <c r="AJ46" s="24">
        <v>2.5</v>
      </c>
      <c r="AK46" s="24"/>
      <c r="AL46" s="24"/>
      <c r="AM46" s="25">
        <v>6.25</v>
      </c>
      <c r="AN46" s="24">
        <v>15.5</v>
      </c>
      <c r="AO46" s="24">
        <v>15.5</v>
      </c>
      <c r="AP46" s="25">
        <v>10</v>
      </c>
      <c r="AQ46" s="28">
        <v>30</v>
      </c>
      <c r="AR46" s="25" t="s">
        <v>932</v>
      </c>
      <c r="AS46" s="67"/>
      <c r="AT46" s="67"/>
      <c r="AU46" s="67"/>
      <c r="AV46" s="69"/>
      <c r="AW46" s="69"/>
      <c r="AX46" s="67"/>
      <c r="AY46" s="67"/>
      <c r="AZ46" s="67"/>
      <c r="BA46" s="67"/>
      <c r="BB46" s="67"/>
      <c r="BC46" s="23">
        <v>0</v>
      </c>
      <c r="BD46" s="23">
        <v>0</v>
      </c>
      <c r="BE46" s="23">
        <v>0</v>
      </c>
      <c r="BF46" s="23">
        <v>0</v>
      </c>
      <c r="BG46" s="23">
        <v>4</v>
      </c>
      <c r="BH46" s="23">
        <v>4</v>
      </c>
      <c r="BI46" s="23">
        <v>4</v>
      </c>
      <c r="BJ46" s="23">
        <v>2</v>
      </c>
      <c r="BK46" s="23">
        <v>1</v>
      </c>
      <c r="BL46" s="23">
        <v>2</v>
      </c>
      <c r="BM46" s="23">
        <v>9</v>
      </c>
      <c r="BN46" s="23">
        <v>1</v>
      </c>
      <c r="BO46" s="23">
        <v>0</v>
      </c>
      <c r="BP46" s="23">
        <v>1</v>
      </c>
      <c r="BQ46" s="23">
        <v>1</v>
      </c>
      <c r="BS46" s="70">
        <v>3.5</v>
      </c>
      <c r="BT46" s="70">
        <v>13</v>
      </c>
      <c r="BW46" s="70">
        <v>11.75</v>
      </c>
    </row>
    <row r="47" spans="1:75" s="68" customFormat="1" hidden="1" x14ac:dyDescent="0.25">
      <c r="A47" s="29">
        <v>42</v>
      </c>
      <c r="B47" s="31" t="s">
        <v>342</v>
      </c>
      <c r="C47" s="31" t="s">
        <v>343</v>
      </c>
      <c r="D47" s="31" t="s">
        <v>344</v>
      </c>
      <c r="E47" s="21" t="s">
        <v>299</v>
      </c>
      <c r="F47" s="24">
        <v>11</v>
      </c>
      <c r="G47" s="24">
        <v>4</v>
      </c>
      <c r="H47" s="24">
        <v>2.5</v>
      </c>
      <c r="I47" s="25">
        <v>7.5</v>
      </c>
      <c r="J47" s="25"/>
      <c r="K47" s="24">
        <v>10.75</v>
      </c>
      <c r="L47" s="24">
        <v>4.25</v>
      </c>
      <c r="M47" s="24">
        <v>3.5</v>
      </c>
      <c r="N47" s="25">
        <v>7.5</v>
      </c>
      <c r="O47" s="25">
        <v>7.5</v>
      </c>
      <c r="P47" s="26">
        <v>0</v>
      </c>
      <c r="Q47" s="26">
        <v>3.5</v>
      </c>
      <c r="R47" s="26">
        <v>0</v>
      </c>
      <c r="S47" s="25">
        <v>1.75</v>
      </c>
      <c r="T47" s="24">
        <v>13.5</v>
      </c>
      <c r="U47" s="24">
        <v>2.75</v>
      </c>
      <c r="V47" s="24">
        <v>8.6</v>
      </c>
      <c r="W47" s="25">
        <v>11.05</v>
      </c>
      <c r="X47" s="27">
        <v>6.4</v>
      </c>
      <c r="Y47" s="24">
        <v>10.25</v>
      </c>
      <c r="Z47" s="24">
        <v>8.5</v>
      </c>
      <c r="AA47" s="24">
        <v>16</v>
      </c>
      <c r="AB47" s="25">
        <v>13.125</v>
      </c>
      <c r="AC47" s="24">
        <v>18</v>
      </c>
      <c r="AD47" s="24">
        <v>11.16</v>
      </c>
      <c r="AE47" s="24">
        <v>8</v>
      </c>
      <c r="AF47" s="25">
        <v>12.681999999999999</v>
      </c>
      <c r="AG47" s="24">
        <v>5</v>
      </c>
      <c r="AH47" s="24"/>
      <c r="AI47" s="24"/>
      <c r="AJ47" s="24">
        <v>2.25</v>
      </c>
      <c r="AK47" s="24"/>
      <c r="AL47" s="24"/>
      <c r="AM47" s="25">
        <v>3.625</v>
      </c>
      <c r="AN47" s="24">
        <v>12.5</v>
      </c>
      <c r="AO47" s="24"/>
      <c r="AP47" s="25">
        <v>8.6035294117647059</v>
      </c>
      <c r="AQ47" s="28">
        <v>14</v>
      </c>
      <c r="AR47" s="25"/>
      <c r="AS47" s="67"/>
      <c r="AT47" s="67"/>
      <c r="AU47" s="67"/>
      <c r="AV47" s="69"/>
      <c r="AW47" s="69"/>
      <c r="AX47" s="67"/>
      <c r="AY47" s="67"/>
      <c r="AZ47" s="67"/>
      <c r="BA47" s="67"/>
      <c r="BB47" s="67"/>
      <c r="BC47" s="23">
        <v>0</v>
      </c>
      <c r="BD47" s="23">
        <v>0</v>
      </c>
      <c r="BE47" s="23">
        <v>0</v>
      </c>
      <c r="BF47" s="23">
        <v>0</v>
      </c>
      <c r="BG47" s="23">
        <v>4</v>
      </c>
      <c r="BH47" s="23">
        <v>4</v>
      </c>
      <c r="BI47" s="23">
        <v>4</v>
      </c>
      <c r="BJ47" s="23">
        <v>2</v>
      </c>
      <c r="BK47" s="23">
        <v>1</v>
      </c>
      <c r="BL47" s="23">
        <v>0</v>
      </c>
      <c r="BM47" s="23">
        <v>9</v>
      </c>
      <c r="BN47" s="23">
        <v>0</v>
      </c>
      <c r="BO47" s="23">
        <v>0</v>
      </c>
      <c r="BP47" s="23">
        <v>0</v>
      </c>
      <c r="BQ47" s="23">
        <v>1</v>
      </c>
      <c r="BS47" s="70">
        <v>3.5</v>
      </c>
      <c r="BT47" s="70">
        <v>8.5</v>
      </c>
      <c r="BW47" s="70">
        <v>2.75</v>
      </c>
    </row>
    <row r="48" spans="1:75" s="68" customFormat="1" hidden="1" x14ac:dyDescent="0.25">
      <c r="A48" s="29">
        <v>43</v>
      </c>
      <c r="B48" s="31" t="s">
        <v>345</v>
      </c>
      <c r="C48" s="31" t="s">
        <v>346</v>
      </c>
      <c r="D48" s="31" t="s">
        <v>57</v>
      </c>
      <c r="E48" s="21" t="s">
        <v>299</v>
      </c>
      <c r="F48" s="24">
        <v>14.5</v>
      </c>
      <c r="G48" s="24">
        <v>0</v>
      </c>
      <c r="H48" s="24"/>
      <c r="I48" s="25">
        <v>7.25</v>
      </c>
      <c r="J48" s="25"/>
      <c r="K48" s="24">
        <v>8.75</v>
      </c>
      <c r="L48" s="24">
        <v>0.25</v>
      </c>
      <c r="M48" s="24">
        <v>0.25</v>
      </c>
      <c r="N48" s="25">
        <v>4.5</v>
      </c>
      <c r="O48" s="25">
        <v>6.15</v>
      </c>
      <c r="P48" s="26" t="s">
        <v>84</v>
      </c>
      <c r="Q48" s="26">
        <v>3.5</v>
      </c>
      <c r="R48" s="26"/>
      <c r="S48" s="25">
        <v>8.25</v>
      </c>
      <c r="T48" s="24">
        <v>14</v>
      </c>
      <c r="U48" s="24">
        <v>3</v>
      </c>
      <c r="V48" s="24"/>
      <c r="W48" s="25">
        <v>8.5</v>
      </c>
      <c r="X48" s="27">
        <v>8.375</v>
      </c>
      <c r="Y48" s="24">
        <v>11.75</v>
      </c>
      <c r="Z48" s="24">
        <v>5.5</v>
      </c>
      <c r="AA48" s="24"/>
      <c r="AB48" s="25">
        <v>10</v>
      </c>
      <c r="AC48" s="24">
        <v>15.5</v>
      </c>
      <c r="AD48" s="24">
        <v>10.58</v>
      </c>
      <c r="AE48" s="24">
        <v>14</v>
      </c>
      <c r="AF48" s="25">
        <v>12.016</v>
      </c>
      <c r="AG48" s="24">
        <v>6.5</v>
      </c>
      <c r="AH48" s="24"/>
      <c r="AI48" s="24"/>
      <c r="AJ48" s="24">
        <v>10.5</v>
      </c>
      <c r="AK48" s="24"/>
      <c r="AL48" s="24"/>
      <c r="AM48" s="25">
        <v>8.5</v>
      </c>
      <c r="AN48" s="24">
        <v>15.5</v>
      </c>
      <c r="AO48" s="24">
        <v>15.5</v>
      </c>
      <c r="AP48" s="25">
        <v>10</v>
      </c>
      <c r="AQ48" s="28">
        <v>30</v>
      </c>
      <c r="AR48" s="25" t="s">
        <v>932</v>
      </c>
      <c r="AS48" s="67"/>
      <c r="AT48" s="67"/>
      <c r="AU48" s="67"/>
      <c r="AV48" s="69"/>
      <c r="AW48" s="69"/>
      <c r="AX48" s="67"/>
      <c r="AY48" s="67"/>
      <c r="AZ48" s="67"/>
      <c r="BA48" s="67"/>
      <c r="BB48" s="6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4</v>
      </c>
      <c r="BJ48" s="23">
        <v>2</v>
      </c>
      <c r="BK48" s="23">
        <v>1</v>
      </c>
      <c r="BL48" s="23">
        <v>2</v>
      </c>
      <c r="BM48" s="23">
        <v>9</v>
      </c>
      <c r="BN48" s="23">
        <v>0</v>
      </c>
      <c r="BO48" s="23">
        <v>1</v>
      </c>
      <c r="BP48" s="23">
        <v>1</v>
      </c>
      <c r="BQ48" s="23">
        <v>1</v>
      </c>
      <c r="BS48" s="70">
        <v>3.5</v>
      </c>
      <c r="BT48" s="70">
        <v>5.5</v>
      </c>
      <c r="BW48" s="70">
        <v>3</v>
      </c>
    </row>
    <row r="49" spans="1:75" s="68" customFormat="1" hidden="1" x14ac:dyDescent="0.25">
      <c r="A49" s="29">
        <v>44</v>
      </c>
      <c r="B49" s="31" t="s">
        <v>347</v>
      </c>
      <c r="C49" s="31" t="s">
        <v>348</v>
      </c>
      <c r="D49" s="31" t="s">
        <v>349</v>
      </c>
      <c r="E49" s="21" t="s">
        <v>299</v>
      </c>
      <c r="F49" s="24">
        <v>16.5</v>
      </c>
      <c r="G49" s="24">
        <v>4</v>
      </c>
      <c r="H49" s="24"/>
      <c r="I49" s="25">
        <v>10.25</v>
      </c>
      <c r="J49" s="25"/>
      <c r="K49" s="24">
        <v>18.5</v>
      </c>
      <c r="L49" s="24">
        <v>6.25</v>
      </c>
      <c r="M49" s="24">
        <v>6.25</v>
      </c>
      <c r="N49" s="25">
        <v>12.375</v>
      </c>
      <c r="O49" s="25">
        <v>11.1</v>
      </c>
      <c r="P49" s="26" t="s">
        <v>121</v>
      </c>
      <c r="Q49" s="26">
        <v>9.5</v>
      </c>
      <c r="R49" s="26"/>
      <c r="S49" s="25">
        <v>13</v>
      </c>
      <c r="T49" s="24">
        <v>14</v>
      </c>
      <c r="U49" s="24">
        <v>9</v>
      </c>
      <c r="V49" s="24"/>
      <c r="W49" s="25">
        <v>11.5</v>
      </c>
      <c r="X49" s="27">
        <v>12.25</v>
      </c>
      <c r="Y49" s="24">
        <v>15.25</v>
      </c>
      <c r="Z49" s="24">
        <v>15</v>
      </c>
      <c r="AA49" s="24"/>
      <c r="AB49" s="25">
        <v>15.125</v>
      </c>
      <c r="AC49" s="24">
        <v>17.5</v>
      </c>
      <c r="AD49" s="24">
        <v>11.58</v>
      </c>
      <c r="AE49" s="24">
        <v>10.5</v>
      </c>
      <c r="AF49" s="25">
        <v>13.965999999999999</v>
      </c>
      <c r="AG49" s="24">
        <v>14.5</v>
      </c>
      <c r="AH49" s="24"/>
      <c r="AI49" s="24"/>
      <c r="AJ49" s="24">
        <v>5</v>
      </c>
      <c r="AK49" s="24"/>
      <c r="AL49" s="24"/>
      <c r="AM49" s="25">
        <v>9.75</v>
      </c>
      <c r="AN49" s="24">
        <v>9.75</v>
      </c>
      <c r="AO49" s="24">
        <v>9.75</v>
      </c>
      <c r="AP49" s="25">
        <v>11.975294117647058</v>
      </c>
      <c r="AQ49" s="28">
        <v>30</v>
      </c>
      <c r="AR49" s="25"/>
      <c r="AS49" s="67"/>
      <c r="AT49" s="67"/>
      <c r="AU49" s="67"/>
      <c r="AV49" s="69"/>
      <c r="AW49" s="69"/>
      <c r="AX49" s="67"/>
      <c r="AY49" s="67"/>
      <c r="AZ49" s="67"/>
      <c r="BA49" s="67"/>
      <c r="BB49" s="67"/>
      <c r="BC49" s="23">
        <v>6</v>
      </c>
      <c r="BD49" s="23">
        <v>4</v>
      </c>
      <c r="BE49" s="23">
        <v>10</v>
      </c>
      <c r="BF49" s="23">
        <v>4</v>
      </c>
      <c r="BG49" s="23">
        <v>4</v>
      </c>
      <c r="BH49" s="23">
        <v>8</v>
      </c>
      <c r="BI49" s="23">
        <v>4</v>
      </c>
      <c r="BJ49" s="23">
        <v>2</v>
      </c>
      <c r="BK49" s="23">
        <v>1</v>
      </c>
      <c r="BL49" s="23">
        <v>2</v>
      </c>
      <c r="BM49" s="23">
        <v>9</v>
      </c>
      <c r="BN49" s="23">
        <v>1</v>
      </c>
      <c r="BO49" s="23">
        <v>0</v>
      </c>
      <c r="BP49" s="23">
        <v>1</v>
      </c>
      <c r="BQ49" s="23">
        <v>0</v>
      </c>
      <c r="BS49" s="70">
        <v>9.5</v>
      </c>
      <c r="BT49" s="70">
        <v>15</v>
      </c>
      <c r="BU49" s="68">
        <v>1</v>
      </c>
      <c r="BW49" s="70">
        <v>9</v>
      </c>
    </row>
    <row r="50" spans="1:75" s="68" customFormat="1" hidden="1" x14ac:dyDescent="0.25">
      <c r="A50" s="29">
        <v>45</v>
      </c>
      <c r="B50" s="31" t="s">
        <v>350</v>
      </c>
      <c r="C50" s="31" t="s">
        <v>351</v>
      </c>
      <c r="D50" s="31" t="s">
        <v>56</v>
      </c>
      <c r="E50" s="21" t="s">
        <v>299</v>
      </c>
      <c r="F50" s="24">
        <v>14</v>
      </c>
      <c r="G50" s="24">
        <v>0.5</v>
      </c>
      <c r="H50" s="24"/>
      <c r="I50" s="25">
        <v>7.25</v>
      </c>
      <c r="J50" s="25"/>
      <c r="K50" s="24">
        <v>17.75</v>
      </c>
      <c r="L50" s="24">
        <v>2</v>
      </c>
      <c r="M50" s="24">
        <v>2</v>
      </c>
      <c r="N50" s="25">
        <v>9.875</v>
      </c>
      <c r="O50" s="25">
        <v>8.3000000000000007</v>
      </c>
      <c r="P50" s="26" t="s">
        <v>88</v>
      </c>
      <c r="Q50" s="26">
        <v>9</v>
      </c>
      <c r="R50" s="26"/>
      <c r="S50" s="25">
        <v>11.75</v>
      </c>
      <c r="T50" s="24">
        <v>14</v>
      </c>
      <c r="U50" s="24">
        <v>6</v>
      </c>
      <c r="V50" s="24"/>
      <c r="W50" s="25">
        <v>10</v>
      </c>
      <c r="X50" s="27">
        <v>10.875</v>
      </c>
      <c r="Y50" s="24">
        <v>13.25</v>
      </c>
      <c r="Z50" s="24">
        <v>11</v>
      </c>
      <c r="AA50" s="24"/>
      <c r="AB50" s="25">
        <v>12.125</v>
      </c>
      <c r="AC50" s="24">
        <v>18</v>
      </c>
      <c r="AD50" s="24">
        <v>11.58</v>
      </c>
      <c r="AE50" s="24">
        <v>15</v>
      </c>
      <c r="AF50" s="25">
        <v>13.766</v>
      </c>
      <c r="AG50" s="24">
        <v>5.5</v>
      </c>
      <c r="AH50" s="24"/>
      <c r="AI50" s="24"/>
      <c r="AJ50" s="24">
        <v>11.25</v>
      </c>
      <c r="AK50" s="24"/>
      <c r="AL50" s="24"/>
      <c r="AM50" s="25">
        <v>8.375</v>
      </c>
      <c r="AN50" s="24">
        <v>17.5</v>
      </c>
      <c r="AO50" s="24">
        <v>17.5</v>
      </c>
      <c r="AP50" s="25">
        <v>11.063529411764705</v>
      </c>
      <c r="AQ50" s="28">
        <v>30</v>
      </c>
      <c r="AR50" s="25"/>
      <c r="AS50" s="67"/>
      <c r="AT50" s="67"/>
      <c r="AU50" s="67"/>
      <c r="AV50" s="69"/>
      <c r="AW50" s="69"/>
      <c r="AX50" s="67"/>
      <c r="AY50" s="67"/>
      <c r="AZ50" s="67"/>
      <c r="BA50" s="67"/>
      <c r="BB50" s="67"/>
      <c r="BC50" s="23">
        <v>0</v>
      </c>
      <c r="BD50" s="23">
        <v>0</v>
      </c>
      <c r="BE50" s="23">
        <v>0</v>
      </c>
      <c r="BF50" s="23">
        <v>4</v>
      </c>
      <c r="BG50" s="23">
        <v>4</v>
      </c>
      <c r="BH50" s="23">
        <v>8</v>
      </c>
      <c r="BI50" s="23">
        <v>4</v>
      </c>
      <c r="BJ50" s="23">
        <v>2</v>
      </c>
      <c r="BK50" s="23">
        <v>1</v>
      </c>
      <c r="BL50" s="23">
        <v>2</v>
      </c>
      <c r="BM50" s="23">
        <v>9</v>
      </c>
      <c r="BN50" s="23">
        <v>0</v>
      </c>
      <c r="BO50" s="23">
        <v>1</v>
      </c>
      <c r="BP50" s="23">
        <v>1</v>
      </c>
      <c r="BQ50" s="23">
        <v>1</v>
      </c>
      <c r="BS50" s="70">
        <v>9</v>
      </c>
      <c r="BT50" s="70">
        <v>11</v>
      </c>
      <c r="BV50" s="70">
        <v>3.5</v>
      </c>
      <c r="BW50" s="70">
        <v>6</v>
      </c>
    </row>
    <row r="51" spans="1:75" s="68" customFormat="1" hidden="1" x14ac:dyDescent="0.25">
      <c r="A51" s="29">
        <v>46</v>
      </c>
      <c r="B51" s="31" t="s">
        <v>352</v>
      </c>
      <c r="C51" s="31" t="s">
        <v>175</v>
      </c>
      <c r="D51" s="31" t="s">
        <v>353</v>
      </c>
      <c r="E51" s="21" t="s">
        <v>234</v>
      </c>
      <c r="F51" s="24">
        <v>10</v>
      </c>
      <c r="G51" s="24">
        <v>3</v>
      </c>
      <c r="H51" s="24"/>
      <c r="I51" s="25">
        <v>6.5</v>
      </c>
      <c r="J51" s="25"/>
      <c r="K51" s="24">
        <v>10</v>
      </c>
      <c r="L51" s="24">
        <v>3.25</v>
      </c>
      <c r="M51" s="24">
        <v>3.25</v>
      </c>
      <c r="N51" s="25">
        <v>6.625</v>
      </c>
      <c r="O51" s="25">
        <v>6.55</v>
      </c>
      <c r="P51" s="26">
        <v>14</v>
      </c>
      <c r="Q51" s="26">
        <v>5</v>
      </c>
      <c r="R51" s="26"/>
      <c r="S51" s="25">
        <v>9.5</v>
      </c>
      <c r="T51" s="24">
        <v>16</v>
      </c>
      <c r="U51" s="24">
        <v>9.5</v>
      </c>
      <c r="V51" s="24"/>
      <c r="W51" s="25">
        <v>12.75</v>
      </c>
      <c r="X51" s="27">
        <v>11.125</v>
      </c>
      <c r="Y51" s="24">
        <v>15.5</v>
      </c>
      <c r="Z51" s="24">
        <v>11</v>
      </c>
      <c r="AA51" s="24"/>
      <c r="AB51" s="25">
        <v>13.25</v>
      </c>
      <c r="AC51" s="24">
        <v>16</v>
      </c>
      <c r="AD51" s="24">
        <v>13</v>
      </c>
      <c r="AE51" s="24">
        <v>15</v>
      </c>
      <c r="AF51" s="25">
        <v>14.1</v>
      </c>
      <c r="AG51" s="24">
        <v>14</v>
      </c>
      <c r="AH51" s="24"/>
      <c r="AI51" s="24"/>
      <c r="AJ51" s="24">
        <v>11</v>
      </c>
      <c r="AK51" s="24"/>
      <c r="AL51" s="24"/>
      <c r="AM51" s="25">
        <v>12.5</v>
      </c>
      <c r="AN51" s="24">
        <v>19.25</v>
      </c>
      <c r="AO51" s="24">
        <v>19.25</v>
      </c>
      <c r="AP51" s="25">
        <v>11.294117647058824</v>
      </c>
      <c r="AQ51" s="28">
        <v>30</v>
      </c>
      <c r="AR51" s="25"/>
      <c r="AS51" s="67"/>
      <c r="AT51" s="67"/>
      <c r="AU51" s="67"/>
      <c r="AV51" s="69"/>
      <c r="AW51" s="69"/>
      <c r="AX51" s="67"/>
      <c r="AY51" s="67"/>
      <c r="AZ51" s="67"/>
      <c r="BA51" s="67"/>
      <c r="BB51" s="67"/>
      <c r="BC51" s="23">
        <v>0</v>
      </c>
      <c r="BD51" s="23">
        <v>0</v>
      </c>
      <c r="BE51" s="23">
        <v>0</v>
      </c>
      <c r="BF51" s="23">
        <v>0</v>
      </c>
      <c r="BG51" s="23">
        <v>4</v>
      </c>
      <c r="BH51" s="23">
        <v>8</v>
      </c>
      <c r="BI51" s="23">
        <v>4</v>
      </c>
      <c r="BJ51" s="23">
        <v>2</v>
      </c>
      <c r="BK51" s="23">
        <v>1</v>
      </c>
      <c r="BL51" s="23">
        <v>2</v>
      </c>
      <c r="BM51" s="23">
        <v>9</v>
      </c>
      <c r="BN51" s="23">
        <v>1</v>
      </c>
      <c r="BO51" s="23">
        <v>1</v>
      </c>
      <c r="BP51" s="23">
        <v>2</v>
      </c>
      <c r="BQ51" s="23">
        <v>1</v>
      </c>
      <c r="BS51" s="70">
        <v>5</v>
      </c>
      <c r="BT51" s="70">
        <v>11</v>
      </c>
      <c r="BU51" s="68">
        <v>1</v>
      </c>
      <c r="BW51" s="70">
        <v>9.5</v>
      </c>
    </row>
    <row r="52" spans="1:75" s="68" customFormat="1" hidden="1" x14ac:dyDescent="0.25">
      <c r="A52" s="29">
        <v>47</v>
      </c>
      <c r="B52" s="31" t="s">
        <v>354</v>
      </c>
      <c r="C52" s="31" t="s">
        <v>355</v>
      </c>
      <c r="D52" s="31" t="s">
        <v>356</v>
      </c>
      <c r="E52" s="21" t="s">
        <v>234</v>
      </c>
      <c r="F52" s="24">
        <v>9</v>
      </c>
      <c r="G52" s="24">
        <v>1.5</v>
      </c>
      <c r="H52" s="24"/>
      <c r="I52" s="25">
        <v>5.25</v>
      </c>
      <c r="J52" s="25"/>
      <c r="K52" s="24">
        <v>11</v>
      </c>
      <c r="L52" s="24">
        <v>0.5</v>
      </c>
      <c r="M52" s="24">
        <v>0.5</v>
      </c>
      <c r="N52" s="25">
        <v>5.75</v>
      </c>
      <c r="O52" s="25">
        <v>5.45</v>
      </c>
      <c r="P52" s="26">
        <v>16.5</v>
      </c>
      <c r="Q52" s="26">
        <v>3.5</v>
      </c>
      <c r="R52" s="26"/>
      <c r="S52" s="25">
        <v>10</v>
      </c>
      <c r="T52" s="24">
        <v>14.5</v>
      </c>
      <c r="U52" s="24">
        <v>6.75</v>
      </c>
      <c r="V52" s="24"/>
      <c r="W52" s="25">
        <v>10.625</v>
      </c>
      <c r="X52" s="27">
        <v>10.3125</v>
      </c>
      <c r="Y52" s="24">
        <v>15</v>
      </c>
      <c r="Z52" s="24">
        <v>11</v>
      </c>
      <c r="AA52" s="25"/>
      <c r="AB52" s="25">
        <v>13</v>
      </c>
      <c r="AC52" s="24">
        <v>14</v>
      </c>
      <c r="AD52" s="24">
        <v>12</v>
      </c>
      <c r="AE52" s="24">
        <v>11.5</v>
      </c>
      <c r="AF52" s="25">
        <v>12.7</v>
      </c>
      <c r="AG52" s="24">
        <v>6</v>
      </c>
      <c r="AH52" s="24"/>
      <c r="AI52" s="24"/>
      <c r="AJ52" s="24">
        <v>5.5</v>
      </c>
      <c r="AK52" s="24"/>
      <c r="AL52" s="24"/>
      <c r="AM52" s="25">
        <v>5.75</v>
      </c>
      <c r="AN52" s="24">
        <v>13.5</v>
      </c>
      <c r="AO52" s="24">
        <v>13.5</v>
      </c>
      <c r="AP52" s="25">
        <v>10</v>
      </c>
      <c r="AQ52" s="28">
        <v>30</v>
      </c>
      <c r="AR52" s="25" t="s">
        <v>932</v>
      </c>
      <c r="AS52" s="67"/>
      <c r="AT52" s="67"/>
      <c r="AU52" s="67"/>
      <c r="AV52" s="69"/>
      <c r="AW52" s="69"/>
      <c r="AX52" s="67"/>
      <c r="AY52" s="67"/>
      <c r="AZ52" s="67"/>
      <c r="BA52" s="67"/>
      <c r="BB52" s="67"/>
      <c r="BC52" s="23">
        <v>0</v>
      </c>
      <c r="BD52" s="23">
        <v>0</v>
      </c>
      <c r="BE52" s="23">
        <v>0</v>
      </c>
      <c r="BF52" s="23">
        <v>4</v>
      </c>
      <c r="BG52" s="23">
        <v>4</v>
      </c>
      <c r="BH52" s="23">
        <v>8</v>
      </c>
      <c r="BI52" s="23">
        <v>4</v>
      </c>
      <c r="BJ52" s="23">
        <v>2</v>
      </c>
      <c r="BK52" s="23">
        <v>1</v>
      </c>
      <c r="BL52" s="23">
        <v>2</v>
      </c>
      <c r="BM52" s="23">
        <v>9</v>
      </c>
      <c r="BN52" s="23">
        <v>0</v>
      </c>
      <c r="BO52" s="23">
        <v>0</v>
      </c>
      <c r="BP52" s="23">
        <v>0</v>
      </c>
      <c r="BQ52" s="23">
        <v>1</v>
      </c>
      <c r="BS52" s="70">
        <v>3.5</v>
      </c>
      <c r="BT52" s="70">
        <v>11</v>
      </c>
      <c r="BW52" s="70">
        <v>6.75</v>
      </c>
    </row>
    <row r="53" spans="1:75" s="68" customFormat="1" hidden="1" x14ac:dyDescent="0.25">
      <c r="A53" s="29">
        <v>48</v>
      </c>
      <c r="B53" s="18" t="s">
        <v>357</v>
      </c>
      <c r="C53" s="18" t="s">
        <v>358</v>
      </c>
      <c r="D53" s="31" t="s">
        <v>219</v>
      </c>
      <c r="E53" s="19" t="s">
        <v>234</v>
      </c>
      <c r="F53" s="24">
        <v>12</v>
      </c>
      <c r="G53" s="24">
        <v>0</v>
      </c>
      <c r="H53" s="24"/>
      <c r="I53" s="25">
        <v>6</v>
      </c>
      <c r="J53" s="25"/>
      <c r="K53" s="24">
        <v>9.5</v>
      </c>
      <c r="L53" s="24">
        <v>0.75</v>
      </c>
      <c r="M53" s="24">
        <v>0.75</v>
      </c>
      <c r="N53" s="25">
        <v>5.125</v>
      </c>
      <c r="O53" s="25">
        <v>5.65</v>
      </c>
      <c r="P53" s="26">
        <v>17</v>
      </c>
      <c r="Q53" s="26">
        <v>4</v>
      </c>
      <c r="R53" s="26"/>
      <c r="S53" s="25">
        <v>10.5</v>
      </c>
      <c r="T53" s="24">
        <v>15</v>
      </c>
      <c r="U53" s="24">
        <v>6.5</v>
      </c>
      <c r="V53" s="24"/>
      <c r="W53" s="25">
        <v>10.75</v>
      </c>
      <c r="X53" s="27">
        <v>10.625</v>
      </c>
      <c r="Y53" s="24">
        <v>16</v>
      </c>
      <c r="Z53" s="24">
        <v>9.5</v>
      </c>
      <c r="AA53" s="24"/>
      <c r="AB53" s="25">
        <v>12.75</v>
      </c>
      <c r="AC53" s="24">
        <v>16</v>
      </c>
      <c r="AD53" s="24" t="s">
        <v>278</v>
      </c>
      <c r="AE53" s="24">
        <v>11</v>
      </c>
      <c r="AF53" s="25">
        <v>12.766</v>
      </c>
      <c r="AG53" s="24">
        <v>12</v>
      </c>
      <c r="AH53" s="24"/>
      <c r="AI53" s="24"/>
      <c r="AJ53" s="24">
        <v>3.75</v>
      </c>
      <c r="AK53" s="24"/>
      <c r="AL53" s="24"/>
      <c r="AM53" s="25">
        <v>7.875</v>
      </c>
      <c r="AN53" s="24">
        <v>17.75</v>
      </c>
      <c r="AO53" s="24">
        <v>17.75</v>
      </c>
      <c r="AP53" s="25">
        <v>10</v>
      </c>
      <c r="AQ53" s="28">
        <v>30</v>
      </c>
      <c r="AR53" s="25" t="s">
        <v>932</v>
      </c>
      <c r="AS53" s="67"/>
      <c r="AT53" s="67"/>
      <c r="AU53" s="67"/>
      <c r="AV53" s="69"/>
      <c r="AW53" s="69"/>
      <c r="AX53" s="67"/>
      <c r="AY53" s="67"/>
      <c r="AZ53" s="67"/>
      <c r="BA53" s="67"/>
      <c r="BB53" s="67"/>
      <c r="BC53" s="23">
        <v>0</v>
      </c>
      <c r="BD53" s="23">
        <v>0</v>
      </c>
      <c r="BE53" s="23">
        <v>0</v>
      </c>
      <c r="BF53" s="23">
        <v>4</v>
      </c>
      <c r="BG53" s="23">
        <v>4</v>
      </c>
      <c r="BH53" s="23">
        <v>8</v>
      </c>
      <c r="BI53" s="23">
        <v>4</v>
      </c>
      <c r="BJ53" s="23">
        <v>2</v>
      </c>
      <c r="BK53" s="23">
        <v>1</v>
      </c>
      <c r="BL53" s="23">
        <v>2</v>
      </c>
      <c r="BM53" s="23">
        <v>9</v>
      </c>
      <c r="BN53" s="23">
        <v>1</v>
      </c>
      <c r="BO53" s="23">
        <v>0</v>
      </c>
      <c r="BP53" s="23">
        <v>1</v>
      </c>
      <c r="BQ53" s="23">
        <v>1</v>
      </c>
      <c r="BS53" s="70">
        <v>4</v>
      </c>
      <c r="BT53" s="70">
        <v>9.5</v>
      </c>
      <c r="BW53" s="70">
        <v>6.5</v>
      </c>
    </row>
    <row r="54" spans="1:75" s="68" customFormat="1" hidden="1" x14ac:dyDescent="0.25">
      <c r="A54" s="29">
        <v>49</v>
      </c>
      <c r="B54" s="31" t="s">
        <v>359</v>
      </c>
      <c r="C54" s="31" t="s">
        <v>186</v>
      </c>
      <c r="D54" s="31" t="s">
        <v>360</v>
      </c>
      <c r="E54" s="21" t="s">
        <v>234</v>
      </c>
      <c r="F54" s="24">
        <v>9</v>
      </c>
      <c r="G54" s="24">
        <v>0</v>
      </c>
      <c r="H54" s="24"/>
      <c r="I54" s="25">
        <v>4.5</v>
      </c>
      <c r="J54" s="25"/>
      <c r="K54" s="24">
        <v>9.5</v>
      </c>
      <c r="L54" s="24">
        <v>0</v>
      </c>
      <c r="M54" s="24">
        <v>0</v>
      </c>
      <c r="N54" s="25">
        <v>4.75</v>
      </c>
      <c r="O54" s="25">
        <v>4.5999999999999996</v>
      </c>
      <c r="P54" s="26">
        <v>16.5</v>
      </c>
      <c r="Q54" s="26">
        <v>3.5</v>
      </c>
      <c r="R54" s="26"/>
      <c r="S54" s="25">
        <v>10</v>
      </c>
      <c r="T54" s="24">
        <v>14</v>
      </c>
      <c r="U54" s="24">
        <v>6</v>
      </c>
      <c r="V54" s="24"/>
      <c r="W54" s="25">
        <v>10</v>
      </c>
      <c r="X54" s="27">
        <v>10</v>
      </c>
      <c r="Y54" s="24">
        <v>15</v>
      </c>
      <c r="Z54" s="24">
        <v>11.5</v>
      </c>
      <c r="AA54" s="24"/>
      <c r="AB54" s="25">
        <v>13.25</v>
      </c>
      <c r="AC54" s="24">
        <v>15</v>
      </c>
      <c r="AD54" s="24" t="s">
        <v>361</v>
      </c>
      <c r="AE54" s="24">
        <v>13.5</v>
      </c>
      <c r="AF54" s="25">
        <v>13.132</v>
      </c>
      <c r="AG54" s="24">
        <v>6.5</v>
      </c>
      <c r="AH54" s="24"/>
      <c r="AI54" s="24"/>
      <c r="AJ54" s="24">
        <v>7.25</v>
      </c>
      <c r="AK54" s="24"/>
      <c r="AL54" s="24"/>
      <c r="AM54" s="25">
        <v>6.875</v>
      </c>
      <c r="AN54" s="24">
        <v>16.5</v>
      </c>
      <c r="AO54" s="24">
        <v>16.5</v>
      </c>
      <c r="AP54" s="25">
        <v>10</v>
      </c>
      <c r="AQ54" s="28">
        <v>30</v>
      </c>
      <c r="AR54" s="25" t="s">
        <v>932</v>
      </c>
      <c r="AS54" s="67"/>
      <c r="AT54" s="67"/>
      <c r="AU54" s="67"/>
      <c r="AV54" s="69"/>
      <c r="AW54" s="69"/>
      <c r="AX54" s="67"/>
      <c r="AY54" s="67"/>
      <c r="AZ54" s="67"/>
      <c r="BA54" s="67"/>
      <c r="BB54" s="67"/>
      <c r="BC54" s="23">
        <v>0</v>
      </c>
      <c r="BD54" s="23">
        <v>0</v>
      </c>
      <c r="BE54" s="23">
        <v>0</v>
      </c>
      <c r="BF54" s="23">
        <v>4</v>
      </c>
      <c r="BG54" s="23">
        <v>4</v>
      </c>
      <c r="BH54" s="23">
        <v>8</v>
      </c>
      <c r="BI54" s="23">
        <v>4</v>
      </c>
      <c r="BJ54" s="23">
        <v>2</v>
      </c>
      <c r="BK54" s="23">
        <v>1</v>
      </c>
      <c r="BL54" s="23">
        <v>2</v>
      </c>
      <c r="BM54" s="23">
        <v>9</v>
      </c>
      <c r="BN54" s="23">
        <v>0</v>
      </c>
      <c r="BO54" s="23">
        <v>0</v>
      </c>
      <c r="BP54" s="23">
        <v>0</v>
      </c>
      <c r="BQ54" s="23">
        <v>1</v>
      </c>
      <c r="BS54" s="70">
        <v>3.5</v>
      </c>
      <c r="BT54" s="70">
        <v>11.5</v>
      </c>
      <c r="BW54" s="70">
        <v>6</v>
      </c>
    </row>
    <row r="55" spans="1:75" s="68" customFormat="1" hidden="1" x14ac:dyDescent="0.25">
      <c r="A55" s="29">
        <v>50</v>
      </c>
      <c r="B55" s="31" t="s">
        <v>362</v>
      </c>
      <c r="C55" s="31" t="s">
        <v>363</v>
      </c>
      <c r="D55" s="31" t="s">
        <v>364</v>
      </c>
      <c r="E55" s="21" t="s">
        <v>234</v>
      </c>
      <c r="F55" s="24">
        <v>8</v>
      </c>
      <c r="G55" s="24">
        <v>0.25</v>
      </c>
      <c r="H55" s="24">
        <v>0</v>
      </c>
      <c r="I55" s="25">
        <v>4.125</v>
      </c>
      <c r="J55" s="25"/>
      <c r="K55" s="24">
        <v>8</v>
      </c>
      <c r="L55" s="24">
        <v>0</v>
      </c>
      <c r="M55" s="24">
        <v>0</v>
      </c>
      <c r="N55" s="25">
        <v>4</v>
      </c>
      <c r="O55" s="25">
        <v>4.0750000000000002</v>
      </c>
      <c r="P55" s="26">
        <v>13.5</v>
      </c>
      <c r="Q55" s="26">
        <v>3.5</v>
      </c>
      <c r="R55" s="26">
        <v>7.5</v>
      </c>
      <c r="S55" s="25">
        <v>10.5</v>
      </c>
      <c r="T55" s="24">
        <v>14</v>
      </c>
      <c r="U55" s="24">
        <v>3</v>
      </c>
      <c r="V55" s="24"/>
      <c r="W55" s="25">
        <v>8.5</v>
      </c>
      <c r="X55" s="27">
        <v>9.5</v>
      </c>
      <c r="Y55" s="24">
        <v>12</v>
      </c>
      <c r="Z55" s="24">
        <v>5</v>
      </c>
      <c r="AA55" s="24">
        <v>5</v>
      </c>
      <c r="AB55" s="25">
        <v>10</v>
      </c>
      <c r="AC55" s="24">
        <v>12</v>
      </c>
      <c r="AD55" s="24">
        <v>12</v>
      </c>
      <c r="AE55" s="24">
        <v>7</v>
      </c>
      <c r="AF55" s="25">
        <v>10.199999999999999</v>
      </c>
      <c r="AG55" s="24">
        <v>6.5</v>
      </c>
      <c r="AH55" s="24"/>
      <c r="AI55" s="24"/>
      <c r="AJ55" s="24">
        <v>2</v>
      </c>
      <c r="AK55" s="24">
        <v>14.5</v>
      </c>
      <c r="AL55" s="24"/>
      <c r="AM55" s="25">
        <v>10.5</v>
      </c>
      <c r="AN55" s="24">
        <v>15</v>
      </c>
      <c r="AO55" s="24"/>
      <c r="AP55" s="25">
        <v>8.5514705882352935</v>
      </c>
      <c r="AQ55" s="28">
        <v>16</v>
      </c>
      <c r="AR55" s="25"/>
      <c r="AS55" s="67"/>
      <c r="AT55" s="67"/>
      <c r="AU55" s="67"/>
      <c r="AV55" s="69"/>
      <c r="AW55" s="69"/>
      <c r="AX55" s="67"/>
      <c r="AY55" s="67"/>
      <c r="AZ55" s="67"/>
      <c r="BA55" s="67"/>
      <c r="BB55" s="67"/>
      <c r="BC55" s="23">
        <v>0</v>
      </c>
      <c r="BD55" s="23">
        <v>0</v>
      </c>
      <c r="BE55" s="23">
        <v>0</v>
      </c>
      <c r="BF55" s="23">
        <v>4</v>
      </c>
      <c r="BG55" s="23">
        <v>0</v>
      </c>
      <c r="BH55" s="23">
        <v>4</v>
      </c>
      <c r="BI55" s="23">
        <v>4</v>
      </c>
      <c r="BJ55" s="23">
        <v>2</v>
      </c>
      <c r="BK55" s="23">
        <v>1</v>
      </c>
      <c r="BL55" s="23">
        <v>0</v>
      </c>
      <c r="BM55" s="23">
        <v>9</v>
      </c>
      <c r="BN55" s="23">
        <v>0</v>
      </c>
      <c r="BO55" s="23">
        <v>1</v>
      </c>
      <c r="BP55" s="23">
        <v>2</v>
      </c>
      <c r="BQ55" s="23">
        <v>1</v>
      </c>
      <c r="BS55" s="70">
        <v>3.5</v>
      </c>
      <c r="BT55" s="70">
        <v>5</v>
      </c>
      <c r="BW55" s="70">
        <v>3</v>
      </c>
    </row>
    <row r="56" spans="1:75" s="68" customFormat="1" hidden="1" x14ac:dyDescent="0.25">
      <c r="A56" s="29">
        <v>51</v>
      </c>
      <c r="B56" s="31" t="s">
        <v>365</v>
      </c>
      <c r="C56" s="31" t="s">
        <v>366</v>
      </c>
      <c r="D56" s="31" t="s">
        <v>43</v>
      </c>
      <c r="E56" s="21" t="s">
        <v>234</v>
      </c>
      <c r="F56" s="24">
        <v>9</v>
      </c>
      <c r="G56" s="24">
        <v>2.25</v>
      </c>
      <c r="H56" s="24">
        <v>7.5</v>
      </c>
      <c r="I56" s="25">
        <v>8.25</v>
      </c>
      <c r="J56" s="25"/>
      <c r="K56" s="24">
        <v>10</v>
      </c>
      <c r="L56" s="24">
        <v>0.75</v>
      </c>
      <c r="M56" s="24">
        <v>0</v>
      </c>
      <c r="N56" s="25">
        <v>5.375</v>
      </c>
      <c r="O56" s="25">
        <v>7.1</v>
      </c>
      <c r="P56" s="26">
        <v>15.5</v>
      </c>
      <c r="Q56" s="26">
        <v>4</v>
      </c>
      <c r="R56" s="26">
        <v>6</v>
      </c>
      <c r="S56" s="25">
        <v>10.75</v>
      </c>
      <c r="T56" s="24">
        <v>14</v>
      </c>
      <c r="U56" s="24">
        <v>6.5</v>
      </c>
      <c r="V56" s="24"/>
      <c r="W56" s="25">
        <v>10.25</v>
      </c>
      <c r="X56" s="27">
        <v>10.5</v>
      </c>
      <c r="Y56" s="24">
        <v>12</v>
      </c>
      <c r="Z56" s="24">
        <v>10.5</v>
      </c>
      <c r="AA56" s="24"/>
      <c r="AB56" s="25">
        <v>11.25</v>
      </c>
      <c r="AC56" s="24">
        <v>14</v>
      </c>
      <c r="AD56" s="24">
        <v>11</v>
      </c>
      <c r="AE56" s="24">
        <v>13</v>
      </c>
      <c r="AF56" s="25">
        <v>12.1</v>
      </c>
      <c r="AG56" s="24">
        <v>3</v>
      </c>
      <c r="AH56" s="24"/>
      <c r="AI56" s="24"/>
      <c r="AJ56" s="24">
        <v>3.5</v>
      </c>
      <c r="AK56" s="24">
        <v>14.5</v>
      </c>
      <c r="AL56" s="24"/>
      <c r="AM56" s="25">
        <v>8.75</v>
      </c>
      <c r="AN56" s="24">
        <v>17.75</v>
      </c>
      <c r="AO56" s="24"/>
      <c r="AP56" s="25">
        <v>10.191176470588236</v>
      </c>
      <c r="AQ56" s="28">
        <v>30</v>
      </c>
      <c r="AR56" s="25"/>
      <c r="AS56" s="67"/>
      <c r="AT56" s="67"/>
      <c r="AU56" s="67"/>
      <c r="AV56" s="69"/>
      <c r="AW56" s="69"/>
      <c r="AX56" s="67"/>
      <c r="AY56" s="67"/>
      <c r="AZ56" s="67"/>
      <c r="BA56" s="67"/>
      <c r="BB56" s="67"/>
      <c r="BC56" s="23">
        <v>0</v>
      </c>
      <c r="BD56" s="23">
        <v>0</v>
      </c>
      <c r="BE56" s="23">
        <v>0</v>
      </c>
      <c r="BF56" s="23">
        <v>4</v>
      </c>
      <c r="BG56" s="23">
        <v>4</v>
      </c>
      <c r="BH56" s="23">
        <v>8</v>
      </c>
      <c r="BI56" s="23">
        <v>4</v>
      </c>
      <c r="BJ56" s="23">
        <v>2</v>
      </c>
      <c r="BK56" s="23">
        <v>1</v>
      </c>
      <c r="BL56" s="23">
        <v>2</v>
      </c>
      <c r="BM56" s="23">
        <v>9</v>
      </c>
      <c r="BN56" s="23">
        <v>0</v>
      </c>
      <c r="BO56" s="23">
        <v>1</v>
      </c>
      <c r="BP56" s="23">
        <v>1</v>
      </c>
      <c r="BQ56" s="23">
        <v>1</v>
      </c>
      <c r="BS56" s="70">
        <v>4</v>
      </c>
      <c r="BT56" s="70">
        <v>10.5</v>
      </c>
      <c r="BW56" s="70">
        <v>6.5</v>
      </c>
    </row>
    <row r="57" spans="1:75" s="68" customFormat="1" hidden="1" x14ac:dyDescent="0.25">
      <c r="A57" s="29">
        <v>52</v>
      </c>
      <c r="B57" s="31" t="s">
        <v>367</v>
      </c>
      <c r="C57" s="31" t="s">
        <v>368</v>
      </c>
      <c r="D57" s="31" t="s">
        <v>23</v>
      </c>
      <c r="E57" s="21" t="s">
        <v>234</v>
      </c>
      <c r="F57" s="24">
        <v>10</v>
      </c>
      <c r="G57" s="24">
        <v>2.75</v>
      </c>
      <c r="H57" s="24"/>
      <c r="I57" s="25">
        <v>6.375</v>
      </c>
      <c r="J57" s="25"/>
      <c r="K57" s="24">
        <v>9.25</v>
      </c>
      <c r="L57" s="24">
        <v>2.75</v>
      </c>
      <c r="M57" s="24">
        <v>2.75</v>
      </c>
      <c r="N57" s="25">
        <v>6</v>
      </c>
      <c r="O57" s="25">
        <v>6.2249999999999996</v>
      </c>
      <c r="P57" s="26">
        <v>18</v>
      </c>
      <c r="Q57" s="26">
        <v>5</v>
      </c>
      <c r="R57" s="26"/>
      <c r="S57" s="25">
        <v>11.5</v>
      </c>
      <c r="T57" s="24">
        <v>14</v>
      </c>
      <c r="U57" s="24">
        <v>9.75</v>
      </c>
      <c r="V57" s="24"/>
      <c r="W57" s="25">
        <v>11.875</v>
      </c>
      <c r="X57" s="27">
        <v>11.6875</v>
      </c>
      <c r="Y57" s="24">
        <v>13</v>
      </c>
      <c r="Z57" s="24">
        <v>11</v>
      </c>
      <c r="AA57" s="24"/>
      <c r="AB57" s="25">
        <v>12</v>
      </c>
      <c r="AC57" s="24">
        <v>15</v>
      </c>
      <c r="AD57" s="24" t="s">
        <v>278</v>
      </c>
      <c r="AE57" s="24">
        <v>14</v>
      </c>
      <c r="AF57" s="25">
        <v>12.866</v>
      </c>
      <c r="AG57" s="24">
        <v>13</v>
      </c>
      <c r="AH57" s="24"/>
      <c r="AI57" s="24"/>
      <c r="AJ57" s="24">
        <v>11</v>
      </c>
      <c r="AK57" s="24"/>
      <c r="AL57" s="24"/>
      <c r="AM57" s="25">
        <v>12</v>
      </c>
      <c r="AN57" s="24">
        <v>11.75</v>
      </c>
      <c r="AO57" s="24">
        <v>11.75</v>
      </c>
      <c r="AP57" s="25">
        <v>10.467941176470587</v>
      </c>
      <c r="AQ57" s="28">
        <v>30</v>
      </c>
      <c r="AR57" s="25"/>
      <c r="AS57" s="67"/>
      <c r="AT57" s="67"/>
      <c r="AU57" s="67"/>
      <c r="AV57" s="69"/>
      <c r="AW57" s="69"/>
      <c r="AX57" s="67"/>
      <c r="AY57" s="67"/>
      <c r="AZ57" s="67"/>
      <c r="BA57" s="67"/>
      <c r="BB57" s="67"/>
      <c r="BC57" s="23">
        <v>0</v>
      </c>
      <c r="BD57" s="23">
        <v>0</v>
      </c>
      <c r="BE57" s="23">
        <v>0</v>
      </c>
      <c r="BF57" s="23">
        <v>4</v>
      </c>
      <c r="BG57" s="23">
        <v>4</v>
      </c>
      <c r="BH57" s="23">
        <v>8</v>
      </c>
      <c r="BI57" s="23">
        <v>4</v>
      </c>
      <c r="BJ57" s="23">
        <v>2</v>
      </c>
      <c r="BK57" s="23">
        <v>1</v>
      </c>
      <c r="BL57" s="23">
        <v>2</v>
      </c>
      <c r="BM57" s="23">
        <v>9</v>
      </c>
      <c r="BN57" s="23">
        <v>1</v>
      </c>
      <c r="BO57" s="23">
        <v>1</v>
      </c>
      <c r="BP57" s="23">
        <v>2</v>
      </c>
      <c r="BQ57" s="23">
        <v>1</v>
      </c>
      <c r="BS57" s="70">
        <v>5</v>
      </c>
      <c r="BT57" s="70">
        <v>11</v>
      </c>
      <c r="BW57" s="70">
        <v>9.75</v>
      </c>
    </row>
    <row r="58" spans="1:75" s="68" customFormat="1" hidden="1" x14ac:dyDescent="0.25">
      <c r="A58" s="29">
        <v>53</v>
      </c>
      <c r="B58" s="23" t="s">
        <v>369</v>
      </c>
      <c r="C58" s="23" t="s">
        <v>274</v>
      </c>
      <c r="D58" s="23" t="s">
        <v>152</v>
      </c>
      <c r="E58" s="21" t="s">
        <v>234</v>
      </c>
      <c r="F58" s="24">
        <v>10</v>
      </c>
      <c r="G58" s="24">
        <v>4</v>
      </c>
      <c r="H58" s="24"/>
      <c r="I58" s="25">
        <v>7</v>
      </c>
      <c r="J58" s="25"/>
      <c r="K58" s="24">
        <v>11.25</v>
      </c>
      <c r="L58" s="24">
        <v>2</v>
      </c>
      <c r="M58" s="24">
        <v>2</v>
      </c>
      <c r="N58" s="25">
        <v>6.625</v>
      </c>
      <c r="O58" s="25">
        <v>6.85</v>
      </c>
      <c r="P58" s="26">
        <v>18</v>
      </c>
      <c r="Q58" s="26">
        <v>9.5</v>
      </c>
      <c r="R58" s="26"/>
      <c r="S58" s="25">
        <v>13.75</v>
      </c>
      <c r="T58" s="24">
        <v>16</v>
      </c>
      <c r="U58" s="24">
        <v>4</v>
      </c>
      <c r="V58" s="24"/>
      <c r="W58" s="25">
        <v>10</v>
      </c>
      <c r="X58" s="27">
        <v>11.875</v>
      </c>
      <c r="Y58" s="24">
        <v>14</v>
      </c>
      <c r="Z58" s="24">
        <v>13.5</v>
      </c>
      <c r="AA58" s="24"/>
      <c r="AB58" s="25">
        <v>13.75</v>
      </c>
      <c r="AC58" s="24">
        <v>15</v>
      </c>
      <c r="AD58" s="24" t="s">
        <v>370</v>
      </c>
      <c r="AE58" s="24">
        <v>15.5</v>
      </c>
      <c r="AF58" s="25">
        <v>14.065999999999999</v>
      </c>
      <c r="AG58" s="24">
        <v>17.5</v>
      </c>
      <c r="AH58" s="24"/>
      <c r="AI58" s="24"/>
      <c r="AJ58" s="24">
        <v>9.5</v>
      </c>
      <c r="AK58" s="24"/>
      <c r="AL58" s="24"/>
      <c r="AM58" s="25">
        <v>13.5</v>
      </c>
      <c r="AN58" s="24">
        <v>18.75</v>
      </c>
      <c r="AO58" s="24">
        <v>18.75</v>
      </c>
      <c r="AP58" s="25">
        <v>11.637058823529411</v>
      </c>
      <c r="AQ58" s="28">
        <v>30</v>
      </c>
      <c r="AR58" s="25"/>
      <c r="AS58" s="67"/>
      <c r="AT58" s="67"/>
      <c r="AU58" s="67"/>
      <c r="AV58" s="69"/>
      <c r="AW58" s="69"/>
      <c r="AX58" s="67"/>
      <c r="AY58" s="67"/>
      <c r="AZ58" s="67"/>
      <c r="BA58" s="67"/>
      <c r="BB58" s="67"/>
      <c r="BC58" s="23">
        <v>0</v>
      </c>
      <c r="BD58" s="23">
        <v>0</v>
      </c>
      <c r="BE58" s="23">
        <v>0</v>
      </c>
      <c r="BF58" s="23">
        <v>4</v>
      </c>
      <c r="BG58" s="23">
        <v>4</v>
      </c>
      <c r="BH58" s="23">
        <v>8</v>
      </c>
      <c r="BI58" s="23">
        <v>4</v>
      </c>
      <c r="BJ58" s="23">
        <v>2</v>
      </c>
      <c r="BK58" s="23">
        <v>1</v>
      </c>
      <c r="BL58" s="23">
        <v>2</v>
      </c>
      <c r="BM58" s="23">
        <v>9</v>
      </c>
      <c r="BN58" s="23">
        <v>1</v>
      </c>
      <c r="BO58" s="23">
        <v>0</v>
      </c>
      <c r="BP58" s="23">
        <v>2</v>
      </c>
      <c r="BQ58" s="23">
        <v>1</v>
      </c>
      <c r="BS58" s="70">
        <v>9.5</v>
      </c>
      <c r="BT58" s="70">
        <v>13.5</v>
      </c>
      <c r="BV58" s="70">
        <v>1.5</v>
      </c>
      <c r="BW58" s="70">
        <v>4</v>
      </c>
    </row>
    <row r="59" spans="1:75" s="68" customFormat="1" hidden="1" x14ac:dyDescent="0.25">
      <c r="A59" s="29">
        <v>54</v>
      </c>
      <c r="B59" s="31" t="s">
        <v>371</v>
      </c>
      <c r="C59" s="31" t="s">
        <v>44</v>
      </c>
      <c r="D59" s="31" t="s">
        <v>372</v>
      </c>
      <c r="E59" s="21" t="s">
        <v>234</v>
      </c>
      <c r="F59" s="24">
        <v>9</v>
      </c>
      <c r="G59" s="24">
        <v>1.25</v>
      </c>
      <c r="H59" s="24"/>
      <c r="I59" s="25">
        <v>5.125</v>
      </c>
      <c r="J59" s="25"/>
      <c r="K59" s="24">
        <v>10.25</v>
      </c>
      <c r="L59" s="24">
        <v>3.25</v>
      </c>
      <c r="M59" s="24">
        <v>3.25</v>
      </c>
      <c r="N59" s="25">
        <v>6.75</v>
      </c>
      <c r="O59" s="25">
        <v>5.7750000000000004</v>
      </c>
      <c r="P59" s="26">
        <v>13.5</v>
      </c>
      <c r="Q59" s="26">
        <v>4</v>
      </c>
      <c r="R59" s="26"/>
      <c r="S59" s="25">
        <v>8.75</v>
      </c>
      <c r="T59" s="24">
        <v>14</v>
      </c>
      <c r="U59" s="24">
        <v>3</v>
      </c>
      <c r="V59" s="24"/>
      <c r="W59" s="25">
        <v>8.5</v>
      </c>
      <c r="X59" s="27">
        <v>8.625</v>
      </c>
      <c r="Y59" s="24">
        <v>13</v>
      </c>
      <c r="Z59" s="24">
        <v>8.5</v>
      </c>
      <c r="AA59" s="24"/>
      <c r="AB59" s="25">
        <v>10.75</v>
      </c>
      <c r="AC59" s="24">
        <v>14</v>
      </c>
      <c r="AD59" s="24" t="s">
        <v>278</v>
      </c>
      <c r="AE59" s="24">
        <v>13.5</v>
      </c>
      <c r="AF59" s="25">
        <v>12.065999999999999</v>
      </c>
      <c r="AG59" s="24">
        <v>6.5</v>
      </c>
      <c r="AH59" s="24"/>
      <c r="AI59" s="24"/>
      <c r="AJ59" s="24">
        <v>11.25</v>
      </c>
      <c r="AK59" s="24"/>
      <c r="AL59" s="24"/>
      <c r="AM59" s="25">
        <v>8.875</v>
      </c>
      <c r="AN59" s="24">
        <v>14.25</v>
      </c>
      <c r="AO59" s="24">
        <v>14.25</v>
      </c>
      <c r="AP59" s="25">
        <v>10</v>
      </c>
      <c r="AQ59" s="28">
        <v>30</v>
      </c>
      <c r="AR59" s="25" t="s">
        <v>932</v>
      </c>
      <c r="AS59" s="67"/>
      <c r="AT59" s="67"/>
      <c r="AU59" s="67"/>
      <c r="AV59" s="69"/>
      <c r="AW59" s="69"/>
      <c r="AX59" s="67"/>
      <c r="AY59" s="67"/>
      <c r="AZ59" s="67"/>
      <c r="BA59" s="67"/>
      <c r="BB59" s="6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4</v>
      </c>
      <c r="BJ59" s="23">
        <v>2</v>
      </c>
      <c r="BK59" s="23">
        <v>1</v>
      </c>
      <c r="BL59" s="23">
        <v>2</v>
      </c>
      <c r="BM59" s="23">
        <v>9</v>
      </c>
      <c r="BN59" s="23">
        <v>0</v>
      </c>
      <c r="BO59" s="23">
        <v>1</v>
      </c>
      <c r="BP59" s="23">
        <v>1</v>
      </c>
      <c r="BQ59" s="23">
        <v>1</v>
      </c>
      <c r="BS59" s="70">
        <v>4</v>
      </c>
      <c r="BT59" s="70">
        <v>8.5</v>
      </c>
      <c r="BW59" s="70">
        <v>3</v>
      </c>
    </row>
    <row r="60" spans="1:75" s="68" customFormat="1" hidden="1" x14ac:dyDescent="0.25">
      <c r="A60" s="29">
        <v>55</v>
      </c>
      <c r="B60" s="31" t="s">
        <v>232</v>
      </c>
      <c r="C60" s="31" t="s">
        <v>373</v>
      </c>
      <c r="D60" s="31" t="s">
        <v>233</v>
      </c>
      <c r="E60" s="21" t="s">
        <v>234</v>
      </c>
      <c r="F60" s="24">
        <v>8</v>
      </c>
      <c r="G60" s="24">
        <v>1</v>
      </c>
      <c r="H60" s="24">
        <v>0</v>
      </c>
      <c r="I60" s="25">
        <v>4.5</v>
      </c>
      <c r="J60" s="25"/>
      <c r="K60" s="24">
        <v>13.5</v>
      </c>
      <c r="L60" s="24">
        <v>2.75</v>
      </c>
      <c r="M60" s="24">
        <v>0</v>
      </c>
      <c r="N60" s="25">
        <v>8.125</v>
      </c>
      <c r="O60" s="25">
        <v>5.95</v>
      </c>
      <c r="P60" s="26">
        <v>18</v>
      </c>
      <c r="Q60" s="26">
        <v>6</v>
      </c>
      <c r="R60" s="26">
        <v>0</v>
      </c>
      <c r="S60" s="25">
        <v>12</v>
      </c>
      <c r="T60" s="24">
        <v>15</v>
      </c>
      <c r="U60" s="24">
        <v>7</v>
      </c>
      <c r="V60" s="24"/>
      <c r="W60" s="25">
        <v>11</v>
      </c>
      <c r="X60" s="27">
        <v>11.5</v>
      </c>
      <c r="Y60" s="24">
        <v>13</v>
      </c>
      <c r="Z60" s="24">
        <v>8</v>
      </c>
      <c r="AA60" s="24"/>
      <c r="AB60" s="25">
        <v>10.5</v>
      </c>
      <c r="AC60" s="24" t="s">
        <v>92</v>
      </c>
      <c r="AD60" s="24" t="s">
        <v>361</v>
      </c>
      <c r="AE60" s="24">
        <v>0</v>
      </c>
      <c r="AF60" s="25">
        <v>9.831999999999999</v>
      </c>
      <c r="AG60" s="24">
        <v>7</v>
      </c>
      <c r="AH60" s="24"/>
      <c r="AI60" s="24"/>
      <c r="AJ60" s="24">
        <v>4</v>
      </c>
      <c r="AK60" s="24"/>
      <c r="AL60" s="24"/>
      <c r="AM60" s="25">
        <v>5.5</v>
      </c>
      <c r="AN60" s="24">
        <v>14</v>
      </c>
      <c r="AO60" s="24"/>
      <c r="AP60" s="25">
        <v>8.8182352941176472</v>
      </c>
      <c r="AQ60" s="28">
        <v>16</v>
      </c>
      <c r="AR60" s="25"/>
      <c r="AS60" s="67"/>
      <c r="AT60" s="67"/>
      <c r="AU60" s="67"/>
      <c r="AV60" s="69"/>
      <c r="AW60" s="69"/>
      <c r="AX60" s="67"/>
      <c r="AY60" s="67"/>
      <c r="AZ60" s="67"/>
      <c r="BA60" s="67"/>
      <c r="BB60" s="67"/>
      <c r="BC60" s="23">
        <v>0</v>
      </c>
      <c r="BD60" s="23">
        <v>0</v>
      </c>
      <c r="BE60" s="23">
        <v>0</v>
      </c>
      <c r="BF60" s="23">
        <v>4</v>
      </c>
      <c r="BG60" s="23">
        <v>4</v>
      </c>
      <c r="BH60" s="23">
        <v>8</v>
      </c>
      <c r="BI60" s="23">
        <v>4</v>
      </c>
      <c r="BJ60" s="23">
        <v>2</v>
      </c>
      <c r="BK60" s="23">
        <v>1</v>
      </c>
      <c r="BL60" s="23">
        <v>0</v>
      </c>
      <c r="BM60" s="23">
        <v>7</v>
      </c>
      <c r="BN60" s="23">
        <v>0</v>
      </c>
      <c r="BO60" s="23">
        <v>0</v>
      </c>
      <c r="BP60" s="23">
        <v>0</v>
      </c>
      <c r="BQ60" s="23">
        <v>1</v>
      </c>
      <c r="BS60" s="70">
        <v>6</v>
      </c>
      <c r="BT60" s="70">
        <v>8</v>
      </c>
      <c r="BW60" s="70">
        <v>7</v>
      </c>
    </row>
    <row r="61" spans="1:75" s="68" customFormat="1" hidden="1" x14ac:dyDescent="0.25">
      <c r="A61" s="29">
        <v>56</v>
      </c>
      <c r="B61" s="31" t="s">
        <v>374</v>
      </c>
      <c r="C61" s="31" t="s">
        <v>375</v>
      </c>
      <c r="D61" s="31" t="s">
        <v>23</v>
      </c>
      <c r="E61" s="21" t="s">
        <v>234</v>
      </c>
      <c r="F61" s="24">
        <v>8</v>
      </c>
      <c r="G61" s="24">
        <v>2</v>
      </c>
      <c r="H61" s="24"/>
      <c r="I61" s="25">
        <v>5</v>
      </c>
      <c r="J61" s="25"/>
      <c r="K61" s="24">
        <v>9</v>
      </c>
      <c r="L61" s="24">
        <v>0</v>
      </c>
      <c r="M61" s="24">
        <v>0</v>
      </c>
      <c r="N61" s="25">
        <v>4.5</v>
      </c>
      <c r="O61" s="25">
        <v>4.8</v>
      </c>
      <c r="P61" s="26">
        <v>17</v>
      </c>
      <c r="Q61" s="26">
        <v>4</v>
      </c>
      <c r="R61" s="26"/>
      <c r="S61" s="25">
        <v>10.5</v>
      </c>
      <c r="T61" s="24">
        <v>15</v>
      </c>
      <c r="U61" s="24">
        <v>8.25</v>
      </c>
      <c r="V61" s="24"/>
      <c r="W61" s="25">
        <v>11.625</v>
      </c>
      <c r="X61" s="27">
        <v>11.0625</v>
      </c>
      <c r="Y61" s="24">
        <v>12</v>
      </c>
      <c r="Z61" s="24">
        <v>6</v>
      </c>
      <c r="AA61" s="24"/>
      <c r="AB61" s="25">
        <v>10</v>
      </c>
      <c r="AC61" s="24">
        <v>15</v>
      </c>
      <c r="AD61" s="24" t="s">
        <v>288</v>
      </c>
      <c r="AE61" s="24">
        <v>14.5</v>
      </c>
      <c r="AF61" s="25">
        <v>11.965999999999999</v>
      </c>
      <c r="AG61" s="24">
        <v>7.5</v>
      </c>
      <c r="AH61" s="24"/>
      <c r="AI61" s="24"/>
      <c r="AJ61" s="24">
        <v>8.25</v>
      </c>
      <c r="AK61" s="24"/>
      <c r="AL61" s="24"/>
      <c r="AM61" s="25">
        <v>7.875</v>
      </c>
      <c r="AN61" s="24">
        <v>16.5</v>
      </c>
      <c r="AO61" s="24">
        <v>16.5</v>
      </c>
      <c r="AP61" s="25">
        <v>10</v>
      </c>
      <c r="AQ61" s="28">
        <v>30</v>
      </c>
      <c r="AR61" s="25" t="s">
        <v>932</v>
      </c>
      <c r="AS61" s="67"/>
      <c r="AT61" s="67"/>
      <c r="AU61" s="67"/>
      <c r="AV61" s="69"/>
      <c r="AW61" s="69"/>
      <c r="AX61" s="67"/>
      <c r="AY61" s="67"/>
      <c r="AZ61" s="67"/>
      <c r="BA61" s="67"/>
      <c r="BB61" s="67"/>
      <c r="BC61" s="23">
        <v>0</v>
      </c>
      <c r="BD61" s="23">
        <v>0</v>
      </c>
      <c r="BE61" s="23">
        <v>0</v>
      </c>
      <c r="BF61" s="23">
        <v>4</v>
      </c>
      <c r="BG61" s="23">
        <v>4</v>
      </c>
      <c r="BH61" s="23">
        <v>8</v>
      </c>
      <c r="BI61" s="23">
        <v>4</v>
      </c>
      <c r="BJ61" s="23">
        <v>2</v>
      </c>
      <c r="BK61" s="23">
        <v>1</v>
      </c>
      <c r="BL61" s="23">
        <v>2</v>
      </c>
      <c r="BM61" s="23">
        <v>9</v>
      </c>
      <c r="BN61" s="23">
        <v>0</v>
      </c>
      <c r="BO61" s="23">
        <v>0</v>
      </c>
      <c r="BP61" s="23">
        <v>0</v>
      </c>
      <c r="BQ61" s="23">
        <v>1</v>
      </c>
      <c r="BS61" s="70">
        <v>4</v>
      </c>
      <c r="BT61" s="70">
        <v>6</v>
      </c>
      <c r="BW61" s="70">
        <v>8.25</v>
      </c>
    </row>
    <row r="62" spans="1:75" s="68" customFormat="1" hidden="1" x14ac:dyDescent="0.25">
      <c r="A62" s="29">
        <v>57</v>
      </c>
      <c r="B62" s="23" t="s">
        <v>376</v>
      </c>
      <c r="C62" s="23" t="s">
        <v>377</v>
      </c>
      <c r="D62" s="23" t="s">
        <v>378</v>
      </c>
      <c r="E62" s="21" t="s">
        <v>234</v>
      </c>
      <c r="F62" s="24">
        <v>8</v>
      </c>
      <c r="G62" s="24">
        <v>1</v>
      </c>
      <c r="H62" s="24">
        <v>0</v>
      </c>
      <c r="I62" s="25">
        <v>4.5</v>
      </c>
      <c r="J62" s="25"/>
      <c r="K62" s="24">
        <v>9.5</v>
      </c>
      <c r="L62" s="24">
        <v>0</v>
      </c>
      <c r="M62" s="24">
        <v>0</v>
      </c>
      <c r="N62" s="25">
        <v>4.75</v>
      </c>
      <c r="O62" s="25">
        <v>4.5999999999999996</v>
      </c>
      <c r="P62" s="26">
        <v>15</v>
      </c>
      <c r="Q62" s="26">
        <v>4.5</v>
      </c>
      <c r="R62" s="26">
        <v>0</v>
      </c>
      <c r="S62" s="25">
        <v>9.75</v>
      </c>
      <c r="T62" s="24">
        <v>14</v>
      </c>
      <c r="U62" s="24">
        <v>6</v>
      </c>
      <c r="V62" s="24"/>
      <c r="W62" s="25">
        <v>10</v>
      </c>
      <c r="X62" s="27">
        <v>9.875</v>
      </c>
      <c r="Y62" s="24">
        <v>12</v>
      </c>
      <c r="Z62" s="24">
        <v>8.5</v>
      </c>
      <c r="AA62" s="24"/>
      <c r="AB62" s="25">
        <v>10.25</v>
      </c>
      <c r="AC62" s="24">
        <v>14</v>
      </c>
      <c r="AD62" s="24" t="s">
        <v>370</v>
      </c>
      <c r="AE62" s="24">
        <v>13.5</v>
      </c>
      <c r="AF62" s="25">
        <v>12.065999999999999</v>
      </c>
      <c r="AG62" s="24">
        <v>7.5</v>
      </c>
      <c r="AH62" s="24"/>
      <c r="AI62" s="24"/>
      <c r="AJ62" s="24">
        <v>6.75</v>
      </c>
      <c r="AK62" s="24"/>
      <c r="AL62" s="24"/>
      <c r="AM62" s="25">
        <v>7.125</v>
      </c>
      <c r="AN62" s="24">
        <v>14.5</v>
      </c>
      <c r="AO62" s="24"/>
      <c r="AP62" s="25">
        <v>8.9164705882352937</v>
      </c>
      <c r="AQ62" s="28">
        <v>14</v>
      </c>
      <c r="AR62" s="25"/>
      <c r="AS62" s="67"/>
      <c r="AT62" s="67"/>
      <c r="AU62" s="67"/>
      <c r="AV62" s="69"/>
      <c r="AW62" s="69"/>
      <c r="AX62" s="67"/>
      <c r="AY62" s="67"/>
      <c r="AZ62" s="67"/>
      <c r="BA62" s="67"/>
      <c r="BB62" s="67"/>
      <c r="BC62" s="23">
        <v>0</v>
      </c>
      <c r="BD62" s="23">
        <v>0</v>
      </c>
      <c r="BE62" s="23">
        <v>0</v>
      </c>
      <c r="BF62" s="23">
        <v>0</v>
      </c>
      <c r="BG62" s="23">
        <v>4</v>
      </c>
      <c r="BH62" s="23">
        <v>4</v>
      </c>
      <c r="BI62" s="23">
        <v>4</v>
      </c>
      <c r="BJ62" s="23">
        <v>2</v>
      </c>
      <c r="BK62" s="23">
        <v>1</v>
      </c>
      <c r="BL62" s="23">
        <v>2</v>
      </c>
      <c r="BM62" s="23">
        <v>9</v>
      </c>
      <c r="BN62" s="23">
        <v>0</v>
      </c>
      <c r="BO62" s="23">
        <v>0</v>
      </c>
      <c r="BP62" s="23">
        <v>0</v>
      </c>
      <c r="BQ62" s="23">
        <v>1</v>
      </c>
      <c r="BS62" s="70">
        <v>4.5</v>
      </c>
      <c r="BT62" s="70">
        <v>8.5</v>
      </c>
      <c r="BV62" s="70">
        <v>4</v>
      </c>
      <c r="BW62" s="70">
        <v>6</v>
      </c>
    </row>
    <row r="63" spans="1:75" s="68" customFormat="1" hidden="1" x14ac:dyDescent="0.25">
      <c r="A63" s="29">
        <v>59</v>
      </c>
      <c r="B63" s="31" t="s">
        <v>379</v>
      </c>
      <c r="C63" s="31" t="s">
        <v>162</v>
      </c>
      <c r="D63" s="31" t="s">
        <v>380</v>
      </c>
      <c r="E63" s="21" t="s">
        <v>234</v>
      </c>
      <c r="F63" s="24">
        <v>9</v>
      </c>
      <c r="G63" s="24">
        <v>1.5</v>
      </c>
      <c r="H63" s="24">
        <v>3</v>
      </c>
      <c r="I63" s="25">
        <v>6</v>
      </c>
      <c r="J63" s="25"/>
      <c r="K63" s="24">
        <v>8.5</v>
      </c>
      <c r="L63" s="24">
        <v>2.25</v>
      </c>
      <c r="M63" s="24">
        <v>0</v>
      </c>
      <c r="N63" s="25">
        <v>5.375</v>
      </c>
      <c r="O63" s="25">
        <v>5.75</v>
      </c>
      <c r="P63" s="26">
        <v>13</v>
      </c>
      <c r="Q63" s="26">
        <v>4</v>
      </c>
      <c r="R63" s="26">
        <v>4</v>
      </c>
      <c r="S63" s="25">
        <v>8.5</v>
      </c>
      <c r="T63" s="24">
        <v>14</v>
      </c>
      <c r="U63" s="24">
        <v>3.5</v>
      </c>
      <c r="V63" s="24"/>
      <c r="W63" s="25">
        <v>8.75</v>
      </c>
      <c r="X63" s="27">
        <v>8.625</v>
      </c>
      <c r="Y63" s="24">
        <v>12</v>
      </c>
      <c r="Z63" s="24">
        <v>5</v>
      </c>
      <c r="AA63" s="24">
        <v>16</v>
      </c>
      <c r="AB63" s="25">
        <v>14</v>
      </c>
      <c r="AC63" s="24">
        <v>15</v>
      </c>
      <c r="AD63" s="24" t="s">
        <v>278</v>
      </c>
      <c r="AE63" s="24">
        <v>10.5</v>
      </c>
      <c r="AF63" s="25">
        <v>12.965999999999999</v>
      </c>
      <c r="AG63" s="24">
        <v>8</v>
      </c>
      <c r="AH63" s="24"/>
      <c r="AI63" s="24"/>
      <c r="AJ63" s="24">
        <v>3</v>
      </c>
      <c r="AK63" s="24">
        <v>14</v>
      </c>
      <c r="AL63" s="24"/>
      <c r="AM63" s="25">
        <v>11</v>
      </c>
      <c r="AN63" s="24">
        <v>15.5</v>
      </c>
      <c r="AO63" s="24"/>
      <c r="AP63" s="25">
        <v>10</v>
      </c>
      <c r="AQ63" s="28">
        <v>30</v>
      </c>
      <c r="AR63" s="25" t="s">
        <v>932</v>
      </c>
      <c r="AS63" s="67"/>
      <c r="AT63" s="67"/>
      <c r="AU63" s="67"/>
      <c r="AV63" s="69"/>
      <c r="AW63" s="69"/>
      <c r="AX63" s="67"/>
      <c r="AY63" s="67"/>
      <c r="AZ63" s="67"/>
      <c r="BA63" s="67"/>
      <c r="BB63" s="6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4</v>
      </c>
      <c r="BJ63" s="23">
        <v>2</v>
      </c>
      <c r="BK63" s="23">
        <v>1</v>
      </c>
      <c r="BL63" s="23">
        <v>2</v>
      </c>
      <c r="BM63" s="23">
        <v>9</v>
      </c>
      <c r="BN63" s="23">
        <v>0</v>
      </c>
      <c r="BO63" s="23">
        <v>1</v>
      </c>
      <c r="BP63" s="23">
        <v>2</v>
      </c>
      <c r="BQ63" s="23">
        <v>1</v>
      </c>
      <c r="BS63" s="70">
        <v>4</v>
      </c>
      <c r="BT63" s="70">
        <v>5</v>
      </c>
      <c r="BW63" s="70">
        <v>3.5</v>
      </c>
    </row>
    <row r="64" spans="1:75" s="68" customFormat="1" hidden="1" x14ac:dyDescent="0.25">
      <c r="A64" s="29">
        <v>60</v>
      </c>
      <c r="B64" s="31" t="s">
        <v>381</v>
      </c>
      <c r="C64" s="31" t="s">
        <v>75</v>
      </c>
      <c r="D64" s="31" t="s">
        <v>382</v>
      </c>
      <c r="E64" s="21" t="s">
        <v>234</v>
      </c>
      <c r="F64" s="24">
        <v>8.5</v>
      </c>
      <c r="G64" s="24">
        <v>0</v>
      </c>
      <c r="H64" s="24"/>
      <c r="I64" s="25">
        <v>4.25</v>
      </c>
      <c r="J64" s="25"/>
      <c r="K64" s="24">
        <v>10.5</v>
      </c>
      <c r="L64" s="24">
        <v>0.75</v>
      </c>
      <c r="M64" s="24">
        <v>0.75</v>
      </c>
      <c r="N64" s="25">
        <v>5.625</v>
      </c>
      <c r="O64" s="25">
        <v>4.8</v>
      </c>
      <c r="P64" s="26">
        <v>17.5</v>
      </c>
      <c r="Q64" s="26">
        <v>3.5</v>
      </c>
      <c r="R64" s="26"/>
      <c r="S64" s="25">
        <v>10.5</v>
      </c>
      <c r="T64" s="24">
        <v>14</v>
      </c>
      <c r="U64" s="24">
        <v>6</v>
      </c>
      <c r="V64" s="24"/>
      <c r="W64" s="25">
        <v>10</v>
      </c>
      <c r="X64" s="27">
        <v>10.25</v>
      </c>
      <c r="Y64" s="24">
        <v>15.5</v>
      </c>
      <c r="Z64" s="24">
        <v>10</v>
      </c>
      <c r="AA64" s="24"/>
      <c r="AB64" s="25">
        <v>12.75</v>
      </c>
      <c r="AC64" s="24" t="s">
        <v>112</v>
      </c>
      <c r="AD64" s="24" t="s">
        <v>361</v>
      </c>
      <c r="AE64" s="24">
        <v>12</v>
      </c>
      <c r="AF64" s="25">
        <v>12.331999999999999</v>
      </c>
      <c r="AG64" s="24">
        <v>6.5</v>
      </c>
      <c r="AH64" s="24"/>
      <c r="AI64" s="24"/>
      <c r="AJ64" s="24">
        <v>4</v>
      </c>
      <c r="AK64" s="24"/>
      <c r="AL64" s="24"/>
      <c r="AM64" s="25">
        <v>5.25</v>
      </c>
      <c r="AN64" s="24">
        <v>16.75</v>
      </c>
      <c r="AO64" s="24">
        <v>16.75</v>
      </c>
      <c r="AP64" s="25">
        <v>10</v>
      </c>
      <c r="AQ64" s="28">
        <v>30</v>
      </c>
      <c r="AR64" s="25" t="s">
        <v>932</v>
      </c>
      <c r="AS64" s="67"/>
      <c r="AT64" s="67"/>
      <c r="AU64" s="67"/>
      <c r="AV64" s="69"/>
      <c r="AW64" s="69"/>
      <c r="AX64" s="67"/>
      <c r="AY64" s="67"/>
      <c r="AZ64" s="67"/>
      <c r="BA64" s="67"/>
      <c r="BB64" s="67"/>
      <c r="BC64" s="23">
        <v>0</v>
      </c>
      <c r="BD64" s="23">
        <v>0</v>
      </c>
      <c r="BE64" s="23">
        <v>0</v>
      </c>
      <c r="BF64" s="23">
        <v>4</v>
      </c>
      <c r="BG64" s="23">
        <v>4</v>
      </c>
      <c r="BH64" s="23">
        <v>8</v>
      </c>
      <c r="BI64" s="23">
        <v>4</v>
      </c>
      <c r="BJ64" s="23">
        <v>2</v>
      </c>
      <c r="BK64" s="23">
        <v>1</v>
      </c>
      <c r="BL64" s="23">
        <v>2</v>
      </c>
      <c r="BM64" s="23">
        <v>9</v>
      </c>
      <c r="BN64" s="23">
        <v>0</v>
      </c>
      <c r="BO64" s="23">
        <v>0</v>
      </c>
      <c r="BP64" s="23">
        <v>0</v>
      </c>
      <c r="BQ64" s="23">
        <v>1</v>
      </c>
      <c r="BS64" s="70">
        <v>3.5</v>
      </c>
      <c r="BT64" s="70">
        <v>10</v>
      </c>
      <c r="BV64" s="70">
        <v>4</v>
      </c>
      <c r="BW64" s="70">
        <v>6</v>
      </c>
    </row>
    <row r="65" spans="1:75" s="68" customFormat="1" hidden="1" x14ac:dyDescent="0.25">
      <c r="A65" s="29">
        <v>61</v>
      </c>
      <c r="B65" s="31" t="s">
        <v>383</v>
      </c>
      <c r="C65" s="31" t="s">
        <v>384</v>
      </c>
      <c r="D65" s="31" t="s">
        <v>37</v>
      </c>
      <c r="E65" s="21" t="s">
        <v>234</v>
      </c>
      <c r="F65" s="24">
        <v>11.5</v>
      </c>
      <c r="G65" s="24">
        <v>3</v>
      </c>
      <c r="H65" s="24"/>
      <c r="I65" s="25">
        <v>7.25</v>
      </c>
      <c r="J65" s="25"/>
      <c r="K65" s="24">
        <v>12</v>
      </c>
      <c r="L65" s="24">
        <v>5</v>
      </c>
      <c r="M65" s="24">
        <v>5</v>
      </c>
      <c r="N65" s="25">
        <v>8.5</v>
      </c>
      <c r="O65" s="25">
        <v>7.75</v>
      </c>
      <c r="P65" s="26">
        <v>13.5</v>
      </c>
      <c r="Q65" s="26">
        <v>4</v>
      </c>
      <c r="R65" s="26"/>
      <c r="S65" s="25">
        <v>8.75</v>
      </c>
      <c r="T65" s="24">
        <v>14</v>
      </c>
      <c r="U65" s="24">
        <v>3</v>
      </c>
      <c r="V65" s="24"/>
      <c r="W65" s="25">
        <v>8.5</v>
      </c>
      <c r="X65" s="27">
        <v>8.625</v>
      </c>
      <c r="Y65" s="24">
        <v>15.5</v>
      </c>
      <c r="Z65" s="24">
        <v>8</v>
      </c>
      <c r="AA65" s="24"/>
      <c r="AB65" s="25">
        <v>11.75</v>
      </c>
      <c r="AC65" s="24" t="s">
        <v>112</v>
      </c>
      <c r="AD65" s="24" t="s">
        <v>385</v>
      </c>
      <c r="AE65" s="24">
        <v>12.5</v>
      </c>
      <c r="AF65" s="25">
        <v>12.431999999999999</v>
      </c>
      <c r="AG65" s="24">
        <v>12.5</v>
      </c>
      <c r="AH65" s="24"/>
      <c r="AI65" s="24"/>
      <c r="AJ65" s="24">
        <v>5.5</v>
      </c>
      <c r="AK65" s="24"/>
      <c r="AL65" s="24"/>
      <c r="AM65" s="25">
        <v>9</v>
      </c>
      <c r="AN65" s="24">
        <v>14.25</v>
      </c>
      <c r="AO65" s="24">
        <v>14.25</v>
      </c>
      <c r="AP65" s="25">
        <v>10</v>
      </c>
      <c r="AQ65" s="28">
        <v>30</v>
      </c>
      <c r="AR65" s="25" t="s">
        <v>932</v>
      </c>
      <c r="AS65" s="67"/>
      <c r="AT65" s="67"/>
      <c r="AU65" s="67"/>
      <c r="AV65" s="69"/>
      <c r="AW65" s="69"/>
      <c r="AX65" s="67"/>
      <c r="AY65" s="67"/>
      <c r="AZ65" s="67"/>
      <c r="BA65" s="67"/>
      <c r="BB65" s="6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4</v>
      </c>
      <c r="BJ65" s="23">
        <v>2</v>
      </c>
      <c r="BK65" s="23">
        <v>1</v>
      </c>
      <c r="BL65" s="23">
        <v>2</v>
      </c>
      <c r="BM65" s="23">
        <v>9</v>
      </c>
      <c r="BN65" s="23">
        <v>1</v>
      </c>
      <c r="BO65" s="23">
        <v>0</v>
      </c>
      <c r="BP65" s="23">
        <v>1</v>
      </c>
      <c r="BQ65" s="23">
        <v>1</v>
      </c>
      <c r="BS65" s="70">
        <v>4</v>
      </c>
      <c r="BT65" s="70">
        <v>8</v>
      </c>
      <c r="BW65" s="70">
        <v>3</v>
      </c>
    </row>
    <row r="66" spans="1:75" s="68" customFormat="1" hidden="1" x14ac:dyDescent="0.25">
      <c r="A66" s="29">
        <v>62</v>
      </c>
      <c r="B66" s="31" t="s">
        <v>386</v>
      </c>
      <c r="C66" s="31" t="s">
        <v>225</v>
      </c>
      <c r="D66" s="31" t="s">
        <v>387</v>
      </c>
      <c r="E66" s="21" t="s">
        <v>234</v>
      </c>
      <c r="F66" s="24">
        <v>8.5</v>
      </c>
      <c r="G66" s="24">
        <v>1.5</v>
      </c>
      <c r="H66" s="24">
        <v>0.5</v>
      </c>
      <c r="I66" s="25">
        <v>5</v>
      </c>
      <c r="J66" s="25"/>
      <c r="K66" s="24">
        <v>9</v>
      </c>
      <c r="L66" s="24">
        <v>1.25</v>
      </c>
      <c r="M66" s="24">
        <v>0</v>
      </c>
      <c r="N66" s="25">
        <v>5.125</v>
      </c>
      <c r="O66" s="25">
        <v>5.05</v>
      </c>
      <c r="P66" s="26">
        <v>17</v>
      </c>
      <c r="Q66" s="26">
        <v>3.5</v>
      </c>
      <c r="R66" s="26">
        <v>0</v>
      </c>
      <c r="S66" s="25">
        <v>10.25</v>
      </c>
      <c r="T66" s="24">
        <v>14</v>
      </c>
      <c r="U66" s="24">
        <v>2.5</v>
      </c>
      <c r="V66" s="24"/>
      <c r="W66" s="25">
        <v>8.25</v>
      </c>
      <c r="X66" s="27">
        <v>9.25</v>
      </c>
      <c r="Y66" s="24">
        <v>5</v>
      </c>
      <c r="Z66" s="24">
        <v>6.5</v>
      </c>
      <c r="AA66" s="24">
        <v>0</v>
      </c>
      <c r="AB66" s="25">
        <v>5.75</v>
      </c>
      <c r="AC66" s="24">
        <v>12</v>
      </c>
      <c r="AD66" s="24" t="s">
        <v>288</v>
      </c>
      <c r="AE66" s="24">
        <v>11</v>
      </c>
      <c r="AF66" s="25">
        <v>8.9659999999999993</v>
      </c>
      <c r="AG66" s="24">
        <v>6.5</v>
      </c>
      <c r="AH66" s="24"/>
      <c r="AI66" s="24"/>
      <c r="AJ66" s="24">
        <v>8.75</v>
      </c>
      <c r="AK66" s="24"/>
      <c r="AL66" s="24"/>
      <c r="AM66" s="25">
        <v>7.625</v>
      </c>
      <c r="AN66" s="24">
        <v>13.25</v>
      </c>
      <c r="AO66" s="24"/>
      <c r="AP66" s="25">
        <v>7.9752941176470582</v>
      </c>
      <c r="AQ66" s="28">
        <v>10</v>
      </c>
      <c r="AR66" s="25"/>
      <c r="AS66" s="67"/>
      <c r="AT66" s="67"/>
      <c r="AU66" s="67"/>
      <c r="AV66" s="69"/>
      <c r="AW66" s="69"/>
      <c r="AX66" s="67"/>
      <c r="AY66" s="67"/>
      <c r="AZ66" s="67"/>
      <c r="BA66" s="67"/>
      <c r="BB66" s="67"/>
      <c r="BC66" s="23">
        <v>0</v>
      </c>
      <c r="BD66" s="23">
        <v>0</v>
      </c>
      <c r="BE66" s="23">
        <v>0</v>
      </c>
      <c r="BF66" s="23">
        <v>4</v>
      </c>
      <c r="BG66" s="23">
        <v>0</v>
      </c>
      <c r="BH66" s="23">
        <v>4</v>
      </c>
      <c r="BI66" s="23">
        <v>0</v>
      </c>
      <c r="BJ66" s="23">
        <v>2</v>
      </c>
      <c r="BK66" s="23">
        <v>1</v>
      </c>
      <c r="BL66" s="23">
        <v>2</v>
      </c>
      <c r="BM66" s="23">
        <v>5</v>
      </c>
      <c r="BN66" s="23">
        <v>0</v>
      </c>
      <c r="BO66" s="23">
        <v>0</v>
      </c>
      <c r="BP66" s="23">
        <v>0</v>
      </c>
      <c r="BQ66" s="23">
        <v>1</v>
      </c>
      <c r="BS66" s="70">
        <v>3.5</v>
      </c>
      <c r="BT66" s="70">
        <v>6.5</v>
      </c>
      <c r="BW66" s="70">
        <v>2.5</v>
      </c>
    </row>
    <row r="67" spans="1:75" s="68" customFormat="1" hidden="1" x14ac:dyDescent="0.25">
      <c r="A67" s="29">
        <v>63</v>
      </c>
      <c r="B67" s="31" t="s">
        <v>388</v>
      </c>
      <c r="C67" s="31" t="s">
        <v>389</v>
      </c>
      <c r="D67" s="31" t="s">
        <v>218</v>
      </c>
      <c r="E67" s="21" t="s">
        <v>234</v>
      </c>
      <c r="F67" s="24">
        <v>8</v>
      </c>
      <c r="G67" s="24">
        <v>1</v>
      </c>
      <c r="H67" s="24"/>
      <c r="I67" s="25">
        <v>4.5</v>
      </c>
      <c r="J67" s="25"/>
      <c r="K67" s="24">
        <v>11.25</v>
      </c>
      <c r="L67" s="24">
        <v>0.75</v>
      </c>
      <c r="M67" s="24">
        <v>0.75</v>
      </c>
      <c r="N67" s="25">
        <v>6</v>
      </c>
      <c r="O67" s="25">
        <v>5.0999999999999996</v>
      </c>
      <c r="P67" s="26">
        <v>15.5</v>
      </c>
      <c r="Q67" s="26">
        <v>4.5</v>
      </c>
      <c r="R67" s="26"/>
      <c r="S67" s="25">
        <v>10</v>
      </c>
      <c r="T67" s="24">
        <v>15</v>
      </c>
      <c r="U67" s="24">
        <v>5</v>
      </c>
      <c r="V67" s="24"/>
      <c r="W67" s="25">
        <v>10</v>
      </c>
      <c r="X67" s="27">
        <v>10</v>
      </c>
      <c r="Y67" s="24">
        <v>11</v>
      </c>
      <c r="Z67" s="24">
        <v>6</v>
      </c>
      <c r="AA67" s="24"/>
      <c r="AB67" s="25">
        <v>10</v>
      </c>
      <c r="AC67" s="24" t="s">
        <v>76</v>
      </c>
      <c r="AD67" s="24" t="s">
        <v>278</v>
      </c>
      <c r="AE67" s="24">
        <v>12.5</v>
      </c>
      <c r="AF67" s="25">
        <v>11.266</v>
      </c>
      <c r="AG67" s="24">
        <v>10</v>
      </c>
      <c r="AH67" s="24"/>
      <c r="AI67" s="24"/>
      <c r="AJ67" s="24">
        <v>8.5</v>
      </c>
      <c r="AK67" s="24"/>
      <c r="AL67" s="24"/>
      <c r="AM67" s="25">
        <v>9.25</v>
      </c>
      <c r="AN67" s="24">
        <v>16.25</v>
      </c>
      <c r="AO67" s="24">
        <v>16.25</v>
      </c>
      <c r="AP67" s="25">
        <v>10</v>
      </c>
      <c r="AQ67" s="28">
        <v>30</v>
      </c>
      <c r="AR67" s="25" t="s">
        <v>932</v>
      </c>
      <c r="AS67" s="67"/>
      <c r="AT67" s="67"/>
      <c r="AU67" s="67"/>
      <c r="AV67" s="69"/>
      <c r="AW67" s="69"/>
      <c r="AX67" s="67"/>
      <c r="AY67" s="67"/>
      <c r="AZ67" s="67"/>
      <c r="BA67" s="67"/>
      <c r="BB67" s="67"/>
      <c r="BC67" s="23">
        <v>0</v>
      </c>
      <c r="BD67" s="23">
        <v>0</v>
      </c>
      <c r="BE67" s="23">
        <v>0</v>
      </c>
      <c r="BF67" s="23">
        <v>4</v>
      </c>
      <c r="BG67" s="23">
        <v>4</v>
      </c>
      <c r="BH67" s="23">
        <v>8</v>
      </c>
      <c r="BI67" s="23">
        <v>4</v>
      </c>
      <c r="BJ67" s="23">
        <v>2</v>
      </c>
      <c r="BK67" s="23">
        <v>1</v>
      </c>
      <c r="BL67" s="23">
        <v>2</v>
      </c>
      <c r="BM67" s="23">
        <v>9</v>
      </c>
      <c r="BN67" s="23">
        <v>1</v>
      </c>
      <c r="BO67" s="23">
        <v>0</v>
      </c>
      <c r="BP67" s="23">
        <v>1</v>
      </c>
      <c r="BQ67" s="23">
        <v>1</v>
      </c>
      <c r="BS67" s="70">
        <v>4.5</v>
      </c>
      <c r="BT67" s="70">
        <v>6</v>
      </c>
      <c r="BV67" s="70">
        <v>2.5</v>
      </c>
      <c r="BW67" s="70">
        <v>5</v>
      </c>
    </row>
    <row r="68" spans="1:75" s="68" customFormat="1" hidden="1" x14ac:dyDescent="0.25">
      <c r="A68" s="29">
        <v>64</v>
      </c>
      <c r="B68" s="31" t="s">
        <v>390</v>
      </c>
      <c r="C68" s="31" t="s">
        <v>391</v>
      </c>
      <c r="D68" s="31" t="s">
        <v>392</v>
      </c>
      <c r="E68" s="21" t="s">
        <v>234</v>
      </c>
      <c r="F68" s="24">
        <v>9</v>
      </c>
      <c r="G68" s="24">
        <v>1.75</v>
      </c>
      <c r="H68" s="24">
        <v>0</v>
      </c>
      <c r="I68" s="25">
        <v>5.375</v>
      </c>
      <c r="J68" s="25"/>
      <c r="K68" s="24">
        <v>9</v>
      </c>
      <c r="L68" s="24">
        <v>0</v>
      </c>
      <c r="M68" s="24">
        <v>0</v>
      </c>
      <c r="N68" s="25">
        <v>4.5</v>
      </c>
      <c r="O68" s="25">
        <v>5.0250000000000004</v>
      </c>
      <c r="P68" s="26">
        <v>15</v>
      </c>
      <c r="Q68" s="26">
        <v>3.5</v>
      </c>
      <c r="R68" s="26">
        <v>0</v>
      </c>
      <c r="S68" s="25">
        <v>9.25</v>
      </c>
      <c r="T68" s="24">
        <v>14</v>
      </c>
      <c r="U68" s="24">
        <v>3</v>
      </c>
      <c r="V68" s="24"/>
      <c r="W68" s="25">
        <v>8.5</v>
      </c>
      <c r="X68" s="27">
        <v>8.875</v>
      </c>
      <c r="Y68" s="24">
        <v>12</v>
      </c>
      <c r="Z68" s="24">
        <v>6</v>
      </c>
      <c r="AA68" s="24">
        <v>0</v>
      </c>
      <c r="AB68" s="25">
        <v>10</v>
      </c>
      <c r="AC68" s="24">
        <v>14</v>
      </c>
      <c r="AD68" s="24">
        <v>10</v>
      </c>
      <c r="AE68" s="24">
        <v>10</v>
      </c>
      <c r="AF68" s="25">
        <v>10.8</v>
      </c>
      <c r="AG68" s="24">
        <v>8.5</v>
      </c>
      <c r="AH68" s="24"/>
      <c r="AI68" s="24"/>
      <c r="AJ68" s="24">
        <v>6.5</v>
      </c>
      <c r="AK68" s="24"/>
      <c r="AL68" s="24"/>
      <c r="AM68" s="25">
        <v>7.5</v>
      </c>
      <c r="AN68" s="24">
        <v>12.5</v>
      </c>
      <c r="AO68" s="24"/>
      <c r="AP68" s="25">
        <v>8.360294117647058</v>
      </c>
      <c r="AQ68" s="28">
        <v>10</v>
      </c>
      <c r="AR68" s="25"/>
      <c r="AS68" s="67"/>
      <c r="AT68" s="67"/>
      <c r="AU68" s="67"/>
      <c r="AV68" s="69"/>
      <c r="AW68" s="69"/>
      <c r="AX68" s="67"/>
      <c r="AY68" s="67"/>
      <c r="AZ68" s="67"/>
      <c r="BA68" s="67"/>
      <c r="BB68" s="6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4</v>
      </c>
      <c r="BJ68" s="23">
        <v>2</v>
      </c>
      <c r="BK68" s="23">
        <v>1</v>
      </c>
      <c r="BL68" s="23">
        <v>2</v>
      </c>
      <c r="BM68" s="23">
        <v>9</v>
      </c>
      <c r="BN68" s="23">
        <v>0</v>
      </c>
      <c r="BO68" s="23">
        <v>0</v>
      </c>
      <c r="BP68" s="23">
        <v>0</v>
      </c>
      <c r="BQ68" s="23">
        <v>1</v>
      </c>
      <c r="BS68" s="70">
        <v>3.5</v>
      </c>
      <c r="BT68" s="70">
        <v>6</v>
      </c>
      <c r="BW68" s="70">
        <v>3</v>
      </c>
    </row>
    <row r="69" spans="1:75" s="68" customFormat="1" hidden="1" x14ac:dyDescent="0.25">
      <c r="A69" s="29">
        <v>65</v>
      </c>
      <c r="B69" s="31" t="s">
        <v>393</v>
      </c>
      <c r="C69" s="31" t="s">
        <v>394</v>
      </c>
      <c r="D69" s="31" t="s">
        <v>395</v>
      </c>
      <c r="E69" s="21" t="s">
        <v>234</v>
      </c>
      <c r="F69" s="24">
        <v>10</v>
      </c>
      <c r="G69" s="24">
        <v>0.75</v>
      </c>
      <c r="H69" s="24">
        <v>3</v>
      </c>
      <c r="I69" s="25">
        <v>6.5</v>
      </c>
      <c r="J69" s="25"/>
      <c r="K69" s="24">
        <v>8.5</v>
      </c>
      <c r="L69" s="24">
        <v>1</v>
      </c>
      <c r="M69" s="24">
        <v>2.5</v>
      </c>
      <c r="N69" s="25">
        <v>5.5</v>
      </c>
      <c r="O69" s="25">
        <v>6.1</v>
      </c>
      <c r="P69" s="26">
        <v>14.5</v>
      </c>
      <c r="Q69" s="26">
        <v>4</v>
      </c>
      <c r="R69" s="26">
        <v>6.5</v>
      </c>
      <c r="S69" s="25">
        <v>10.5</v>
      </c>
      <c r="T69" s="24">
        <v>16</v>
      </c>
      <c r="U69" s="24">
        <v>4</v>
      </c>
      <c r="V69" s="24"/>
      <c r="W69" s="25">
        <v>10</v>
      </c>
      <c r="X69" s="27">
        <v>10.25</v>
      </c>
      <c r="Y69" s="24">
        <v>13</v>
      </c>
      <c r="Z69" s="24">
        <v>6</v>
      </c>
      <c r="AA69" s="24">
        <v>8</v>
      </c>
      <c r="AB69" s="25">
        <v>10.5</v>
      </c>
      <c r="AC69" s="24" t="s">
        <v>112</v>
      </c>
      <c r="AD69" s="24">
        <v>11</v>
      </c>
      <c r="AE69" s="24">
        <v>12</v>
      </c>
      <c r="AF69" s="25">
        <v>11.5</v>
      </c>
      <c r="AG69" s="24">
        <v>6.5</v>
      </c>
      <c r="AH69" s="24"/>
      <c r="AI69" s="24"/>
      <c r="AJ69" s="24">
        <v>2.5</v>
      </c>
      <c r="AK69" s="24">
        <v>15.5</v>
      </c>
      <c r="AL69" s="24"/>
      <c r="AM69" s="25">
        <v>11</v>
      </c>
      <c r="AN69" s="24">
        <v>16</v>
      </c>
      <c r="AO69" s="24"/>
      <c r="AP69" s="25">
        <v>10</v>
      </c>
      <c r="AQ69" s="28">
        <v>30</v>
      </c>
      <c r="AR69" s="25" t="s">
        <v>932</v>
      </c>
      <c r="AS69" s="67"/>
      <c r="AT69" s="67"/>
      <c r="AU69" s="67"/>
      <c r="AV69" s="69"/>
      <c r="AW69" s="69"/>
      <c r="AX69" s="67"/>
      <c r="AY69" s="67"/>
      <c r="AZ69" s="67"/>
      <c r="BA69" s="67"/>
      <c r="BB69" s="67"/>
      <c r="BC69" s="23">
        <v>0</v>
      </c>
      <c r="BD69" s="23">
        <v>0</v>
      </c>
      <c r="BE69" s="23">
        <v>0</v>
      </c>
      <c r="BF69" s="23">
        <v>4</v>
      </c>
      <c r="BG69" s="23">
        <v>4</v>
      </c>
      <c r="BH69" s="23">
        <v>8</v>
      </c>
      <c r="BI69" s="23">
        <v>4</v>
      </c>
      <c r="BJ69" s="23">
        <v>2</v>
      </c>
      <c r="BK69" s="23">
        <v>1</v>
      </c>
      <c r="BL69" s="23">
        <v>2</v>
      </c>
      <c r="BM69" s="23">
        <v>9</v>
      </c>
      <c r="BN69" s="23">
        <v>0</v>
      </c>
      <c r="BO69" s="23">
        <v>1</v>
      </c>
      <c r="BP69" s="23">
        <v>2</v>
      </c>
      <c r="BQ69" s="23">
        <v>1</v>
      </c>
      <c r="BS69" s="70">
        <v>4</v>
      </c>
      <c r="BT69" s="70">
        <v>6</v>
      </c>
      <c r="BV69" s="70">
        <v>2</v>
      </c>
      <c r="BW69" s="70">
        <v>4</v>
      </c>
    </row>
    <row r="70" spans="1:75" s="68" customFormat="1" hidden="1" x14ac:dyDescent="0.25">
      <c r="A70" s="29">
        <v>66</v>
      </c>
      <c r="B70" s="31" t="s">
        <v>396</v>
      </c>
      <c r="C70" s="31" t="s">
        <v>195</v>
      </c>
      <c r="D70" s="31" t="s">
        <v>397</v>
      </c>
      <c r="E70" s="21" t="s">
        <v>398</v>
      </c>
      <c r="F70" s="24">
        <v>12.5</v>
      </c>
      <c r="G70" s="24">
        <v>3.25</v>
      </c>
      <c r="H70" s="24"/>
      <c r="I70" s="25">
        <v>7.875</v>
      </c>
      <c r="J70" s="25"/>
      <c r="K70" s="24">
        <v>9.5</v>
      </c>
      <c r="L70" s="24">
        <v>1.75</v>
      </c>
      <c r="M70" s="24">
        <v>1.75</v>
      </c>
      <c r="N70" s="25">
        <v>5.625</v>
      </c>
      <c r="O70" s="25">
        <v>6.9749999999999996</v>
      </c>
      <c r="P70" s="26">
        <v>18</v>
      </c>
      <c r="Q70" s="26">
        <v>7</v>
      </c>
      <c r="R70" s="26"/>
      <c r="S70" s="25">
        <v>12.5</v>
      </c>
      <c r="T70" s="24">
        <v>13.5</v>
      </c>
      <c r="U70" s="24">
        <v>3</v>
      </c>
      <c r="V70" s="24"/>
      <c r="W70" s="25">
        <v>8.25</v>
      </c>
      <c r="X70" s="27">
        <v>10.375</v>
      </c>
      <c r="Y70" s="24" t="s">
        <v>91</v>
      </c>
      <c r="Z70" s="24">
        <v>9.75</v>
      </c>
      <c r="AA70" s="24"/>
      <c r="AB70" s="25">
        <v>11.125</v>
      </c>
      <c r="AC70" s="24">
        <v>13.3</v>
      </c>
      <c r="AD70" s="24">
        <v>13.13</v>
      </c>
      <c r="AE70" s="24">
        <v>8</v>
      </c>
      <c r="AF70" s="25">
        <v>11.336</v>
      </c>
      <c r="AG70" s="24">
        <v>14</v>
      </c>
      <c r="AH70" s="24"/>
      <c r="AI70" s="24"/>
      <c r="AJ70" s="24">
        <v>1.5</v>
      </c>
      <c r="AK70" s="24"/>
      <c r="AL70" s="24"/>
      <c r="AM70" s="25">
        <v>7.75</v>
      </c>
      <c r="AN70" s="24">
        <v>14</v>
      </c>
      <c r="AO70" s="24">
        <v>14</v>
      </c>
      <c r="AP70" s="25">
        <v>10</v>
      </c>
      <c r="AQ70" s="28">
        <v>30</v>
      </c>
      <c r="AR70" s="25" t="s">
        <v>932</v>
      </c>
      <c r="AS70" s="67"/>
      <c r="AT70" s="67"/>
      <c r="AU70" s="67"/>
      <c r="AV70" s="69"/>
      <c r="AW70" s="69"/>
      <c r="AX70" s="67"/>
      <c r="AY70" s="67"/>
      <c r="AZ70" s="67"/>
      <c r="BA70" s="67"/>
      <c r="BB70" s="67"/>
      <c r="BC70" s="23">
        <v>0</v>
      </c>
      <c r="BD70" s="23">
        <v>0</v>
      </c>
      <c r="BE70" s="23">
        <v>0</v>
      </c>
      <c r="BF70" s="23">
        <v>4</v>
      </c>
      <c r="BG70" s="23">
        <v>0</v>
      </c>
      <c r="BH70" s="23">
        <v>8</v>
      </c>
      <c r="BI70" s="23">
        <v>4</v>
      </c>
      <c r="BJ70" s="23">
        <v>2</v>
      </c>
      <c r="BK70" s="23">
        <v>1</v>
      </c>
      <c r="BL70" s="23">
        <v>0</v>
      </c>
      <c r="BM70" s="23">
        <v>9</v>
      </c>
      <c r="BN70" s="23">
        <v>1</v>
      </c>
      <c r="BO70" s="23">
        <v>0</v>
      </c>
      <c r="BP70" s="23">
        <v>1</v>
      </c>
      <c r="BQ70" s="23">
        <v>1</v>
      </c>
      <c r="BS70" s="70">
        <v>7</v>
      </c>
      <c r="BT70" s="70">
        <v>9.75</v>
      </c>
      <c r="BW70" s="70">
        <v>3</v>
      </c>
    </row>
    <row r="71" spans="1:75" s="68" customFormat="1" hidden="1" x14ac:dyDescent="0.25">
      <c r="A71" s="29">
        <v>67</v>
      </c>
      <c r="B71" s="231" t="s">
        <v>399</v>
      </c>
      <c r="C71" s="31" t="s">
        <v>400</v>
      </c>
      <c r="D71" s="31" t="s">
        <v>31</v>
      </c>
      <c r="E71" s="21" t="s">
        <v>398</v>
      </c>
      <c r="F71" s="24">
        <v>13.75</v>
      </c>
      <c r="G71" s="24">
        <v>6</v>
      </c>
      <c r="H71" s="24">
        <v>15</v>
      </c>
      <c r="I71" s="25">
        <v>14.375</v>
      </c>
      <c r="J71" s="25"/>
      <c r="K71" s="24">
        <v>13</v>
      </c>
      <c r="L71" s="24">
        <v>6</v>
      </c>
      <c r="M71" s="24">
        <v>6</v>
      </c>
      <c r="N71" s="25">
        <v>9.5</v>
      </c>
      <c r="O71" s="25">
        <v>12.425000000000001</v>
      </c>
      <c r="P71" s="26">
        <v>14.5</v>
      </c>
      <c r="Q71" s="26">
        <v>6</v>
      </c>
      <c r="R71" s="26"/>
      <c r="S71" s="25">
        <v>10.25</v>
      </c>
      <c r="T71" s="24">
        <v>13.5</v>
      </c>
      <c r="U71" s="24">
        <v>3.5</v>
      </c>
      <c r="V71" s="24"/>
      <c r="W71" s="25">
        <v>8.5</v>
      </c>
      <c r="X71" s="27">
        <v>9.375</v>
      </c>
      <c r="Y71" s="24" t="s">
        <v>84</v>
      </c>
      <c r="Z71" s="24">
        <v>10</v>
      </c>
      <c r="AA71" s="24"/>
      <c r="AB71" s="49">
        <v>11.5</v>
      </c>
      <c r="AC71" s="41">
        <v>12</v>
      </c>
      <c r="AD71" s="41">
        <v>11.5</v>
      </c>
      <c r="AE71" s="41">
        <v>10.5</v>
      </c>
      <c r="AF71" s="49">
        <v>10.18</v>
      </c>
      <c r="AG71" s="24">
        <v>1.5</v>
      </c>
      <c r="AH71" s="24"/>
      <c r="AI71" s="24"/>
      <c r="AJ71" s="24">
        <v>1.5</v>
      </c>
      <c r="AK71" s="24"/>
      <c r="AL71" s="24"/>
      <c r="AM71" s="25">
        <v>1.5</v>
      </c>
      <c r="AN71" s="41">
        <v>10.5</v>
      </c>
      <c r="AO71" s="41"/>
      <c r="AP71" s="25">
        <v>10</v>
      </c>
      <c r="AQ71" s="28">
        <v>30</v>
      </c>
      <c r="AR71" s="25" t="s">
        <v>932</v>
      </c>
      <c r="AS71" s="67"/>
      <c r="AT71" s="67"/>
      <c r="AU71" s="67"/>
      <c r="AV71" s="69"/>
      <c r="AW71" s="69"/>
      <c r="AX71" s="67"/>
      <c r="AY71" s="67"/>
      <c r="AZ71" s="67"/>
      <c r="BA71" s="67"/>
      <c r="BB71" s="67"/>
      <c r="BC71" s="23">
        <v>6</v>
      </c>
      <c r="BD71" s="23">
        <v>0</v>
      </c>
      <c r="BE71" s="23">
        <v>10</v>
      </c>
      <c r="BF71" s="23">
        <v>4</v>
      </c>
      <c r="BG71" s="23">
        <v>0</v>
      </c>
      <c r="BH71" s="23">
        <v>4</v>
      </c>
      <c r="BI71" s="23">
        <v>4</v>
      </c>
      <c r="BJ71" s="23">
        <v>2</v>
      </c>
      <c r="BK71" s="23">
        <v>1</v>
      </c>
      <c r="BL71" s="23">
        <v>2</v>
      </c>
      <c r="BM71" s="23">
        <v>9</v>
      </c>
      <c r="BN71" s="23">
        <v>0</v>
      </c>
      <c r="BO71" s="23">
        <v>0</v>
      </c>
      <c r="BP71" s="23">
        <v>0</v>
      </c>
      <c r="BQ71" s="23">
        <v>1</v>
      </c>
      <c r="BS71" s="70">
        <v>6</v>
      </c>
      <c r="BW71" s="70">
        <v>3.5</v>
      </c>
    </row>
    <row r="72" spans="1:75" s="68" customFormat="1" hidden="1" x14ac:dyDescent="0.25">
      <c r="A72" s="29">
        <v>68</v>
      </c>
      <c r="B72" s="31" t="s">
        <v>401</v>
      </c>
      <c r="C72" s="31" t="s">
        <v>402</v>
      </c>
      <c r="D72" s="31" t="s">
        <v>192</v>
      </c>
      <c r="E72" s="21" t="s">
        <v>398</v>
      </c>
      <c r="F72" s="24">
        <v>11</v>
      </c>
      <c r="G72" s="24">
        <v>4.5</v>
      </c>
      <c r="H72" s="24"/>
      <c r="I72" s="25">
        <v>7.75</v>
      </c>
      <c r="J72" s="25"/>
      <c r="K72" s="24">
        <v>10.5</v>
      </c>
      <c r="L72" s="24">
        <v>7.25</v>
      </c>
      <c r="M72" s="24">
        <v>7.25</v>
      </c>
      <c r="N72" s="25">
        <v>8.875</v>
      </c>
      <c r="O72" s="25">
        <v>8.1999999999999993</v>
      </c>
      <c r="P72" s="26">
        <v>17</v>
      </c>
      <c r="Q72" s="26">
        <v>6</v>
      </c>
      <c r="R72" s="26"/>
      <c r="S72" s="25">
        <v>11.5</v>
      </c>
      <c r="T72" s="24">
        <v>13.5</v>
      </c>
      <c r="U72" s="24">
        <v>6.5</v>
      </c>
      <c r="V72" s="24"/>
      <c r="W72" s="25">
        <v>10</v>
      </c>
      <c r="X72" s="27">
        <v>10.75</v>
      </c>
      <c r="Y72" s="24" t="s">
        <v>83</v>
      </c>
      <c r="Z72" s="24">
        <v>14</v>
      </c>
      <c r="AA72" s="24"/>
      <c r="AB72" s="25">
        <v>13</v>
      </c>
      <c r="AC72" s="24">
        <v>14.5</v>
      </c>
      <c r="AD72" s="24">
        <v>11.88</v>
      </c>
      <c r="AE72" s="24">
        <v>16</v>
      </c>
      <c r="AF72" s="25">
        <v>13.675999999999998</v>
      </c>
      <c r="AG72" s="24">
        <v>10</v>
      </c>
      <c r="AH72" s="24"/>
      <c r="AI72" s="24"/>
      <c r="AJ72" s="24">
        <v>2</v>
      </c>
      <c r="AK72" s="24"/>
      <c r="AL72" s="24"/>
      <c r="AM72" s="25">
        <v>6</v>
      </c>
      <c r="AN72" s="24">
        <v>15.75</v>
      </c>
      <c r="AO72" s="24">
        <v>15.75</v>
      </c>
      <c r="AP72" s="25">
        <v>10.595882352941176</v>
      </c>
      <c r="AQ72" s="28">
        <v>30</v>
      </c>
      <c r="AR72" s="25"/>
      <c r="AS72" s="67"/>
      <c r="AT72" s="67"/>
      <c r="AU72" s="67"/>
      <c r="AV72" s="69"/>
      <c r="AW72" s="69"/>
      <c r="AX72" s="67"/>
      <c r="AY72" s="67"/>
      <c r="AZ72" s="67"/>
      <c r="BA72" s="67"/>
      <c r="BB72" s="67"/>
      <c r="BC72" s="23">
        <v>0</v>
      </c>
      <c r="BD72" s="23">
        <v>0</v>
      </c>
      <c r="BE72" s="23">
        <v>0</v>
      </c>
      <c r="BF72" s="23">
        <v>4</v>
      </c>
      <c r="BG72" s="23">
        <v>4</v>
      </c>
      <c r="BH72" s="23">
        <v>8</v>
      </c>
      <c r="BI72" s="23">
        <v>4</v>
      </c>
      <c r="BJ72" s="23">
        <v>2</v>
      </c>
      <c r="BK72" s="23">
        <v>1</v>
      </c>
      <c r="BL72" s="23">
        <v>2</v>
      </c>
      <c r="BM72" s="23">
        <v>9</v>
      </c>
      <c r="BN72" s="23">
        <v>1</v>
      </c>
      <c r="BO72" s="23">
        <v>0</v>
      </c>
      <c r="BP72" s="23">
        <v>1</v>
      </c>
      <c r="BQ72" s="23">
        <v>1</v>
      </c>
      <c r="BS72" s="70">
        <v>6</v>
      </c>
      <c r="BT72" s="70">
        <v>14</v>
      </c>
      <c r="BV72" s="70">
        <v>4.5</v>
      </c>
      <c r="BW72" s="70">
        <v>6.5</v>
      </c>
    </row>
    <row r="73" spans="1:75" s="68" customFormat="1" hidden="1" x14ac:dyDescent="0.25">
      <c r="A73" s="29">
        <v>69</v>
      </c>
      <c r="B73" s="31" t="s">
        <v>403</v>
      </c>
      <c r="C73" s="31" t="s">
        <v>404</v>
      </c>
      <c r="D73" s="31" t="s">
        <v>183</v>
      </c>
      <c r="E73" s="21" t="s">
        <v>398</v>
      </c>
      <c r="F73" s="24">
        <v>0</v>
      </c>
      <c r="G73" s="24"/>
      <c r="H73" s="24">
        <v>6</v>
      </c>
      <c r="I73" s="25">
        <v>3</v>
      </c>
      <c r="J73" s="25"/>
      <c r="K73" s="24">
        <v>0</v>
      </c>
      <c r="L73" s="24">
        <v>0</v>
      </c>
      <c r="M73" s="24">
        <v>1.5</v>
      </c>
      <c r="N73" s="25">
        <v>0.75</v>
      </c>
      <c r="O73" s="25">
        <v>2.1</v>
      </c>
      <c r="P73" s="26">
        <v>0</v>
      </c>
      <c r="Q73" s="26">
        <v>3.5</v>
      </c>
      <c r="R73" s="26">
        <v>7</v>
      </c>
      <c r="S73" s="25">
        <v>3.5</v>
      </c>
      <c r="T73" s="24">
        <v>0</v>
      </c>
      <c r="U73" s="24"/>
      <c r="V73" s="24"/>
      <c r="W73" s="49">
        <v>10.25</v>
      </c>
      <c r="X73" s="27">
        <v>6.875</v>
      </c>
      <c r="Y73" s="24" t="s">
        <v>85</v>
      </c>
      <c r="Z73" s="24">
        <v>5.5</v>
      </c>
      <c r="AA73" s="24">
        <v>15.5</v>
      </c>
      <c r="AB73" s="25">
        <v>12.75</v>
      </c>
      <c r="AC73" s="41">
        <v>13</v>
      </c>
      <c r="AD73" s="41">
        <v>10</v>
      </c>
      <c r="AE73" s="24">
        <v>0</v>
      </c>
      <c r="AF73" s="25">
        <v>9.6999999999999993</v>
      </c>
      <c r="AG73" s="41">
        <v>10.5</v>
      </c>
      <c r="AH73" s="41">
        <v>10.5</v>
      </c>
      <c r="AI73" s="24"/>
      <c r="AJ73" s="24"/>
      <c r="AK73" s="24">
        <v>14.25</v>
      </c>
      <c r="AL73" s="24"/>
      <c r="AM73" s="25">
        <v>12.375</v>
      </c>
      <c r="AN73" s="41">
        <v>14.5</v>
      </c>
      <c r="AO73" s="41"/>
      <c r="AP73" s="25">
        <v>7.3970588235294121</v>
      </c>
      <c r="AQ73" s="28">
        <v>14</v>
      </c>
      <c r="AR73" s="25"/>
      <c r="AS73" s="67"/>
      <c r="AT73" s="67"/>
      <c r="AU73" s="67"/>
      <c r="AV73" s="69"/>
      <c r="AW73" s="69"/>
      <c r="AX73" s="67"/>
      <c r="AY73" s="67"/>
      <c r="AZ73" s="67"/>
      <c r="BA73" s="67"/>
      <c r="BB73" s="67" t="s">
        <v>869</v>
      </c>
      <c r="BC73" s="23">
        <v>0</v>
      </c>
      <c r="BD73" s="23">
        <v>0</v>
      </c>
      <c r="BE73" s="23">
        <v>0</v>
      </c>
      <c r="BF73" s="23">
        <v>0</v>
      </c>
      <c r="BG73" s="23">
        <v>4</v>
      </c>
      <c r="BH73" s="23">
        <v>4</v>
      </c>
      <c r="BI73" s="23">
        <v>4</v>
      </c>
      <c r="BJ73" s="23">
        <v>2</v>
      </c>
      <c r="BK73" s="23">
        <v>1</v>
      </c>
      <c r="BL73" s="23">
        <v>0</v>
      </c>
      <c r="BM73" s="23">
        <v>7</v>
      </c>
      <c r="BN73" s="23">
        <v>1</v>
      </c>
      <c r="BO73" s="23">
        <v>1</v>
      </c>
      <c r="BP73" s="23">
        <v>2</v>
      </c>
      <c r="BQ73" s="23">
        <v>1</v>
      </c>
      <c r="BR73" s="68" t="s">
        <v>869</v>
      </c>
      <c r="BS73" s="70">
        <v>3.5</v>
      </c>
      <c r="BT73" s="70">
        <v>5.5</v>
      </c>
    </row>
    <row r="74" spans="1:75" s="68" customFormat="1" hidden="1" x14ac:dyDescent="0.25">
      <c r="A74" s="29">
        <v>70</v>
      </c>
      <c r="B74" s="31" t="s">
        <v>405</v>
      </c>
      <c r="C74" s="31" t="s">
        <v>406</v>
      </c>
      <c r="D74" s="31" t="s">
        <v>135</v>
      </c>
      <c r="E74" s="21" t="s">
        <v>398</v>
      </c>
      <c r="F74" s="24">
        <v>14</v>
      </c>
      <c r="G74" s="24">
        <v>7.5</v>
      </c>
      <c r="H74" s="24"/>
      <c r="I74" s="25">
        <v>10.75</v>
      </c>
      <c r="J74" s="25"/>
      <c r="K74" s="24">
        <v>14</v>
      </c>
      <c r="L74" s="24">
        <v>7.25</v>
      </c>
      <c r="M74" s="24">
        <v>7.25</v>
      </c>
      <c r="N74" s="25">
        <v>10.625</v>
      </c>
      <c r="O74" s="25">
        <v>10.7</v>
      </c>
      <c r="P74" s="26">
        <v>18</v>
      </c>
      <c r="Q74" s="26">
        <v>5</v>
      </c>
      <c r="R74" s="26"/>
      <c r="S74" s="25">
        <v>11.5</v>
      </c>
      <c r="T74" s="24">
        <v>13.5</v>
      </c>
      <c r="U74" s="24">
        <v>7.5</v>
      </c>
      <c r="V74" s="24"/>
      <c r="W74" s="25">
        <v>10.5</v>
      </c>
      <c r="X74" s="27">
        <v>11</v>
      </c>
      <c r="Y74" s="24" t="s">
        <v>81</v>
      </c>
      <c r="Z74" s="24">
        <v>16</v>
      </c>
      <c r="AA74" s="24"/>
      <c r="AB74" s="25">
        <v>15</v>
      </c>
      <c r="AC74" s="24">
        <v>14.5</v>
      </c>
      <c r="AD74" s="24">
        <v>11.88</v>
      </c>
      <c r="AE74" s="24">
        <v>13</v>
      </c>
      <c r="AF74" s="25">
        <v>13.875999999999999</v>
      </c>
      <c r="AG74" s="24">
        <v>10</v>
      </c>
      <c r="AH74" s="24"/>
      <c r="AI74" s="24"/>
      <c r="AJ74" s="24">
        <v>1.75</v>
      </c>
      <c r="AK74" s="24"/>
      <c r="AL74" s="24"/>
      <c r="AM74" s="25">
        <v>5.875</v>
      </c>
      <c r="AN74" s="24">
        <v>14.25</v>
      </c>
      <c r="AO74" s="24">
        <v>14.25</v>
      </c>
      <c r="AP74" s="25">
        <v>11.345882352941176</v>
      </c>
      <c r="AQ74" s="28">
        <v>30</v>
      </c>
      <c r="AR74" s="25"/>
      <c r="AS74" s="67"/>
      <c r="AT74" s="67"/>
      <c r="AU74" s="67"/>
      <c r="AV74" s="69"/>
      <c r="AW74" s="69"/>
      <c r="AX74" s="67"/>
      <c r="AY74" s="67"/>
      <c r="AZ74" s="67"/>
      <c r="BA74" s="67"/>
      <c r="BB74" s="67"/>
      <c r="BC74" s="23">
        <v>6</v>
      </c>
      <c r="BD74" s="23">
        <v>4</v>
      </c>
      <c r="BE74" s="23">
        <v>10</v>
      </c>
      <c r="BF74" s="23">
        <v>4</v>
      </c>
      <c r="BG74" s="23">
        <v>4</v>
      </c>
      <c r="BH74" s="23">
        <v>8</v>
      </c>
      <c r="BI74" s="23">
        <v>4</v>
      </c>
      <c r="BJ74" s="23">
        <v>2</v>
      </c>
      <c r="BK74" s="23">
        <v>1</v>
      </c>
      <c r="BL74" s="23">
        <v>2</v>
      </c>
      <c r="BM74" s="23">
        <v>9</v>
      </c>
      <c r="BN74" s="23">
        <v>1</v>
      </c>
      <c r="BO74" s="23">
        <v>0</v>
      </c>
      <c r="BP74" s="23">
        <v>1</v>
      </c>
      <c r="BQ74" s="23">
        <v>1</v>
      </c>
      <c r="BS74" s="70">
        <v>5</v>
      </c>
      <c r="BT74" s="70">
        <v>16</v>
      </c>
      <c r="BW74" s="70">
        <v>7.5</v>
      </c>
    </row>
    <row r="75" spans="1:75" s="68" customFormat="1" hidden="1" x14ac:dyDescent="0.25">
      <c r="A75" s="29">
        <v>71</v>
      </c>
      <c r="B75" s="31" t="s">
        <v>407</v>
      </c>
      <c r="C75" s="31" t="s">
        <v>408</v>
      </c>
      <c r="D75" s="31" t="s">
        <v>409</v>
      </c>
      <c r="E75" s="21" t="s">
        <v>398</v>
      </c>
      <c r="F75" s="24">
        <v>11.5</v>
      </c>
      <c r="G75" s="24">
        <v>5.5</v>
      </c>
      <c r="H75" s="24"/>
      <c r="I75" s="25">
        <v>8.5</v>
      </c>
      <c r="J75" s="25"/>
      <c r="K75" s="24">
        <v>13</v>
      </c>
      <c r="L75" s="24">
        <v>7.75</v>
      </c>
      <c r="M75" s="24">
        <v>7.75</v>
      </c>
      <c r="N75" s="25">
        <v>10.375</v>
      </c>
      <c r="O75" s="25">
        <v>9.25</v>
      </c>
      <c r="P75" s="26">
        <v>17</v>
      </c>
      <c r="Q75" s="26">
        <v>8.5</v>
      </c>
      <c r="R75" s="26"/>
      <c r="S75" s="25">
        <v>12.75</v>
      </c>
      <c r="T75" s="24">
        <v>13.5</v>
      </c>
      <c r="U75" s="24">
        <v>7</v>
      </c>
      <c r="V75" s="24"/>
      <c r="W75" s="25">
        <v>10.25</v>
      </c>
      <c r="X75" s="27">
        <v>11.5</v>
      </c>
      <c r="Y75" s="24" t="s">
        <v>81</v>
      </c>
      <c r="Z75" s="24">
        <v>18</v>
      </c>
      <c r="AA75" s="24"/>
      <c r="AB75" s="25">
        <v>16</v>
      </c>
      <c r="AC75" s="24">
        <v>14.5</v>
      </c>
      <c r="AD75" s="24">
        <v>11.13</v>
      </c>
      <c r="AE75" s="24">
        <v>8</v>
      </c>
      <c r="AF75" s="25">
        <v>13.125999999999999</v>
      </c>
      <c r="AG75" s="24">
        <v>15</v>
      </c>
      <c r="AH75" s="24"/>
      <c r="AI75" s="24"/>
      <c r="AJ75" s="24">
        <v>3.75</v>
      </c>
      <c r="AK75" s="24"/>
      <c r="AL75" s="24"/>
      <c r="AM75" s="25">
        <v>9.375</v>
      </c>
      <c r="AN75" s="24">
        <v>15.25</v>
      </c>
      <c r="AO75" s="24">
        <v>15.25</v>
      </c>
      <c r="AP75" s="25">
        <v>11.287058823529412</v>
      </c>
      <c r="AQ75" s="28">
        <v>30</v>
      </c>
      <c r="AR75" s="25"/>
      <c r="AS75" s="67"/>
      <c r="AT75" s="67"/>
      <c r="AU75" s="67"/>
      <c r="AV75" s="69"/>
      <c r="AW75" s="69"/>
      <c r="AX75" s="67"/>
      <c r="AY75" s="67"/>
      <c r="AZ75" s="67"/>
      <c r="BA75" s="67"/>
      <c r="BB75" s="67"/>
      <c r="BC75" s="23">
        <v>0</v>
      </c>
      <c r="BD75" s="23">
        <v>4</v>
      </c>
      <c r="BE75" s="23">
        <v>4</v>
      </c>
      <c r="BF75" s="23">
        <v>4</v>
      </c>
      <c r="BG75" s="23">
        <v>4</v>
      </c>
      <c r="BH75" s="23">
        <v>8</v>
      </c>
      <c r="BI75" s="23">
        <v>4</v>
      </c>
      <c r="BJ75" s="23">
        <v>2</v>
      </c>
      <c r="BK75" s="23">
        <v>1</v>
      </c>
      <c r="BL75" s="23">
        <v>0</v>
      </c>
      <c r="BM75" s="23">
        <v>9</v>
      </c>
      <c r="BN75" s="23">
        <v>1</v>
      </c>
      <c r="BO75" s="23">
        <v>0</v>
      </c>
      <c r="BP75" s="23">
        <v>1</v>
      </c>
      <c r="BQ75" s="23">
        <v>1</v>
      </c>
      <c r="BS75" s="70">
        <v>8.5</v>
      </c>
      <c r="BT75" s="70">
        <v>18</v>
      </c>
      <c r="BW75" s="70">
        <v>7</v>
      </c>
    </row>
    <row r="76" spans="1:75" s="68" customFormat="1" hidden="1" x14ac:dyDescent="0.25">
      <c r="A76" s="29">
        <v>72</v>
      </c>
      <c r="B76" s="31" t="s">
        <v>410</v>
      </c>
      <c r="C76" s="31" t="s">
        <v>411</v>
      </c>
      <c r="D76" s="31" t="s">
        <v>412</v>
      </c>
      <c r="E76" s="21" t="s">
        <v>398</v>
      </c>
      <c r="F76" s="24">
        <v>0</v>
      </c>
      <c r="G76" s="24"/>
      <c r="H76" s="24">
        <v>0</v>
      </c>
      <c r="I76" s="25">
        <v>0</v>
      </c>
      <c r="J76" s="25"/>
      <c r="K76" s="24">
        <v>0</v>
      </c>
      <c r="L76" s="24"/>
      <c r="M76" s="24">
        <v>0</v>
      </c>
      <c r="N76" s="25">
        <v>0</v>
      </c>
      <c r="O76" s="25">
        <v>0</v>
      </c>
      <c r="P76" s="26">
        <v>0</v>
      </c>
      <c r="Q76" s="26">
        <v>0</v>
      </c>
      <c r="R76" s="26">
        <v>0</v>
      </c>
      <c r="S76" s="25">
        <v>0</v>
      </c>
      <c r="T76" s="24">
        <v>0</v>
      </c>
      <c r="U76" s="24"/>
      <c r="V76" s="24"/>
      <c r="W76" s="49">
        <v>10.375</v>
      </c>
      <c r="X76" s="27">
        <v>5.1875</v>
      </c>
      <c r="Y76" s="24">
        <v>0</v>
      </c>
      <c r="Z76" s="24"/>
      <c r="AA76" s="24">
        <v>0</v>
      </c>
      <c r="AB76" s="49">
        <v>8.1300000000000008</v>
      </c>
      <c r="AC76" s="41">
        <v>12</v>
      </c>
      <c r="AD76" s="41">
        <v>11</v>
      </c>
      <c r="AE76" s="41">
        <v>12.5</v>
      </c>
      <c r="AF76" s="49">
        <v>10.352</v>
      </c>
      <c r="AG76" s="24"/>
      <c r="AH76" s="24"/>
      <c r="AI76" s="24"/>
      <c r="AJ76" s="24"/>
      <c r="AK76" s="24"/>
      <c r="AL76" s="24"/>
      <c r="AM76" s="25">
        <v>0</v>
      </c>
      <c r="AN76" s="41">
        <v>16.5</v>
      </c>
      <c r="AO76" s="41"/>
      <c r="AP76" s="25">
        <v>5.2358823529411769</v>
      </c>
      <c r="AQ76" s="28">
        <v>14</v>
      </c>
      <c r="AR76" s="25"/>
      <c r="AS76" s="67"/>
      <c r="AT76" s="67"/>
      <c r="AU76" s="67"/>
      <c r="AV76" s="69"/>
      <c r="AW76" s="69"/>
      <c r="AX76" s="67"/>
      <c r="AY76" s="67"/>
      <c r="AZ76" s="67"/>
      <c r="BA76" s="67"/>
      <c r="BB76" s="67" t="s">
        <v>869</v>
      </c>
      <c r="BC76" s="23">
        <v>0</v>
      </c>
      <c r="BD76" s="23">
        <v>0</v>
      </c>
      <c r="BE76" s="23">
        <v>0</v>
      </c>
      <c r="BF76" s="23">
        <v>0</v>
      </c>
      <c r="BG76" s="23">
        <v>4</v>
      </c>
      <c r="BH76" s="23">
        <v>4</v>
      </c>
      <c r="BI76" s="23">
        <v>0</v>
      </c>
      <c r="BJ76" s="23">
        <v>2</v>
      </c>
      <c r="BK76" s="23">
        <v>1</v>
      </c>
      <c r="BL76" s="23">
        <v>2</v>
      </c>
      <c r="BM76" s="23">
        <v>9</v>
      </c>
      <c r="BN76" s="23">
        <v>0</v>
      </c>
      <c r="BO76" s="23">
        <v>0</v>
      </c>
      <c r="BP76" s="23">
        <v>0</v>
      </c>
      <c r="BQ76" s="23">
        <v>1</v>
      </c>
      <c r="BR76" s="68" t="s">
        <v>869</v>
      </c>
      <c r="BS76" s="70"/>
    </row>
    <row r="77" spans="1:75" s="68" customFormat="1" hidden="1" x14ac:dyDescent="0.25">
      <c r="A77" s="29">
        <v>73</v>
      </c>
      <c r="B77" s="31" t="s">
        <v>413</v>
      </c>
      <c r="C77" s="31" t="s">
        <v>414</v>
      </c>
      <c r="D77" s="31" t="s">
        <v>415</v>
      </c>
      <c r="E77" s="21" t="s">
        <v>398</v>
      </c>
      <c r="F77" s="24">
        <v>12</v>
      </c>
      <c r="G77" s="24">
        <v>5</v>
      </c>
      <c r="H77" s="24"/>
      <c r="I77" s="25">
        <v>8.5</v>
      </c>
      <c r="J77" s="25"/>
      <c r="K77" s="24">
        <v>12.5</v>
      </c>
      <c r="L77" s="24">
        <v>6.25</v>
      </c>
      <c r="M77" s="24">
        <v>6.25</v>
      </c>
      <c r="N77" s="25">
        <v>9.375</v>
      </c>
      <c r="O77" s="25">
        <v>8.85</v>
      </c>
      <c r="P77" s="26">
        <v>18</v>
      </c>
      <c r="Q77" s="26">
        <v>7</v>
      </c>
      <c r="R77" s="26"/>
      <c r="S77" s="25">
        <v>12.5</v>
      </c>
      <c r="T77" s="24">
        <v>16</v>
      </c>
      <c r="U77" s="24">
        <v>10.5</v>
      </c>
      <c r="V77" s="24"/>
      <c r="W77" s="25">
        <v>13.25</v>
      </c>
      <c r="X77" s="27">
        <v>12.875</v>
      </c>
      <c r="Y77" s="24" t="s">
        <v>89</v>
      </c>
      <c r="Z77" s="24">
        <v>15.25</v>
      </c>
      <c r="AA77" s="24"/>
      <c r="AB77" s="25">
        <v>15.125</v>
      </c>
      <c r="AC77" s="24">
        <v>14.5</v>
      </c>
      <c r="AD77" s="24">
        <v>10.25</v>
      </c>
      <c r="AE77" s="24">
        <v>6</v>
      </c>
      <c r="AF77" s="25">
        <v>12.2</v>
      </c>
      <c r="AG77" s="24">
        <v>12</v>
      </c>
      <c r="AH77" s="24"/>
      <c r="AI77" s="24"/>
      <c r="AJ77" s="24">
        <v>3.75</v>
      </c>
      <c r="AK77" s="24"/>
      <c r="AL77" s="24"/>
      <c r="AM77" s="25">
        <v>7.875</v>
      </c>
      <c r="AN77" s="24">
        <v>14</v>
      </c>
      <c r="AO77" s="24">
        <v>14</v>
      </c>
      <c r="AP77" s="25">
        <v>10.970588235294118</v>
      </c>
      <c r="AQ77" s="28">
        <v>30</v>
      </c>
      <c r="AR77" s="25"/>
      <c r="AS77" s="67"/>
      <c r="AT77" s="67"/>
      <c r="AU77" s="67"/>
      <c r="AV77" s="69"/>
      <c r="AW77" s="69"/>
      <c r="AX77" s="67"/>
      <c r="AY77" s="67"/>
      <c r="AZ77" s="67"/>
      <c r="BA77" s="67"/>
      <c r="BB77" s="67"/>
      <c r="BC77" s="23">
        <v>0</v>
      </c>
      <c r="BD77" s="23">
        <v>0</v>
      </c>
      <c r="BE77" s="23">
        <v>0</v>
      </c>
      <c r="BF77" s="23">
        <v>4</v>
      </c>
      <c r="BG77" s="23">
        <v>4</v>
      </c>
      <c r="BH77" s="23">
        <v>8</v>
      </c>
      <c r="BI77" s="23">
        <v>4</v>
      </c>
      <c r="BJ77" s="23">
        <v>2</v>
      </c>
      <c r="BK77" s="23">
        <v>1</v>
      </c>
      <c r="BL77" s="23">
        <v>0</v>
      </c>
      <c r="BM77" s="23">
        <v>9</v>
      </c>
      <c r="BN77" s="23">
        <v>1</v>
      </c>
      <c r="BO77" s="23">
        <v>0</v>
      </c>
      <c r="BP77" s="23">
        <v>1</v>
      </c>
      <c r="BQ77" s="23">
        <v>1</v>
      </c>
      <c r="BS77" s="70">
        <v>7</v>
      </c>
      <c r="BT77" s="70">
        <v>15.25</v>
      </c>
      <c r="BW77" s="70">
        <v>10.5</v>
      </c>
    </row>
    <row r="78" spans="1:75" s="68" customFormat="1" hidden="1" x14ac:dyDescent="0.25">
      <c r="A78" s="29">
        <v>74</v>
      </c>
      <c r="B78" s="31" t="s">
        <v>416</v>
      </c>
      <c r="C78" s="31" t="s">
        <v>417</v>
      </c>
      <c r="D78" s="31" t="s">
        <v>418</v>
      </c>
      <c r="E78" s="21" t="s">
        <v>398</v>
      </c>
      <c r="F78" s="24">
        <v>12</v>
      </c>
      <c r="G78" s="24">
        <v>3.75</v>
      </c>
      <c r="H78" s="24"/>
      <c r="I78" s="25">
        <v>7.875</v>
      </c>
      <c r="J78" s="25"/>
      <c r="K78" s="24">
        <v>11.5</v>
      </c>
      <c r="L78" s="24">
        <v>6.25</v>
      </c>
      <c r="M78" s="24">
        <v>6.25</v>
      </c>
      <c r="N78" s="25">
        <v>8.875</v>
      </c>
      <c r="O78" s="25">
        <v>8.2750000000000004</v>
      </c>
      <c r="P78" s="26">
        <v>16.25</v>
      </c>
      <c r="Q78" s="26">
        <v>9</v>
      </c>
      <c r="R78" s="26"/>
      <c r="S78" s="25">
        <v>12.625</v>
      </c>
      <c r="T78" s="24">
        <v>13.5</v>
      </c>
      <c r="U78" s="24">
        <v>3</v>
      </c>
      <c r="V78" s="24"/>
      <c r="W78" s="25">
        <v>8.25</v>
      </c>
      <c r="X78" s="27">
        <v>10.4375</v>
      </c>
      <c r="Y78" s="24" t="s">
        <v>79</v>
      </c>
      <c r="Z78" s="24">
        <v>15.5</v>
      </c>
      <c r="AA78" s="24"/>
      <c r="AB78" s="25">
        <v>15.5</v>
      </c>
      <c r="AC78" s="24">
        <v>14.5</v>
      </c>
      <c r="AD78" s="24">
        <v>13.38</v>
      </c>
      <c r="AE78" s="24">
        <v>10.5</v>
      </c>
      <c r="AF78" s="25">
        <v>13.875999999999999</v>
      </c>
      <c r="AG78" s="24">
        <v>10</v>
      </c>
      <c r="AH78" s="24"/>
      <c r="AI78" s="24"/>
      <c r="AJ78" s="24">
        <v>3</v>
      </c>
      <c r="AK78" s="24"/>
      <c r="AL78" s="24"/>
      <c r="AM78" s="25">
        <v>6.5</v>
      </c>
      <c r="AN78" s="24">
        <v>16.75</v>
      </c>
      <c r="AO78" s="24">
        <v>16.75</v>
      </c>
      <c r="AP78" s="25">
        <v>10.720882352941176</v>
      </c>
      <c r="AQ78" s="28">
        <v>30</v>
      </c>
      <c r="AR78" s="25"/>
      <c r="AS78" s="67"/>
      <c r="AT78" s="67"/>
      <c r="AU78" s="67"/>
      <c r="AV78" s="69"/>
      <c r="AW78" s="69"/>
      <c r="AX78" s="67"/>
      <c r="AY78" s="67"/>
      <c r="AZ78" s="67"/>
      <c r="BA78" s="67"/>
      <c r="BB78" s="67"/>
      <c r="BC78" s="23">
        <v>0</v>
      </c>
      <c r="BD78" s="23">
        <v>0</v>
      </c>
      <c r="BE78" s="23">
        <v>0</v>
      </c>
      <c r="BF78" s="23">
        <v>4</v>
      </c>
      <c r="BG78" s="23">
        <v>0</v>
      </c>
      <c r="BH78" s="23">
        <v>8</v>
      </c>
      <c r="BI78" s="23">
        <v>4</v>
      </c>
      <c r="BJ78" s="23">
        <v>2</v>
      </c>
      <c r="BK78" s="23">
        <v>1</v>
      </c>
      <c r="BL78" s="23">
        <v>2</v>
      </c>
      <c r="BM78" s="23">
        <v>9</v>
      </c>
      <c r="BN78" s="23">
        <v>1</v>
      </c>
      <c r="BO78" s="23">
        <v>0</v>
      </c>
      <c r="BP78" s="23">
        <v>1</v>
      </c>
      <c r="BQ78" s="23">
        <v>1</v>
      </c>
      <c r="BS78" s="70">
        <v>9</v>
      </c>
      <c r="BT78" s="70">
        <v>15.5</v>
      </c>
      <c r="BW78" s="70">
        <v>3</v>
      </c>
    </row>
    <row r="79" spans="1:75" s="68" customFormat="1" hidden="1" x14ac:dyDescent="0.25">
      <c r="A79" s="29">
        <v>75</v>
      </c>
      <c r="B79" s="31" t="s">
        <v>419</v>
      </c>
      <c r="C79" s="31" t="s">
        <v>420</v>
      </c>
      <c r="D79" s="31" t="s">
        <v>30</v>
      </c>
      <c r="E79" s="21" t="s">
        <v>398</v>
      </c>
      <c r="F79" s="24">
        <v>9.5</v>
      </c>
      <c r="G79" s="24">
        <v>2.5</v>
      </c>
      <c r="H79" s="24">
        <v>5</v>
      </c>
      <c r="I79" s="25">
        <v>7.25</v>
      </c>
      <c r="J79" s="25"/>
      <c r="K79" s="24">
        <v>14</v>
      </c>
      <c r="L79" s="24">
        <v>2.25</v>
      </c>
      <c r="M79" s="24">
        <v>0</v>
      </c>
      <c r="N79" s="25">
        <v>8.125</v>
      </c>
      <c r="O79" s="25">
        <v>7.6</v>
      </c>
      <c r="P79" s="26">
        <v>15.5</v>
      </c>
      <c r="Q79" s="26">
        <v>7</v>
      </c>
      <c r="R79" s="26">
        <v>0</v>
      </c>
      <c r="S79" s="25">
        <v>11.25</v>
      </c>
      <c r="T79" s="24">
        <v>13.5</v>
      </c>
      <c r="U79" s="24">
        <v>3</v>
      </c>
      <c r="V79" s="24"/>
      <c r="W79" s="25">
        <v>8.25</v>
      </c>
      <c r="X79" s="27">
        <v>9.75</v>
      </c>
      <c r="Y79" s="24" t="s">
        <v>85</v>
      </c>
      <c r="Z79" s="24">
        <v>13</v>
      </c>
      <c r="AA79" s="24"/>
      <c r="AB79" s="25">
        <v>11.5</v>
      </c>
      <c r="AC79" s="24">
        <v>15</v>
      </c>
      <c r="AD79" s="24">
        <v>11.38</v>
      </c>
      <c r="AE79" s="24">
        <v>8</v>
      </c>
      <c r="AF79" s="25">
        <v>11.476000000000001</v>
      </c>
      <c r="AG79" s="24">
        <v>5.5</v>
      </c>
      <c r="AH79" s="24"/>
      <c r="AI79" s="24"/>
      <c r="AJ79" s="24">
        <v>2</v>
      </c>
      <c r="AK79" s="24"/>
      <c r="AL79" s="24"/>
      <c r="AM79" s="25">
        <v>3.75</v>
      </c>
      <c r="AN79" s="24">
        <v>12.5</v>
      </c>
      <c r="AO79" s="24"/>
      <c r="AP79" s="25">
        <v>10</v>
      </c>
      <c r="AQ79" s="28">
        <v>30</v>
      </c>
      <c r="AR79" s="25" t="s">
        <v>932</v>
      </c>
      <c r="AS79" s="67"/>
      <c r="AT79" s="67"/>
      <c r="AU79" s="67"/>
      <c r="AV79" s="69"/>
      <c r="AW79" s="69"/>
      <c r="AX79" s="67"/>
      <c r="AY79" s="67"/>
      <c r="AZ79" s="67"/>
      <c r="BA79" s="67"/>
      <c r="BB79" s="67"/>
      <c r="BC79" s="23">
        <v>0</v>
      </c>
      <c r="BD79" s="23">
        <v>0</v>
      </c>
      <c r="BE79" s="23">
        <v>0</v>
      </c>
      <c r="BF79" s="23">
        <v>4</v>
      </c>
      <c r="BG79" s="23">
        <v>0</v>
      </c>
      <c r="BH79" s="23">
        <v>4</v>
      </c>
      <c r="BI79" s="23">
        <v>4</v>
      </c>
      <c r="BJ79" s="23">
        <v>2</v>
      </c>
      <c r="BK79" s="23">
        <v>1</v>
      </c>
      <c r="BL79" s="23">
        <v>0</v>
      </c>
      <c r="BM79" s="23">
        <v>9</v>
      </c>
      <c r="BN79" s="23">
        <v>0</v>
      </c>
      <c r="BO79" s="23">
        <v>0</v>
      </c>
      <c r="BP79" s="23">
        <v>0</v>
      </c>
      <c r="BQ79" s="23">
        <v>1</v>
      </c>
      <c r="BS79" s="70">
        <v>7</v>
      </c>
      <c r="BT79" s="70">
        <v>13</v>
      </c>
      <c r="BW79" s="70">
        <v>3</v>
      </c>
    </row>
    <row r="80" spans="1:75" s="68" customFormat="1" hidden="1" x14ac:dyDescent="0.25">
      <c r="A80" s="29">
        <v>76</v>
      </c>
      <c r="B80" s="35" t="s">
        <v>421</v>
      </c>
      <c r="C80" s="35" t="s">
        <v>422</v>
      </c>
      <c r="D80" s="35" t="s">
        <v>70</v>
      </c>
      <c r="E80" s="20" t="s">
        <v>398</v>
      </c>
      <c r="F80" s="24">
        <v>12.75</v>
      </c>
      <c r="G80" s="24">
        <v>7.75</v>
      </c>
      <c r="H80" s="24"/>
      <c r="I80" s="25">
        <v>10.25</v>
      </c>
      <c r="J80" s="25"/>
      <c r="K80" s="24">
        <v>11</v>
      </c>
      <c r="L80" s="24">
        <v>7</v>
      </c>
      <c r="M80" s="24">
        <v>7</v>
      </c>
      <c r="N80" s="25">
        <v>9</v>
      </c>
      <c r="O80" s="25">
        <v>9.75</v>
      </c>
      <c r="P80" s="26">
        <v>17</v>
      </c>
      <c r="Q80" s="26">
        <v>10</v>
      </c>
      <c r="R80" s="26"/>
      <c r="S80" s="25">
        <v>13.5</v>
      </c>
      <c r="T80" s="24">
        <v>14</v>
      </c>
      <c r="U80" s="24">
        <v>6</v>
      </c>
      <c r="V80" s="24"/>
      <c r="W80" s="25">
        <v>10</v>
      </c>
      <c r="X80" s="27">
        <v>11.75</v>
      </c>
      <c r="Y80" s="24" t="s">
        <v>80</v>
      </c>
      <c r="Z80" s="24">
        <v>19</v>
      </c>
      <c r="AA80" s="24"/>
      <c r="AB80" s="25">
        <v>18</v>
      </c>
      <c r="AC80" s="24">
        <v>15</v>
      </c>
      <c r="AD80" s="24">
        <v>12.88</v>
      </c>
      <c r="AE80" s="24">
        <v>16</v>
      </c>
      <c r="AF80" s="25">
        <v>15.975999999999999</v>
      </c>
      <c r="AG80" s="24">
        <v>11.5</v>
      </c>
      <c r="AH80" s="24"/>
      <c r="AI80" s="24"/>
      <c r="AJ80" s="24">
        <v>6.5</v>
      </c>
      <c r="AK80" s="24"/>
      <c r="AL80" s="24"/>
      <c r="AM80" s="25">
        <v>9</v>
      </c>
      <c r="AN80" s="24">
        <v>16.5</v>
      </c>
      <c r="AO80" s="24">
        <v>16.5</v>
      </c>
      <c r="AP80" s="25">
        <v>12.360588235294117</v>
      </c>
      <c r="AQ80" s="28">
        <v>30</v>
      </c>
      <c r="AR80" s="25"/>
      <c r="AS80" s="67"/>
      <c r="AT80" s="67"/>
      <c r="AU80" s="67"/>
      <c r="AV80" s="69"/>
      <c r="AW80" s="69"/>
      <c r="AX80" s="67"/>
      <c r="AY80" s="67"/>
      <c r="AZ80" s="67"/>
      <c r="BA80" s="67"/>
      <c r="BB80" s="67"/>
      <c r="BC80" s="23">
        <v>6</v>
      </c>
      <c r="BD80" s="23">
        <v>0</v>
      </c>
      <c r="BE80" s="23">
        <v>6</v>
      </c>
      <c r="BF80" s="23">
        <v>4</v>
      </c>
      <c r="BG80" s="23">
        <v>4</v>
      </c>
      <c r="BH80" s="23">
        <v>8</v>
      </c>
      <c r="BI80" s="23">
        <v>4</v>
      </c>
      <c r="BJ80" s="23">
        <v>2</v>
      </c>
      <c r="BK80" s="23">
        <v>1</v>
      </c>
      <c r="BL80" s="23">
        <v>2</v>
      </c>
      <c r="BM80" s="23">
        <v>9</v>
      </c>
      <c r="BN80" s="23">
        <v>1</v>
      </c>
      <c r="BO80" s="23">
        <v>0</v>
      </c>
      <c r="BP80" s="23">
        <v>1</v>
      </c>
      <c r="BQ80" s="23">
        <v>1</v>
      </c>
      <c r="BS80" s="70">
        <v>10</v>
      </c>
      <c r="BT80" s="70">
        <v>19</v>
      </c>
      <c r="BV80" s="70">
        <v>4</v>
      </c>
      <c r="BW80" s="70">
        <v>6</v>
      </c>
    </row>
    <row r="81" spans="1:75" s="68" customFormat="1" hidden="1" x14ac:dyDescent="0.25">
      <c r="A81" s="29">
        <v>77</v>
      </c>
      <c r="B81" s="23" t="s">
        <v>423</v>
      </c>
      <c r="C81" s="23" t="s">
        <v>424</v>
      </c>
      <c r="D81" s="23" t="s">
        <v>425</v>
      </c>
      <c r="E81" s="21" t="s">
        <v>398</v>
      </c>
      <c r="F81" s="24">
        <v>13</v>
      </c>
      <c r="G81" s="24">
        <v>2.5</v>
      </c>
      <c r="H81" s="24">
        <v>8</v>
      </c>
      <c r="I81" s="25">
        <v>10.5</v>
      </c>
      <c r="J81" s="25"/>
      <c r="K81" s="24">
        <v>10.5</v>
      </c>
      <c r="L81" s="24">
        <v>4</v>
      </c>
      <c r="M81" s="24">
        <v>4</v>
      </c>
      <c r="N81" s="25">
        <v>7.25</v>
      </c>
      <c r="O81" s="25">
        <v>9.1999999999999993</v>
      </c>
      <c r="P81" s="26">
        <v>14</v>
      </c>
      <c r="Q81" s="26">
        <v>6</v>
      </c>
      <c r="R81" s="26"/>
      <c r="S81" s="25">
        <v>10</v>
      </c>
      <c r="T81" s="24">
        <v>14.5</v>
      </c>
      <c r="U81" s="24">
        <v>2.5</v>
      </c>
      <c r="V81" s="24"/>
      <c r="W81" s="25">
        <v>8.5</v>
      </c>
      <c r="X81" s="27">
        <v>9.25</v>
      </c>
      <c r="Y81" s="24" t="s">
        <v>178</v>
      </c>
      <c r="Z81" s="24">
        <v>4.5</v>
      </c>
      <c r="AA81" s="24"/>
      <c r="AB81" s="25">
        <v>6.25</v>
      </c>
      <c r="AC81" s="24">
        <v>16</v>
      </c>
      <c r="AD81" s="24">
        <v>10.5</v>
      </c>
      <c r="AE81" s="24">
        <v>13.5</v>
      </c>
      <c r="AF81" s="25">
        <v>10.5</v>
      </c>
      <c r="AG81" s="24">
        <v>10</v>
      </c>
      <c r="AH81" s="24"/>
      <c r="AI81" s="24"/>
      <c r="AJ81" s="24">
        <v>1.5</v>
      </c>
      <c r="AK81" s="24"/>
      <c r="AL81" s="24"/>
      <c r="AM81" s="25">
        <v>5.75</v>
      </c>
      <c r="AN81" s="24">
        <v>13</v>
      </c>
      <c r="AO81" s="24"/>
      <c r="AP81" s="25">
        <v>10</v>
      </c>
      <c r="AQ81" s="28">
        <v>30</v>
      </c>
      <c r="AR81" s="25" t="s">
        <v>932</v>
      </c>
      <c r="AS81" s="67"/>
      <c r="AT81" s="67"/>
      <c r="AU81" s="67"/>
      <c r="AV81" s="69"/>
      <c r="AW81" s="69"/>
      <c r="AX81" s="67"/>
      <c r="AY81" s="67"/>
      <c r="AZ81" s="67"/>
      <c r="BA81" s="67"/>
      <c r="BB81" s="67"/>
      <c r="BC81" s="23">
        <v>6</v>
      </c>
      <c r="BD81" s="23">
        <v>0</v>
      </c>
      <c r="BE81" s="23">
        <v>6</v>
      </c>
      <c r="BF81" s="23">
        <v>4</v>
      </c>
      <c r="BG81" s="23">
        <v>0</v>
      </c>
      <c r="BH81" s="23">
        <v>4</v>
      </c>
      <c r="BI81" s="23">
        <v>0</v>
      </c>
      <c r="BJ81" s="23">
        <v>2</v>
      </c>
      <c r="BK81" s="23">
        <v>1</v>
      </c>
      <c r="BL81" s="23">
        <v>2</v>
      </c>
      <c r="BM81" s="23">
        <v>9</v>
      </c>
      <c r="BN81" s="23">
        <v>1</v>
      </c>
      <c r="BO81" s="23">
        <v>0</v>
      </c>
      <c r="BP81" s="23">
        <v>1</v>
      </c>
      <c r="BQ81" s="23">
        <v>1</v>
      </c>
      <c r="BS81" s="70">
        <v>6</v>
      </c>
      <c r="BT81" s="70">
        <v>4.5</v>
      </c>
      <c r="BW81" s="70">
        <v>2.5</v>
      </c>
    </row>
    <row r="82" spans="1:75" s="68" customFormat="1" ht="17.25" hidden="1" customHeight="1" x14ac:dyDescent="0.25">
      <c r="A82" s="29">
        <v>78</v>
      </c>
      <c r="B82" s="31" t="s">
        <v>426</v>
      </c>
      <c r="C82" s="31" t="s">
        <v>427</v>
      </c>
      <c r="D82" s="31" t="s">
        <v>23</v>
      </c>
      <c r="E82" s="21" t="s">
        <v>398</v>
      </c>
      <c r="F82" s="24">
        <v>13</v>
      </c>
      <c r="G82" s="24">
        <v>7.5</v>
      </c>
      <c r="H82" s="24"/>
      <c r="I82" s="25">
        <v>10.25</v>
      </c>
      <c r="J82" s="25"/>
      <c r="K82" s="24">
        <v>15</v>
      </c>
      <c r="L82" s="24">
        <v>7</v>
      </c>
      <c r="M82" s="24">
        <v>7</v>
      </c>
      <c r="N82" s="25">
        <v>11</v>
      </c>
      <c r="O82" s="25">
        <v>10.55</v>
      </c>
      <c r="P82" s="26">
        <v>18</v>
      </c>
      <c r="Q82" s="26">
        <v>6</v>
      </c>
      <c r="R82" s="26"/>
      <c r="S82" s="25">
        <v>12</v>
      </c>
      <c r="T82" s="24">
        <v>13.5</v>
      </c>
      <c r="U82" s="24">
        <v>6.5</v>
      </c>
      <c r="V82" s="24"/>
      <c r="W82" s="25">
        <v>10</v>
      </c>
      <c r="X82" s="27">
        <v>11</v>
      </c>
      <c r="Y82" s="24" t="s">
        <v>81</v>
      </c>
      <c r="Z82" s="24">
        <v>14</v>
      </c>
      <c r="AA82" s="24"/>
      <c r="AB82" s="25">
        <v>14</v>
      </c>
      <c r="AC82" s="24">
        <v>14.5</v>
      </c>
      <c r="AD82" s="24">
        <v>11.5</v>
      </c>
      <c r="AE82" s="24">
        <v>10.5</v>
      </c>
      <c r="AF82" s="25">
        <v>12.9</v>
      </c>
      <c r="AG82" s="24">
        <v>13</v>
      </c>
      <c r="AH82" s="24"/>
      <c r="AI82" s="24"/>
      <c r="AJ82" s="24">
        <v>3.5</v>
      </c>
      <c r="AK82" s="24"/>
      <c r="AL82" s="24"/>
      <c r="AM82" s="25">
        <v>8.25</v>
      </c>
      <c r="AN82" s="24">
        <v>14.5</v>
      </c>
      <c r="AO82" s="24">
        <v>14.5</v>
      </c>
      <c r="AP82" s="25">
        <v>11.308823529411764</v>
      </c>
      <c r="AQ82" s="28">
        <v>30</v>
      </c>
      <c r="AR82" s="25"/>
      <c r="AS82" s="67"/>
      <c r="AT82" s="67"/>
      <c r="AU82" s="67"/>
      <c r="AV82" s="69"/>
      <c r="AW82" s="69"/>
      <c r="AX82" s="67"/>
      <c r="AY82" s="67"/>
      <c r="AZ82" s="67"/>
      <c r="BA82" s="67"/>
      <c r="BB82" s="67"/>
      <c r="BC82" s="23">
        <v>6</v>
      </c>
      <c r="BD82" s="23">
        <v>4</v>
      </c>
      <c r="BE82" s="23">
        <v>10</v>
      </c>
      <c r="BF82" s="23">
        <v>4</v>
      </c>
      <c r="BG82" s="23">
        <v>4</v>
      </c>
      <c r="BH82" s="23">
        <v>8</v>
      </c>
      <c r="BI82" s="23">
        <v>4</v>
      </c>
      <c r="BJ82" s="23">
        <v>2</v>
      </c>
      <c r="BK82" s="23">
        <v>1</v>
      </c>
      <c r="BL82" s="23">
        <v>2</v>
      </c>
      <c r="BM82" s="23">
        <v>9</v>
      </c>
      <c r="BN82" s="23">
        <v>1</v>
      </c>
      <c r="BO82" s="23">
        <v>0</v>
      </c>
      <c r="BP82" s="23">
        <v>1</v>
      </c>
      <c r="BQ82" s="23">
        <v>1</v>
      </c>
      <c r="BS82" s="70">
        <v>6</v>
      </c>
      <c r="BT82" s="70">
        <v>14</v>
      </c>
      <c r="BV82" s="70">
        <v>4.5</v>
      </c>
      <c r="BW82" s="70">
        <v>6.5</v>
      </c>
    </row>
    <row r="83" spans="1:75" s="68" customFormat="1" hidden="1" x14ac:dyDescent="0.25">
      <c r="A83" s="29">
        <v>79</v>
      </c>
      <c r="B83" s="31" t="s">
        <v>428</v>
      </c>
      <c r="C83" s="31" t="s">
        <v>429</v>
      </c>
      <c r="D83" s="31" t="s">
        <v>126</v>
      </c>
      <c r="E83" s="21" t="s">
        <v>398</v>
      </c>
      <c r="F83" s="24">
        <v>13</v>
      </c>
      <c r="G83" s="24"/>
      <c r="H83" s="24"/>
      <c r="I83" s="25">
        <v>6.5</v>
      </c>
      <c r="J83" s="25"/>
      <c r="K83" s="24">
        <v>12.5</v>
      </c>
      <c r="L83" s="24">
        <v>5.75</v>
      </c>
      <c r="M83" s="24">
        <v>5.75</v>
      </c>
      <c r="N83" s="25">
        <v>9.125</v>
      </c>
      <c r="O83" s="25">
        <v>7.55</v>
      </c>
      <c r="P83" s="26">
        <v>16</v>
      </c>
      <c r="Q83" s="26">
        <v>6</v>
      </c>
      <c r="R83" s="26"/>
      <c r="S83" s="25">
        <v>11</v>
      </c>
      <c r="T83" s="24">
        <v>13.5</v>
      </c>
      <c r="U83" s="24">
        <v>3.5</v>
      </c>
      <c r="V83" s="24"/>
      <c r="W83" s="25">
        <v>8.5</v>
      </c>
      <c r="X83" s="27">
        <v>9.75</v>
      </c>
      <c r="Y83" s="24" t="s">
        <v>82</v>
      </c>
      <c r="Z83" s="24">
        <v>13.25</v>
      </c>
      <c r="AA83" s="24"/>
      <c r="AB83" s="25">
        <v>14.625</v>
      </c>
      <c r="AC83" s="24">
        <v>13</v>
      </c>
      <c r="AD83" s="24">
        <v>14.13</v>
      </c>
      <c r="AE83" s="24">
        <v>15.5</v>
      </c>
      <c r="AF83" s="25">
        <v>14.375999999999999</v>
      </c>
      <c r="AG83" s="24">
        <v>10</v>
      </c>
      <c r="AH83" s="24"/>
      <c r="AI83" s="24"/>
      <c r="AJ83" s="24">
        <v>1.75</v>
      </c>
      <c r="AK83" s="24"/>
      <c r="AL83" s="24"/>
      <c r="AM83" s="25">
        <v>5.875</v>
      </c>
      <c r="AN83" s="24">
        <v>11.75</v>
      </c>
      <c r="AO83" s="24">
        <v>11.75</v>
      </c>
      <c r="AP83" s="25">
        <v>10.125294117647059</v>
      </c>
      <c r="AQ83" s="28">
        <v>30</v>
      </c>
      <c r="AR83" s="25"/>
      <c r="AS83" s="67"/>
      <c r="AT83" s="67"/>
      <c r="AU83" s="67"/>
      <c r="AV83" s="69"/>
      <c r="AW83" s="69"/>
      <c r="AX83" s="67"/>
      <c r="AY83" s="67"/>
      <c r="AZ83" s="67"/>
      <c r="BA83" s="67"/>
      <c r="BB83" s="67"/>
      <c r="BC83" s="23">
        <v>0</v>
      </c>
      <c r="BD83" s="23">
        <v>0</v>
      </c>
      <c r="BE83" s="23">
        <v>0</v>
      </c>
      <c r="BF83" s="23">
        <v>4</v>
      </c>
      <c r="BG83" s="23">
        <v>0</v>
      </c>
      <c r="BH83" s="23">
        <v>4</v>
      </c>
      <c r="BI83" s="23">
        <v>4</v>
      </c>
      <c r="BJ83" s="23">
        <v>2</v>
      </c>
      <c r="BK83" s="23">
        <v>1</v>
      </c>
      <c r="BL83" s="23">
        <v>2</v>
      </c>
      <c r="BM83" s="23">
        <v>9</v>
      </c>
      <c r="BN83" s="23">
        <v>1</v>
      </c>
      <c r="BO83" s="23">
        <v>0</v>
      </c>
      <c r="BP83" s="23">
        <v>1</v>
      </c>
      <c r="BQ83" s="23">
        <v>1</v>
      </c>
      <c r="BS83" s="70">
        <v>6</v>
      </c>
      <c r="BT83" s="70">
        <v>13.25</v>
      </c>
      <c r="BW83" s="70">
        <v>3.5</v>
      </c>
    </row>
    <row r="84" spans="1:75" s="68" customFormat="1" hidden="1" x14ac:dyDescent="0.25">
      <c r="A84" s="29">
        <v>80</v>
      </c>
      <c r="B84" s="31" t="s">
        <v>430</v>
      </c>
      <c r="C84" s="31" t="s">
        <v>431</v>
      </c>
      <c r="D84" s="31" t="s">
        <v>432</v>
      </c>
      <c r="E84" s="21" t="s">
        <v>398</v>
      </c>
      <c r="F84" s="24">
        <v>12.25</v>
      </c>
      <c r="G84" s="24">
        <v>7.5</v>
      </c>
      <c r="H84" s="24"/>
      <c r="I84" s="25">
        <v>9.875</v>
      </c>
      <c r="J84" s="25"/>
      <c r="K84" s="24">
        <v>13.5</v>
      </c>
      <c r="L84" s="24">
        <v>6.5</v>
      </c>
      <c r="M84" s="24">
        <v>6.5</v>
      </c>
      <c r="N84" s="25">
        <v>10</v>
      </c>
      <c r="O84" s="25">
        <v>9.9250000000000007</v>
      </c>
      <c r="P84" s="26">
        <v>17</v>
      </c>
      <c r="Q84" s="26">
        <v>10</v>
      </c>
      <c r="R84" s="26"/>
      <c r="S84" s="25">
        <v>13.5</v>
      </c>
      <c r="T84" s="24">
        <v>13.5</v>
      </c>
      <c r="U84" s="24">
        <v>10.5</v>
      </c>
      <c r="V84" s="24"/>
      <c r="W84" s="25">
        <v>12</v>
      </c>
      <c r="X84" s="27">
        <v>12.75</v>
      </c>
      <c r="Y84" s="24" t="s">
        <v>89</v>
      </c>
      <c r="Z84" s="24">
        <v>14.25</v>
      </c>
      <c r="AA84" s="24"/>
      <c r="AB84" s="25">
        <v>14.625</v>
      </c>
      <c r="AC84" s="24">
        <v>14.5</v>
      </c>
      <c r="AD84" s="24">
        <v>12.25</v>
      </c>
      <c r="AE84" s="24">
        <v>14.5</v>
      </c>
      <c r="AF84" s="25">
        <v>14.1</v>
      </c>
      <c r="AG84" s="24">
        <v>16.5</v>
      </c>
      <c r="AH84" s="24"/>
      <c r="AI84" s="24"/>
      <c r="AJ84" s="24">
        <v>3.75</v>
      </c>
      <c r="AK84" s="24"/>
      <c r="AL84" s="24"/>
      <c r="AM84" s="25">
        <v>10.125</v>
      </c>
      <c r="AN84" s="24">
        <v>17.5</v>
      </c>
      <c r="AO84" s="24">
        <v>17.5</v>
      </c>
      <c r="AP84" s="25">
        <v>12.286764705882353</v>
      </c>
      <c r="AQ84" s="28">
        <v>30</v>
      </c>
      <c r="AR84" s="25"/>
      <c r="AS84" s="67"/>
      <c r="AT84" s="67"/>
      <c r="AU84" s="67"/>
      <c r="AV84" s="69"/>
      <c r="AW84" s="69"/>
      <c r="AX84" s="67"/>
      <c r="AY84" s="67"/>
      <c r="AZ84" s="67"/>
      <c r="BA84" s="67"/>
      <c r="BB84" s="67"/>
      <c r="BC84" s="23">
        <v>0</v>
      </c>
      <c r="BD84" s="23">
        <v>4</v>
      </c>
      <c r="BE84" s="23">
        <v>4</v>
      </c>
      <c r="BF84" s="23">
        <v>4</v>
      </c>
      <c r="BG84" s="23">
        <v>4</v>
      </c>
      <c r="BH84" s="23">
        <v>8</v>
      </c>
      <c r="BI84" s="23">
        <v>4</v>
      </c>
      <c r="BJ84" s="23">
        <v>2</v>
      </c>
      <c r="BK84" s="23">
        <v>1</v>
      </c>
      <c r="BL84" s="23">
        <v>2</v>
      </c>
      <c r="BM84" s="23">
        <v>9</v>
      </c>
      <c r="BN84" s="23">
        <v>1</v>
      </c>
      <c r="BO84" s="23">
        <v>0</v>
      </c>
      <c r="BP84" s="23">
        <v>2</v>
      </c>
      <c r="BQ84" s="23">
        <v>1</v>
      </c>
      <c r="BS84" s="70">
        <v>10</v>
      </c>
      <c r="BT84" s="70">
        <v>14.25</v>
      </c>
      <c r="BW84" s="70">
        <v>10.5</v>
      </c>
    </row>
    <row r="85" spans="1:75" s="68" customFormat="1" hidden="1" x14ac:dyDescent="0.25">
      <c r="A85" s="29">
        <v>81</v>
      </c>
      <c r="B85" s="31" t="s">
        <v>433</v>
      </c>
      <c r="C85" s="31" t="s">
        <v>434</v>
      </c>
      <c r="D85" s="31" t="s">
        <v>130</v>
      </c>
      <c r="E85" s="21" t="s">
        <v>398</v>
      </c>
      <c r="F85" s="24">
        <v>11</v>
      </c>
      <c r="G85" s="24">
        <v>1.5</v>
      </c>
      <c r="H85" s="24"/>
      <c r="I85" s="25">
        <v>6.25</v>
      </c>
      <c r="J85" s="25"/>
      <c r="K85" s="24">
        <v>8.5</v>
      </c>
      <c r="L85" s="24">
        <v>2.75</v>
      </c>
      <c r="M85" s="24">
        <v>2.75</v>
      </c>
      <c r="N85" s="25">
        <v>5.625</v>
      </c>
      <c r="O85" s="25">
        <v>6</v>
      </c>
      <c r="P85" s="26">
        <v>16</v>
      </c>
      <c r="Q85" s="26">
        <v>5</v>
      </c>
      <c r="R85" s="26"/>
      <c r="S85" s="25">
        <v>10.5</v>
      </c>
      <c r="T85" s="24">
        <v>14</v>
      </c>
      <c r="U85" s="24">
        <v>6</v>
      </c>
      <c r="V85" s="24"/>
      <c r="W85" s="25">
        <v>10</v>
      </c>
      <c r="X85" s="27">
        <v>10.25</v>
      </c>
      <c r="Y85" s="24" t="s">
        <v>86</v>
      </c>
      <c r="Z85" s="24">
        <v>8.5</v>
      </c>
      <c r="AA85" s="24"/>
      <c r="AB85" s="25">
        <v>10</v>
      </c>
      <c r="AC85" s="24">
        <v>14.5</v>
      </c>
      <c r="AD85" s="24">
        <v>10.75</v>
      </c>
      <c r="AE85" s="24">
        <v>14</v>
      </c>
      <c r="AF85" s="25">
        <v>11.85</v>
      </c>
      <c r="AG85" s="24">
        <v>10.5</v>
      </c>
      <c r="AH85" s="24"/>
      <c r="AI85" s="24"/>
      <c r="AJ85" s="24">
        <v>7</v>
      </c>
      <c r="AK85" s="24"/>
      <c r="AL85" s="24"/>
      <c r="AM85" s="25">
        <v>8.75</v>
      </c>
      <c r="AN85" s="24">
        <v>13.5</v>
      </c>
      <c r="AO85" s="24">
        <v>13.5</v>
      </c>
      <c r="AP85" s="25">
        <v>10</v>
      </c>
      <c r="AQ85" s="28">
        <v>30</v>
      </c>
      <c r="AR85" s="25" t="s">
        <v>932</v>
      </c>
      <c r="AS85" s="67"/>
      <c r="AT85" s="67"/>
      <c r="AU85" s="67"/>
      <c r="AV85" s="69"/>
      <c r="AW85" s="69"/>
      <c r="AX85" s="67"/>
      <c r="AY85" s="67"/>
      <c r="AZ85" s="67"/>
      <c r="BA85" s="67"/>
      <c r="BB85" s="67"/>
      <c r="BC85" s="23">
        <v>0</v>
      </c>
      <c r="BD85" s="23">
        <v>0</v>
      </c>
      <c r="BE85" s="23">
        <v>0</v>
      </c>
      <c r="BF85" s="23">
        <v>4</v>
      </c>
      <c r="BG85" s="23">
        <v>4</v>
      </c>
      <c r="BH85" s="23">
        <v>8</v>
      </c>
      <c r="BI85" s="23">
        <v>4</v>
      </c>
      <c r="BJ85" s="23">
        <v>2</v>
      </c>
      <c r="BK85" s="23">
        <v>1</v>
      </c>
      <c r="BL85" s="23">
        <v>2</v>
      </c>
      <c r="BM85" s="23">
        <v>9</v>
      </c>
      <c r="BN85" s="23">
        <v>1</v>
      </c>
      <c r="BO85" s="23">
        <v>0</v>
      </c>
      <c r="BP85" s="23">
        <v>1</v>
      </c>
      <c r="BQ85" s="23">
        <v>1</v>
      </c>
      <c r="BS85" s="70">
        <v>5</v>
      </c>
      <c r="BT85" s="70">
        <v>8.5</v>
      </c>
      <c r="BV85" s="70">
        <v>4</v>
      </c>
      <c r="BW85" s="70">
        <v>6</v>
      </c>
    </row>
    <row r="86" spans="1:75" s="68" customFormat="1" hidden="1" x14ac:dyDescent="0.25">
      <c r="A86" s="29">
        <v>82</v>
      </c>
      <c r="B86" s="31" t="s">
        <v>435</v>
      </c>
      <c r="C86" s="31" t="s">
        <v>209</v>
      </c>
      <c r="D86" s="31" t="s">
        <v>436</v>
      </c>
      <c r="E86" s="21" t="s">
        <v>398</v>
      </c>
      <c r="F86" s="24">
        <v>12.5</v>
      </c>
      <c r="G86" s="24">
        <v>3</v>
      </c>
      <c r="H86" s="24"/>
      <c r="I86" s="25">
        <v>7.75</v>
      </c>
      <c r="J86" s="25"/>
      <c r="K86" s="24">
        <v>9</v>
      </c>
      <c r="L86" s="24">
        <v>2.5</v>
      </c>
      <c r="M86" s="24">
        <v>2.5</v>
      </c>
      <c r="N86" s="25">
        <v>5.75</v>
      </c>
      <c r="O86" s="25">
        <v>6.95</v>
      </c>
      <c r="P86" s="26">
        <v>16.5</v>
      </c>
      <c r="Q86" s="26">
        <v>9</v>
      </c>
      <c r="R86" s="26"/>
      <c r="S86" s="25">
        <v>12.75</v>
      </c>
      <c r="T86" s="24">
        <v>13.5</v>
      </c>
      <c r="U86" s="24">
        <v>6.5</v>
      </c>
      <c r="V86" s="24"/>
      <c r="W86" s="25">
        <v>10</v>
      </c>
      <c r="X86" s="27">
        <v>11.375</v>
      </c>
      <c r="Y86" s="24" t="s">
        <v>85</v>
      </c>
      <c r="Z86" s="24">
        <v>7</v>
      </c>
      <c r="AA86" s="24"/>
      <c r="AB86" s="25">
        <v>10</v>
      </c>
      <c r="AC86" s="24">
        <v>14.5</v>
      </c>
      <c r="AD86" s="24">
        <v>13.5</v>
      </c>
      <c r="AE86" s="24">
        <v>16.5</v>
      </c>
      <c r="AF86" s="25">
        <v>12.9</v>
      </c>
      <c r="AG86" s="24">
        <v>14.5</v>
      </c>
      <c r="AH86" s="24"/>
      <c r="AI86" s="24"/>
      <c r="AJ86" s="24">
        <v>2</v>
      </c>
      <c r="AK86" s="24"/>
      <c r="AL86" s="24"/>
      <c r="AM86" s="25">
        <v>8.25</v>
      </c>
      <c r="AN86" s="24">
        <v>16</v>
      </c>
      <c r="AO86" s="24">
        <v>16</v>
      </c>
      <c r="AP86" s="25">
        <v>10.426470588235293</v>
      </c>
      <c r="AQ86" s="28">
        <v>30</v>
      </c>
      <c r="AR86" s="25"/>
      <c r="AS86" s="67"/>
      <c r="AT86" s="67"/>
      <c r="AU86" s="67"/>
      <c r="AV86" s="69"/>
      <c r="AW86" s="69"/>
      <c r="AX86" s="67"/>
      <c r="AY86" s="67"/>
      <c r="AZ86" s="67"/>
      <c r="BA86" s="67"/>
      <c r="BB86" s="67"/>
      <c r="BC86" s="23">
        <v>0</v>
      </c>
      <c r="BD86" s="23">
        <v>0</v>
      </c>
      <c r="BE86" s="23">
        <v>0</v>
      </c>
      <c r="BF86" s="23">
        <v>4</v>
      </c>
      <c r="BG86" s="23">
        <v>4</v>
      </c>
      <c r="BH86" s="23">
        <v>8</v>
      </c>
      <c r="BI86" s="23">
        <v>4</v>
      </c>
      <c r="BJ86" s="23">
        <v>2</v>
      </c>
      <c r="BK86" s="23">
        <v>1</v>
      </c>
      <c r="BL86" s="23">
        <v>2</v>
      </c>
      <c r="BM86" s="23">
        <v>9</v>
      </c>
      <c r="BN86" s="23">
        <v>1</v>
      </c>
      <c r="BO86" s="23">
        <v>0</v>
      </c>
      <c r="BP86" s="23">
        <v>1</v>
      </c>
      <c r="BQ86" s="23">
        <v>1</v>
      </c>
      <c r="BS86" s="70">
        <v>9</v>
      </c>
      <c r="BT86" s="70">
        <v>7</v>
      </c>
      <c r="BV86" s="70">
        <v>4.5</v>
      </c>
      <c r="BW86" s="70">
        <v>6.5</v>
      </c>
    </row>
    <row r="87" spans="1:75" s="68" customFormat="1" hidden="1" x14ac:dyDescent="0.25">
      <c r="A87" s="29">
        <v>83</v>
      </c>
      <c r="B87" s="31" t="s">
        <v>437</v>
      </c>
      <c r="C87" s="31" t="s">
        <v>438</v>
      </c>
      <c r="D87" s="31" t="s">
        <v>439</v>
      </c>
      <c r="E87" s="21" t="s">
        <v>398</v>
      </c>
      <c r="F87" s="24">
        <v>15</v>
      </c>
      <c r="G87" s="24">
        <v>8.5</v>
      </c>
      <c r="H87" s="24"/>
      <c r="I87" s="25">
        <v>11.75</v>
      </c>
      <c r="J87" s="25"/>
      <c r="K87" s="24">
        <v>15</v>
      </c>
      <c r="L87" s="24">
        <v>6.75</v>
      </c>
      <c r="M87" s="24">
        <v>6.75</v>
      </c>
      <c r="N87" s="25">
        <v>10.875</v>
      </c>
      <c r="O87" s="25">
        <v>11.4</v>
      </c>
      <c r="P87" s="26">
        <v>17.5</v>
      </c>
      <c r="Q87" s="26">
        <v>6</v>
      </c>
      <c r="R87" s="26"/>
      <c r="S87" s="25">
        <v>11.75</v>
      </c>
      <c r="T87" s="24">
        <v>13.5</v>
      </c>
      <c r="U87" s="24">
        <v>6.5</v>
      </c>
      <c r="V87" s="24"/>
      <c r="W87" s="25">
        <v>10</v>
      </c>
      <c r="X87" s="27">
        <v>10.875</v>
      </c>
      <c r="Y87" s="24" t="s">
        <v>80</v>
      </c>
      <c r="Z87" s="24">
        <v>17</v>
      </c>
      <c r="AA87" s="24"/>
      <c r="AB87" s="25">
        <v>17</v>
      </c>
      <c r="AC87" s="24">
        <v>13.5</v>
      </c>
      <c r="AD87" s="24">
        <v>13.13</v>
      </c>
      <c r="AE87" s="24">
        <v>11</v>
      </c>
      <c r="AF87" s="25">
        <v>14.325999999999999</v>
      </c>
      <c r="AG87" s="24">
        <v>14</v>
      </c>
      <c r="AH87" s="24"/>
      <c r="AI87" s="24"/>
      <c r="AJ87" s="24">
        <v>4.25</v>
      </c>
      <c r="AK87" s="24"/>
      <c r="AL87" s="24"/>
      <c r="AM87" s="25">
        <v>9.125</v>
      </c>
      <c r="AN87" s="24">
        <v>11.25</v>
      </c>
      <c r="AO87" s="24">
        <v>11.25</v>
      </c>
      <c r="AP87" s="25">
        <v>11.860588235294117</v>
      </c>
      <c r="AQ87" s="28">
        <v>30</v>
      </c>
      <c r="AR87" s="25"/>
      <c r="AS87" s="67"/>
      <c r="AT87" s="67"/>
      <c r="AU87" s="67"/>
      <c r="AV87" s="69"/>
      <c r="AW87" s="69"/>
      <c r="AX87" s="67"/>
      <c r="AY87" s="67"/>
      <c r="AZ87" s="67"/>
      <c r="BA87" s="67"/>
      <c r="BB87" s="67"/>
      <c r="BC87" s="23">
        <v>6</v>
      </c>
      <c r="BD87" s="23">
        <v>4</v>
      </c>
      <c r="BE87" s="23">
        <v>10</v>
      </c>
      <c r="BF87" s="23">
        <v>4</v>
      </c>
      <c r="BG87" s="23">
        <v>4</v>
      </c>
      <c r="BH87" s="23">
        <v>8</v>
      </c>
      <c r="BI87" s="23">
        <v>4</v>
      </c>
      <c r="BJ87" s="23">
        <v>2</v>
      </c>
      <c r="BK87" s="23">
        <v>1</v>
      </c>
      <c r="BL87" s="23">
        <v>2</v>
      </c>
      <c r="BM87" s="23">
        <v>9</v>
      </c>
      <c r="BN87" s="23">
        <v>1</v>
      </c>
      <c r="BO87" s="23">
        <v>0</v>
      </c>
      <c r="BP87" s="23">
        <v>1</v>
      </c>
      <c r="BQ87" s="23">
        <v>1</v>
      </c>
      <c r="BS87" s="70">
        <v>6</v>
      </c>
      <c r="BT87" s="70">
        <v>17</v>
      </c>
      <c r="BU87" s="68">
        <v>2.5</v>
      </c>
      <c r="BV87" s="70">
        <v>4.5</v>
      </c>
      <c r="BW87" s="70">
        <v>6.5</v>
      </c>
    </row>
    <row r="88" spans="1:75" s="68" customFormat="1" hidden="1" x14ac:dyDescent="0.25">
      <c r="A88" s="29">
        <v>84</v>
      </c>
      <c r="B88" s="31" t="s">
        <v>440</v>
      </c>
      <c r="C88" s="31" t="s">
        <v>441</v>
      </c>
      <c r="D88" s="31" t="s">
        <v>42</v>
      </c>
      <c r="E88" s="21" t="s">
        <v>398</v>
      </c>
      <c r="F88" s="24">
        <v>12.5</v>
      </c>
      <c r="G88" s="24">
        <v>9</v>
      </c>
      <c r="H88" s="24"/>
      <c r="I88" s="25">
        <v>10.75</v>
      </c>
      <c r="J88" s="25"/>
      <c r="K88" s="24">
        <v>13.5</v>
      </c>
      <c r="L88" s="24">
        <v>6</v>
      </c>
      <c r="M88" s="24">
        <v>6</v>
      </c>
      <c r="N88" s="25">
        <v>9.75</v>
      </c>
      <c r="O88" s="25">
        <v>10.35</v>
      </c>
      <c r="P88" s="26">
        <v>14.5</v>
      </c>
      <c r="Q88" s="26">
        <v>6</v>
      </c>
      <c r="R88" s="26"/>
      <c r="S88" s="25">
        <v>10.25</v>
      </c>
      <c r="T88" s="24">
        <v>13.5</v>
      </c>
      <c r="U88" s="24">
        <v>6.5</v>
      </c>
      <c r="V88" s="24"/>
      <c r="W88" s="25">
        <v>10</v>
      </c>
      <c r="X88" s="27">
        <v>10.125</v>
      </c>
      <c r="Y88" s="24" t="s">
        <v>83</v>
      </c>
      <c r="Z88" s="24">
        <v>13.5</v>
      </c>
      <c r="AA88" s="24"/>
      <c r="AB88" s="25">
        <v>12.75</v>
      </c>
      <c r="AC88" s="24">
        <v>14.5</v>
      </c>
      <c r="AD88" s="24">
        <v>12.5</v>
      </c>
      <c r="AE88" s="24">
        <v>8</v>
      </c>
      <c r="AF88" s="25">
        <v>12.1</v>
      </c>
      <c r="AG88" s="24">
        <v>10</v>
      </c>
      <c r="AH88" s="24"/>
      <c r="AI88" s="24"/>
      <c r="AJ88" s="24">
        <v>2</v>
      </c>
      <c r="AK88" s="24"/>
      <c r="AL88" s="24"/>
      <c r="AM88" s="25">
        <v>6</v>
      </c>
      <c r="AN88" s="24">
        <v>14.5</v>
      </c>
      <c r="AO88" s="24">
        <v>14.5</v>
      </c>
      <c r="AP88" s="25">
        <v>10.544117647058824</v>
      </c>
      <c r="AQ88" s="28">
        <v>30</v>
      </c>
      <c r="AR88" s="25"/>
      <c r="AS88" s="67"/>
      <c r="AT88" s="67"/>
      <c r="AU88" s="67"/>
      <c r="AV88" s="69"/>
      <c r="AW88" s="69"/>
      <c r="AX88" s="67"/>
      <c r="AY88" s="67"/>
      <c r="AZ88" s="67"/>
      <c r="BA88" s="67"/>
      <c r="BB88" s="67"/>
      <c r="BC88" s="23">
        <v>6</v>
      </c>
      <c r="BD88" s="23">
        <v>0</v>
      </c>
      <c r="BE88" s="23">
        <v>10</v>
      </c>
      <c r="BF88" s="23">
        <v>4</v>
      </c>
      <c r="BG88" s="23">
        <v>4</v>
      </c>
      <c r="BH88" s="23">
        <v>8</v>
      </c>
      <c r="BI88" s="23">
        <v>4</v>
      </c>
      <c r="BJ88" s="23">
        <v>2</v>
      </c>
      <c r="BK88" s="23">
        <v>1</v>
      </c>
      <c r="BL88" s="23">
        <v>0</v>
      </c>
      <c r="BM88" s="23">
        <v>9</v>
      </c>
      <c r="BN88" s="23">
        <v>1</v>
      </c>
      <c r="BO88" s="23">
        <v>0</v>
      </c>
      <c r="BP88" s="23">
        <v>1</v>
      </c>
      <c r="BQ88" s="23">
        <v>1</v>
      </c>
      <c r="BS88" s="70">
        <v>6</v>
      </c>
      <c r="BT88" s="70">
        <v>13.5</v>
      </c>
      <c r="BV88" s="70">
        <v>4.5</v>
      </c>
      <c r="BW88" s="70">
        <v>6.5</v>
      </c>
    </row>
    <row r="89" spans="1:75" s="68" customFormat="1" hidden="1" x14ac:dyDescent="0.25">
      <c r="A89" s="29">
        <v>85</v>
      </c>
      <c r="B89" s="31" t="s">
        <v>442</v>
      </c>
      <c r="C89" s="31" t="s">
        <v>443</v>
      </c>
      <c r="D89" s="31" t="s">
        <v>218</v>
      </c>
      <c r="E89" s="21" t="s">
        <v>398</v>
      </c>
      <c r="F89" s="24">
        <v>9.5</v>
      </c>
      <c r="G89" s="24">
        <v>3</v>
      </c>
      <c r="H89" s="24"/>
      <c r="I89" s="25">
        <v>6.25</v>
      </c>
      <c r="J89" s="25"/>
      <c r="K89" s="24">
        <v>10.5</v>
      </c>
      <c r="L89" s="24">
        <v>3.75</v>
      </c>
      <c r="M89" s="24">
        <v>3.75</v>
      </c>
      <c r="N89" s="25">
        <v>7.125</v>
      </c>
      <c r="O89" s="25">
        <v>6.6</v>
      </c>
      <c r="P89" s="26">
        <v>15.5</v>
      </c>
      <c r="Q89" s="26">
        <v>6.5</v>
      </c>
      <c r="R89" s="26"/>
      <c r="S89" s="25">
        <v>11</v>
      </c>
      <c r="T89" s="24">
        <v>13.5</v>
      </c>
      <c r="U89" s="24">
        <v>3.5</v>
      </c>
      <c r="V89" s="24"/>
      <c r="W89" s="25">
        <v>8.5</v>
      </c>
      <c r="X89" s="27">
        <v>9.75</v>
      </c>
      <c r="Y89" s="24" t="s">
        <v>83</v>
      </c>
      <c r="Z89" s="24">
        <v>12.5</v>
      </c>
      <c r="AA89" s="24"/>
      <c r="AB89" s="25">
        <v>12.25</v>
      </c>
      <c r="AC89" s="24">
        <v>14.5</v>
      </c>
      <c r="AD89" s="24">
        <v>11.88</v>
      </c>
      <c r="AE89" s="24">
        <v>11</v>
      </c>
      <c r="AF89" s="25">
        <v>12.376000000000001</v>
      </c>
      <c r="AG89" s="24">
        <v>15</v>
      </c>
      <c r="AH89" s="24"/>
      <c r="AI89" s="24"/>
      <c r="AJ89" s="24">
        <v>4.75</v>
      </c>
      <c r="AK89" s="24"/>
      <c r="AL89" s="24"/>
      <c r="AM89" s="25">
        <v>9.875</v>
      </c>
      <c r="AN89" s="24">
        <v>14.25</v>
      </c>
      <c r="AO89" s="24">
        <v>14.25</v>
      </c>
      <c r="AP89" s="25">
        <v>10</v>
      </c>
      <c r="AQ89" s="28">
        <v>30</v>
      </c>
      <c r="AR89" s="25" t="s">
        <v>932</v>
      </c>
      <c r="AS89" s="67"/>
      <c r="AT89" s="67"/>
      <c r="AU89" s="67"/>
      <c r="AV89" s="69"/>
      <c r="AW89" s="69"/>
      <c r="AX89" s="67"/>
      <c r="AY89" s="67"/>
      <c r="AZ89" s="67"/>
      <c r="BA89" s="67"/>
      <c r="BB89" s="67"/>
      <c r="BC89" s="23">
        <v>0</v>
      </c>
      <c r="BD89" s="23">
        <v>0</v>
      </c>
      <c r="BE89" s="23">
        <v>0</v>
      </c>
      <c r="BF89" s="23">
        <v>4</v>
      </c>
      <c r="BG89" s="23">
        <v>0</v>
      </c>
      <c r="BH89" s="23">
        <v>4</v>
      </c>
      <c r="BI89" s="23">
        <v>4</v>
      </c>
      <c r="BJ89" s="23">
        <v>2</v>
      </c>
      <c r="BK89" s="23">
        <v>1</v>
      </c>
      <c r="BL89" s="23">
        <v>2</v>
      </c>
      <c r="BM89" s="23">
        <v>9</v>
      </c>
      <c r="BN89" s="23">
        <v>1</v>
      </c>
      <c r="BO89" s="23">
        <v>0</v>
      </c>
      <c r="BP89" s="23">
        <v>1</v>
      </c>
      <c r="BQ89" s="23">
        <v>1</v>
      </c>
      <c r="BS89" s="70">
        <v>6.5</v>
      </c>
      <c r="BT89" s="70">
        <v>12.5</v>
      </c>
      <c r="BW89" s="70">
        <v>3.5</v>
      </c>
    </row>
    <row r="90" spans="1:75" s="68" customFormat="1" hidden="1" x14ac:dyDescent="0.25">
      <c r="A90" s="29">
        <v>86</v>
      </c>
      <c r="B90" s="31" t="s">
        <v>444</v>
      </c>
      <c r="C90" s="31" t="s">
        <v>180</v>
      </c>
      <c r="D90" s="31" t="s">
        <v>45</v>
      </c>
      <c r="E90" s="21" t="s">
        <v>398</v>
      </c>
      <c r="F90" s="24">
        <v>10</v>
      </c>
      <c r="G90" s="24">
        <v>3</v>
      </c>
      <c r="H90" s="24"/>
      <c r="I90" s="25">
        <v>6.5</v>
      </c>
      <c r="J90" s="25"/>
      <c r="K90" s="24">
        <v>12</v>
      </c>
      <c r="L90" s="24">
        <v>1.5</v>
      </c>
      <c r="M90" s="24">
        <v>1.5</v>
      </c>
      <c r="N90" s="25">
        <v>6.75</v>
      </c>
      <c r="O90" s="25">
        <v>6.6</v>
      </c>
      <c r="P90" s="26">
        <v>14.5</v>
      </c>
      <c r="Q90" s="26">
        <v>10</v>
      </c>
      <c r="R90" s="26"/>
      <c r="S90" s="25">
        <v>12.25</v>
      </c>
      <c r="T90" s="24">
        <v>13.5</v>
      </c>
      <c r="U90" s="24">
        <v>3.5</v>
      </c>
      <c r="V90" s="24"/>
      <c r="W90" s="25">
        <v>8.5</v>
      </c>
      <c r="X90" s="27">
        <v>10.375</v>
      </c>
      <c r="Y90" s="24" t="s">
        <v>83</v>
      </c>
      <c r="Z90" s="24">
        <v>8.25</v>
      </c>
      <c r="AA90" s="24"/>
      <c r="AB90" s="25">
        <v>10.125</v>
      </c>
      <c r="AC90" s="24">
        <v>14.5</v>
      </c>
      <c r="AD90" s="24">
        <v>10.63</v>
      </c>
      <c r="AE90" s="24">
        <v>13</v>
      </c>
      <c r="AF90" s="25">
        <v>11.676</v>
      </c>
      <c r="AG90" s="24">
        <v>10.5</v>
      </c>
      <c r="AH90" s="24"/>
      <c r="AI90" s="24"/>
      <c r="AJ90" s="24">
        <v>5</v>
      </c>
      <c r="AK90" s="24"/>
      <c r="AL90" s="24"/>
      <c r="AM90" s="25">
        <v>7.75</v>
      </c>
      <c r="AN90" s="24">
        <v>13.5</v>
      </c>
      <c r="AO90" s="24">
        <v>13.5</v>
      </c>
      <c r="AP90" s="25">
        <v>10</v>
      </c>
      <c r="AQ90" s="28">
        <v>30</v>
      </c>
      <c r="AR90" s="25" t="s">
        <v>932</v>
      </c>
      <c r="AS90" s="67"/>
      <c r="AT90" s="67"/>
      <c r="AU90" s="67"/>
      <c r="AV90" s="69"/>
      <c r="AW90" s="69"/>
      <c r="AX90" s="67"/>
      <c r="AY90" s="67"/>
      <c r="AZ90" s="67"/>
      <c r="BA90" s="67"/>
      <c r="BB90" s="67"/>
      <c r="BC90" s="23">
        <v>0</v>
      </c>
      <c r="BD90" s="23">
        <v>0</v>
      </c>
      <c r="BE90" s="23">
        <v>0</v>
      </c>
      <c r="BF90" s="23">
        <v>4</v>
      </c>
      <c r="BG90" s="23">
        <v>0</v>
      </c>
      <c r="BH90" s="23">
        <v>8</v>
      </c>
      <c r="BI90" s="23">
        <v>4</v>
      </c>
      <c r="BJ90" s="23">
        <v>2</v>
      </c>
      <c r="BK90" s="23">
        <v>1</v>
      </c>
      <c r="BL90" s="23">
        <v>2</v>
      </c>
      <c r="BM90" s="23">
        <v>9</v>
      </c>
      <c r="BN90" s="23">
        <v>1</v>
      </c>
      <c r="BO90" s="23">
        <v>0</v>
      </c>
      <c r="BP90" s="23">
        <v>1</v>
      </c>
      <c r="BQ90" s="23">
        <v>1</v>
      </c>
      <c r="BS90" s="70">
        <v>10</v>
      </c>
      <c r="BT90" s="70">
        <v>8.25</v>
      </c>
      <c r="BW90" s="70">
        <v>3.5</v>
      </c>
    </row>
    <row r="91" spans="1:75" s="68" customFormat="1" hidden="1" x14ac:dyDescent="0.25">
      <c r="A91" s="29">
        <v>87</v>
      </c>
      <c r="B91" s="31" t="s">
        <v>445</v>
      </c>
      <c r="C91" s="31" t="s">
        <v>446</v>
      </c>
      <c r="D91" s="31" t="s">
        <v>447</v>
      </c>
      <c r="E91" s="21" t="s">
        <v>398</v>
      </c>
      <c r="F91" s="24">
        <v>12</v>
      </c>
      <c r="G91" s="24">
        <v>6</v>
      </c>
      <c r="H91" s="24"/>
      <c r="I91" s="25">
        <v>9</v>
      </c>
      <c r="J91" s="25"/>
      <c r="K91" s="24">
        <v>13.5</v>
      </c>
      <c r="L91" s="24">
        <v>5.25</v>
      </c>
      <c r="M91" s="24"/>
      <c r="N91" s="25">
        <v>9.375</v>
      </c>
      <c r="O91" s="25">
        <v>9.15</v>
      </c>
      <c r="P91" s="26">
        <v>16</v>
      </c>
      <c r="Q91" s="26">
        <v>7</v>
      </c>
      <c r="R91" s="26"/>
      <c r="S91" s="25">
        <v>11.5</v>
      </c>
      <c r="T91" s="24">
        <v>15</v>
      </c>
      <c r="U91" s="24">
        <v>8</v>
      </c>
      <c r="V91" s="24"/>
      <c r="W91" s="25">
        <v>11.5</v>
      </c>
      <c r="X91" s="27">
        <v>11.5</v>
      </c>
      <c r="Y91" s="24" t="s">
        <v>83</v>
      </c>
      <c r="Z91" s="24">
        <v>7.75</v>
      </c>
      <c r="AA91" s="24"/>
      <c r="AB91" s="25">
        <v>10</v>
      </c>
      <c r="AC91" s="24">
        <v>12</v>
      </c>
      <c r="AD91" s="24">
        <v>10.62</v>
      </c>
      <c r="AE91" s="24">
        <v>11.5</v>
      </c>
      <c r="AF91" s="25">
        <v>10.824</v>
      </c>
      <c r="AG91" s="24">
        <v>12.5</v>
      </c>
      <c r="AH91" s="24"/>
      <c r="AI91" s="24"/>
      <c r="AJ91" s="24">
        <v>3.5</v>
      </c>
      <c r="AK91" s="24"/>
      <c r="AL91" s="24"/>
      <c r="AM91" s="25">
        <v>8</v>
      </c>
      <c r="AN91" s="24">
        <v>7</v>
      </c>
      <c r="AO91" s="24">
        <v>7</v>
      </c>
      <c r="AP91" s="25">
        <v>10</v>
      </c>
      <c r="AQ91" s="28">
        <v>30</v>
      </c>
      <c r="AR91" s="25" t="s">
        <v>932</v>
      </c>
      <c r="AS91" s="67"/>
      <c r="AT91" s="67"/>
      <c r="AU91" s="67"/>
      <c r="AV91" s="69"/>
      <c r="AW91" s="69"/>
      <c r="AX91" s="67"/>
      <c r="AY91" s="67"/>
      <c r="AZ91" s="67"/>
      <c r="BA91" s="67"/>
      <c r="BB91" s="67"/>
      <c r="BC91" s="23">
        <v>0</v>
      </c>
      <c r="BD91" s="23">
        <v>0</v>
      </c>
      <c r="BE91" s="23">
        <v>0</v>
      </c>
      <c r="BF91" s="23">
        <v>4</v>
      </c>
      <c r="BG91" s="23">
        <v>4</v>
      </c>
      <c r="BH91" s="23">
        <v>8</v>
      </c>
      <c r="BI91" s="23">
        <v>4</v>
      </c>
      <c r="BJ91" s="23">
        <v>2</v>
      </c>
      <c r="BK91" s="23">
        <v>1</v>
      </c>
      <c r="BL91" s="23">
        <v>2</v>
      </c>
      <c r="BM91" s="23">
        <v>9</v>
      </c>
      <c r="BN91" s="23">
        <v>1</v>
      </c>
      <c r="BO91" s="23">
        <v>0</v>
      </c>
      <c r="BP91" s="23">
        <v>1</v>
      </c>
      <c r="BQ91" s="23">
        <v>0</v>
      </c>
      <c r="BS91" s="70">
        <v>7</v>
      </c>
      <c r="BT91" s="70">
        <v>7.75</v>
      </c>
      <c r="BW91" s="70">
        <v>8</v>
      </c>
    </row>
    <row r="92" spans="1:75" s="68" customFormat="1" hidden="1" x14ac:dyDescent="0.25">
      <c r="A92" s="29">
        <v>88</v>
      </c>
      <c r="B92" s="31" t="s">
        <v>448</v>
      </c>
      <c r="C92" s="31" t="s">
        <v>449</v>
      </c>
      <c r="D92" s="31" t="s">
        <v>51</v>
      </c>
      <c r="E92" s="21" t="s">
        <v>398</v>
      </c>
      <c r="F92" s="24">
        <v>12.5</v>
      </c>
      <c r="G92" s="24">
        <v>6.5</v>
      </c>
      <c r="H92" s="24"/>
      <c r="I92" s="25">
        <v>9.5</v>
      </c>
      <c r="J92" s="25"/>
      <c r="K92" s="24">
        <v>14</v>
      </c>
      <c r="L92" s="24">
        <v>7.5</v>
      </c>
      <c r="M92" s="24"/>
      <c r="N92" s="25">
        <v>10.75</v>
      </c>
      <c r="O92" s="25">
        <v>10</v>
      </c>
      <c r="P92" s="26">
        <v>16</v>
      </c>
      <c r="Q92" s="26">
        <v>8</v>
      </c>
      <c r="R92" s="26"/>
      <c r="S92" s="25">
        <v>12</v>
      </c>
      <c r="T92" s="24">
        <v>13.5</v>
      </c>
      <c r="U92" s="24">
        <v>3.5</v>
      </c>
      <c r="V92" s="24"/>
      <c r="W92" s="25">
        <v>8.5</v>
      </c>
      <c r="X92" s="27">
        <v>10.25</v>
      </c>
      <c r="Y92" s="24" t="s">
        <v>84</v>
      </c>
      <c r="Z92" s="24">
        <v>14.5</v>
      </c>
      <c r="AA92" s="24"/>
      <c r="AB92" s="25">
        <v>13.75</v>
      </c>
      <c r="AC92" s="24">
        <v>14.5</v>
      </c>
      <c r="AD92" s="24">
        <v>10.38</v>
      </c>
      <c r="AE92" s="24">
        <v>13.5</v>
      </c>
      <c r="AF92" s="25">
        <v>13.175999999999998</v>
      </c>
      <c r="AG92" s="24">
        <v>16</v>
      </c>
      <c r="AH92" s="24"/>
      <c r="AI92" s="24"/>
      <c r="AJ92" s="24">
        <v>1.5</v>
      </c>
      <c r="AK92" s="24"/>
      <c r="AL92" s="24"/>
      <c r="AM92" s="25">
        <v>8.75</v>
      </c>
      <c r="AN92" s="24">
        <v>13.5</v>
      </c>
      <c r="AO92" s="24">
        <v>13.5</v>
      </c>
      <c r="AP92" s="25">
        <v>11.051764705882352</v>
      </c>
      <c r="AQ92" s="28">
        <v>30</v>
      </c>
      <c r="AR92" s="25"/>
      <c r="AS92" s="67"/>
      <c r="AT92" s="67"/>
      <c r="AU92" s="67"/>
      <c r="AV92" s="69"/>
      <c r="AW92" s="69"/>
      <c r="AX92" s="67"/>
      <c r="AY92" s="67"/>
      <c r="AZ92" s="67"/>
      <c r="BA92" s="67"/>
      <c r="BB92" s="67"/>
      <c r="BC92" s="23">
        <v>0</v>
      </c>
      <c r="BD92" s="23">
        <v>4</v>
      </c>
      <c r="BE92" s="23">
        <v>10</v>
      </c>
      <c r="BF92" s="23">
        <v>4</v>
      </c>
      <c r="BG92" s="23">
        <v>0</v>
      </c>
      <c r="BH92" s="23">
        <v>8</v>
      </c>
      <c r="BI92" s="23">
        <v>4</v>
      </c>
      <c r="BJ92" s="23">
        <v>2</v>
      </c>
      <c r="BK92" s="23">
        <v>1</v>
      </c>
      <c r="BL92" s="23">
        <v>2</v>
      </c>
      <c r="BM92" s="23">
        <v>9</v>
      </c>
      <c r="BN92" s="23">
        <v>1</v>
      </c>
      <c r="BO92" s="23">
        <v>0</v>
      </c>
      <c r="BP92" s="23">
        <v>1</v>
      </c>
      <c r="BQ92" s="23">
        <v>1</v>
      </c>
      <c r="BS92" s="70">
        <v>8</v>
      </c>
      <c r="BT92" s="70">
        <v>14.5</v>
      </c>
      <c r="BW92" s="70">
        <v>3.5</v>
      </c>
    </row>
    <row r="93" spans="1:75" s="68" customFormat="1" hidden="1" x14ac:dyDescent="0.25">
      <c r="A93" s="29">
        <v>89</v>
      </c>
      <c r="B93" s="31" t="s">
        <v>450</v>
      </c>
      <c r="C93" s="31" t="s">
        <v>451</v>
      </c>
      <c r="D93" s="31" t="s">
        <v>217</v>
      </c>
      <c r="E93" s="21" t="s">
        <v>398</v>
      </c>
      <c r="F93" s="24">
        <v>11</v>
      </c>
      <c r="G93" s="24">
        <v>4</v>
      </c>
      <c r="H93" s="24"/>
      <c r="I93" s="25">
        <v>7.5</v>
      </c>
      <c r="J93" s="25"/>
      <c r="K93" s="24">
        <v>7.5</v>
      </c>
      <c r="L93" s="24">
        <v>4.5</v>
      </c>
      <c r="M93" s="24"/>
      <c r="N93" s="25">
        <v>6</v>
      </c>
      <c r="O93" s="25">
        <v>6.9</v>
      </c>
      <c r="P93" s="26">
        <v>16.5</v>
      </c>
      <c r="Q93" s="26">
        <v>5</v>
      </c>
      <c r="R93" s="26"/>
      <c r="S93" s="25">
        <v>10.75</v>
      </c>
      <c r="T93" s="24">
        <v>13.5</v>
      </c>
      <c r="U93" s="24">
        <v>6.5</v>
      </c>
      <c r="V93" s="24"/>
      <c r="W93" s="25">
        <v>10</v>
      </c>
      <c r="X93" s="27">
        <v>10.375</v>
      </c>
      <c r="Y93" s="24" t="s">
        <v>86</v>
      </c>
      <c r="Z93" s="24">
        <v>10</v>
      </c>
      <c r="AA93" s="24"/>
      <c r="AB93" s="25">
        <v>10.5</v>
      </c>
      <c r="AC93" s="24">
        <v>15</v>
      </c>
      <c r="AD93" s="24">
        <v>10</v>
      </c>
      <c r="AE93" s="24">
        <v>14.5</v>
      </c>
      <c r="AF93" s="25">
        <v>12.1</v>
      </c>
      <c r="AG93" s="24">
        <v>13</v>
      </c>
      <c r="AH93" s="24"/>
      <c r="AI93" s="24"/>
      <c r="AJ93" s="24">
        <v>2</v>
      </c>
      <c r="AK93" s="24"/>
      <c r="AL93" s="24"/>
      <c r="AM93" s="25">
        <v>7.5</v>
      </c>
      <c r="AN93" s="24">
        <v>16.5</v>
      </c>
      <c r="AO93" s="24">
        <v>16.5</v>
      </c>
      <c r="AP93" s="25">
        <v>10</v>
      </c>
      <c r="AQ93" s="28">
        <v>30</v>
      </c>
      <c r="AR93" s="25" t="s">
        <v>932</v>
      </c>
      <c r="AS93" s="67"/>
      <c r="AT93" s="67"/>
      <c r="AU93" s="67"/>
      <c r="AV93" s="69"/>
      <c r="AW93" s="69"/>
      <c r="AX93" s="67"/>
      <c r="AY93" s="67"/>
      <c r="AZ93" s="67"/>
      <c r="BA93" s="67"/>
      <c r="BB93" s="67"/>
      <c r="BC93" s="23">
        <v>0</v>
      </c>
      <c r="BD93" s="23">
        <v>0</v>
      </c>
      <c r="BE93" s="23">
        <v>0</v>
      </c>
      <c r="BF93" s="23">
        <v>4</v>
      </c>
      <c r="BG93" s="23">
        <v>4</v>
      </c>
      <c r="BH93" s="23">
        <v>8</v>
      </c>
      <c r="BI93" s="23">
        <v>4</v>
      </c>
      <c r="BJ93" s="23">
        <v>2</v>
      </c>
      <c r="BK93" s="23">
        <v>1</v>
      </c>
      <c r="BL93" s="23">
        <v>2</v>
      </c>
      <c r="BM93" s="23">
        <v>9</v>
      </c>
      <c r="BN93" s="23">
        <v>1</v>
      </c>
      <c r="BO93" s="23">
        <v>0</v>
      </c>
      <c r="BP93" s="23">
        <v>1</v>
      </c>
      <c r="BQ93" s="23">
        <v>1</v>
      </c>
      <c r="BS93" s="70">
        <v>5</v>
      </c>
      <c r="BT93" s="70">
        <v>10</v>
      </c>
      <c r="BV93" s="70">
        <v>4.5</v>
      </c>
      <c r="BW93" s="70">
        <v>6.5</v>
      </c>
    </row>
    <row r="94" spans="1:75" s="68" customFormat="1" hidden="1" x14ac:dyDescent="0.25">
      <c r="A94" s="29">
        <v>90</v>
      </c>
      <c r="B94" s="23" t="s">
        <v>452</v>
      </c>
      <c r="C94" s="23" t="s">
        <v>453</v>
      </c>
      <c r="D94" s="23" t="s">
        <v>123</v>
      </c>
      <c r="E94" s="21" t="s">
        <v>398</v>
      </c>
      <c r="F94" s="24">
        <v>13</v>
      </c>
      <c r="G94" s="24">
        <v>2.25</v>
      </c>
      <c r="H94" s="24"/>
      <c r="I94" s="25">
        <v>7.625</v>
      </c>
      <c r="J94" s="25"/>
      <c r="K94" s="24">
        <v>11</v>
      </c>
      <c r="L94" s="24">
        <v>1</v>
      </c>
      <c r="M94" s="24"/>
      <c r="N94" s="25">
        <v>6</v>
      </c>
      <c r="O94" s="25">
        <v>6.9749999999999996</v>
      </c>
      <c r="P94" s="26">
        <v>17.5</v>
      </c>
      <c r="Q94" s="26">
        <v>7</v>
      </c>
      <c r="R94" s="26"/>
      <c r="S94" s="25">
        <v>12.25</v>
      </c>
      <c r="T94" s="24">
        <v>13.5</v>
      </c>
      <c r="U94" s="24">
        <v>2.5</v>
      </c>
      <c r="V94" s="24"/>
      <c r="W94" s="25">
        <v>8</v>
      </c>
      <c r="X94" s="27">
        <v>10.125</v>
      </c>
      <c r="Y94" s="24" t="s">
        <v>86</v>
      </c>
      <c r="Z94" s="24">
        <v>8</v>
      </c>
      <c r="AA94" s="24"/>
      <c r="AB94" s="25">
        <v>10</v>
      </c>
      <c r="AC94" s="24">
        <v>11</v>
      </c>
      <c r="AD94" s="24">
        <v>13.25</v>
      </c>
      <c r="AE94" s="24">
        <v>9</v>
      </c>
      <c r="AF94" s="25">
        <v>10.65</v>
      </c>
      <c r="AG94" s="24">
        <v>13.5</v>
      </c>
      <c r="AH94" s="24"/>
      <c r="AI94" s="24"/>
      <c r="AJ94" s="24">
        <v>3</v>
      </c>
      <c r="AK94" s="24"/>
      <c r="AL94" s="24"/>
      <c r="AM94" s="25">
        <v>8.25</v>
      </c>
      <c r="AN94" s="24">
        <v>15.5</v>
      </c>
      <c r="AO94" s="24">
        <v>15.5</v>
      </c>
      <c r="AP94" s="25">
        <v>10</v>
      </c>
      <c r="AQ94" s="28">
        <v>30</v>
      </c>
      <c r="AR94" s="25" t="s">
        <v>932</v>
      </c>
      <c r="AS94" s="67"/>
      <c r="AT94" s="67"/>
      <c r="AU94" s="67"/>
      <c r="AV94" s="69"/>
      <c r="AW94" s="69"/>
      <c r="AX94" s="67"/>
      <c r="AY94" s="67"/>
      <c r="AZ94" s="67"/>
      <c r="BA94" s="67"/>
      <c r="BB94" s="67"/>
      <c r="BC94" s="23">
        <v>0</v>
      </c>
      <c r="BD94" s="23">
        <v>0</v>
      </c>
      <c r="BE94" s="23">
        <v>0</v>
      </c>
      <c r="BF94" s="23">
        <v>4</v>
      </c>
      <c r="BG94" s="23">
        <v>0</v>
      </c>
      <c r="BH94" s="23">
        <v>8</v>
      </c>
      <c r="BI94" s="23">
        <v>4</v>
      </c>
      <c r="BJ94" s="23">
        <v>2</v>
      </c>
      <c r="BK94" s="23">
        <v>1</v>
      </c>
      <c r="BL94" s="23">
        <v>0</v>
      </c>
      <c r="BM94" s="23">
        <v>9</v>
      </c>
      <c r="BN94" s="23">
        <v>1</v>
      </c>
      <c r="BO94" s="23">
        <v>0</v>
      </c>
      <c r="BP94" s="23">
        <v>1</v>
      </c>
      <c r="BQ94" s="23">
        <v>1</v>
      </c>
      <c r="BS94" s="70">
        <v>7</v>
      </c>
      <c r="BT94" s="70">
        <v>8</v>
      </c>
      <c r="BW94" s="70">
        <v>2.5</v>
      </c>
    </row>
    <row r="95" spans="1:75" s="68" customFormat="1" hidden="1" x14ac:dyDescent="0.25">
      <c r="A95" s="29">
        <v>91</v>
      </c>
      <c r="B95" s="31" t="s">
        <v>454</v>
      </c>
      <c r="C95" s="31" t="s">
        <v>455</v>
      </c>
      <c r="D95" s="31" t="s">
        <v>43</v>
      </c>
      <c r="E95" s="21" t="s">
        <v>398</v>
      </c>
      <c r="F95" s="24">
        <v>11</v>
      </c>
      <c r="G95" s="24">
        <v>2.25</v>
      </c>
      <c r="H95" s="24"/>
      <c r="I95" s="25">
        <v>6.625</v>
      </c>
      <c r="J95" s="25"/>
      <c r="K95" s="24">
        <v>9.5</v>
      </c>
      <c r="L95" s="24">
        <v>2.75</v>
      </c>
      <c r="M95" s="24"/>
      <c r="N95" s="25">
        <v>6.125</v>
      </c>
      <c r="O95" s="25">
        <v>6.4249999999999998</v>
      </c>
      <c r="P95" s="26">
        <v>17</v>
      </c>
      <c r="Q95" s="26">
        <v>6</v>
      </c>
      <c r="R95" s="26"/>
      <c r="S95" s="25">
        <v>11.5</v>
      </c>
      <c r="T95" s="24">
        <v>13.5</v>
      </c>
      <c r="U95" s="24">
        <v>3.25</v>
      </c>
      <c r="V95" s="24"/>
      <c r="W95" s="25">
        <v>8.375</v>
      </c>
      <c r="X95" s="27">
        <v>9.9375</v>
      </c>
      <c r="Y95" s="24" t="s">
        <v>83</v>
      </c>
      <c r="Z95" s="24">
        <v>10</v>
      </c>
      <c r="AA95" s="24"/>
      <c r="AB95" s="25">
        <v>11</v>
      </c>
      <c r="AC95" s="24">
        <v>14.5</v>
      </c>
      <c r="AD95" s="24">
        <v>11.38</v>
      </c>
      <c r="AE95" s="24">
        <v>8</v>
      </c>
      <c r="AF95" s="25">
        <v>11.176</v>
      </c>
      <c r="AG95" s="24">
        <v>10</v>
      </c>
      <c r="AH95" s="24"/>
      <c r="AI95" s="24"/>
      <c r="AJ95" s="24">
        <v>4.25</v>
      </c>
      <c r="AK95" s="24"/>
      <c r="AL95" s="24"/>
      <c r="AM95" s="25">
        <v>7.125</v>
      </c>
      <c r="AN95" s="24">
        <v>13.25</v>
      </c>
      <c r="AO95" s="24">
        <v>13.25</v>
      </c>
      <c r="AP95" s="25">
        <v>10</v>
      </c>
      <c r="AQ95" s="28">
        <v>30</v>
      </c>
      <c r="AR95" s="25" t="s">
        <v>932</v>
      </c>
      <c r="AS95" s="67"/>
      <c r="AT95" s="67"/>
      <c r="AU95" s="67"/>
      <c r="AV95" s="69"/>
      <c r="AW95" s="69"/>
      <c r="AX95" s="67"/>
      <c r="AY95" s="67"/>
      <c r="AZ95" s="67"/>
      <c r="BA95" s="67"/>
      <c r="BB95" s="67"/>
      <c r="BC95" s="23">
        <v>0</v>
      </c>
      <c r="BD95" s="23">
        <v>0</v>
      </c>
      <c r="BE95" s="23">
        <v>0</v>
      </c>
      <c r="BF95" s="23">
        <v>4</v>
      </c>
      <c r="BG95" s="23">
        <v>0</v>
      </c>
      <c r="BH95" s="23">
        <v>4</v>
      </c>
      <c r="BI95" s="23">
        <v>4</v>
      </c>
      <c r="BJ95" s="23">
        <v>2</v>
      </c>
      <c r="BK95" s="23">
        <v>1</v>
      </c>
      <c r="BL95" s="23">
        <v>0</v>
      </c>
      <c r="BM95" s="23">
        <v>9</v>
      </c>
      <c r="BN95" s="23">
        <v>1</v>
      </c>
      <c r="BO95" s="23">
        <v>0</v>
      </c>
      <c r="BP95" s="23">
        <v>1</v>
      </c>
      <c r="BQ95" s="23">
        <v>1</v>
      </c>
      <c r="BS95" s="70">
        <v>6</v>
      </c>
      <c r="BT95" s="70">
        <v>10</v>
      </c>
      <c r="BW95" s="70">
        <v>3.25</v>
      </c>
    </row>
    <row r="96" spans="1:75" s="68" customFormat="1" hidden="1" x14ac:dyDescent="0.25">
      <c r="A96" s="29">
        <v>92</v>
      </c>
      <c r="B96" s="31" t="s">
        <v>456</v>
      </c>
      <c r="C96" s="31" t="s">
        <v>457</v>
      </c>
      <c r="D96" s="31" t="s">
        <v>62</v>
      </c>
      <c r="E96" s="21" t="s">
        <v>398</v>
      </c>
      <c r="F96" s="24">
        <v>17</v>
      </c>
      <c r="G96" s="24">
        <v>15</v>
      </c>
      <c r="H96" s="24"/>
      <c r="I96" s="25">
        <v>16</v>
      </c>
      <c r="J96" s="25"/>
      <c r="K96" s="24">
        <v>15.5</v>
      </c>
      <c r="L96" s="24">
        <v>10</v>
      </c>
      <c r="M96" s="24"/>
      <c r="N96" s="25">
        <v>12.75</v>
      </c>
      <c r="O96" s="25">
        <v>14.7</v>
      </c>
      <c r="P96" s="26">
        <v>18</v>
      </c>
      <c r="Q96" s="26">
        <v>8</v>
      </c>
      <c r="R96" s="26"/>
      <c r="S96" s="25">
        <v>13</v>
      </c>
      <c r="T96" s="24">
        <v>13.5</v>
      </c>
      <c r="U96" s="24">
        <v>4.25</v>
      </c>
      <c r="V96" s="24"/>
      <c r="W96" s="25">
        <v>8.875</v>
      </c>
      <c r="X96" s="27">
        <v>10.9375</v>
      </c>
      <c r="Y96" s="24" t="s">
        <v>82</v>
      </c>
      <c r="Z96" s="24">
        <v>19.5</v>
      </c>
      <c r="AA96" s="24"/>
      <c r="AB96" s="25">
        <v>17.75</v>
      </c>
      <c r="AC96" s="24">
        <v>16.5</v>
      </c>
      <c r="AD96" s="24">
        <v>15.25</v>
      </c>
      <c r="AE96" s="24">
        <v>15</v>
      </c>
      <c r="AF96" s="25">
        <v>16.45</v>
      </c>
      <c r="AG96" s="24">
        <v>12.5</v>
      </c>
      <c r="AH96" s="24"/>
      <c r="AI96" s="24"/>
      <c r="AJ96" s="24">
        <v>3.75</v>
      </c>
      <c r="AK96" s="24"/>
      <c r="AL96" s="24"/>
      <c r="AM96" s="25">
        <v>8.125</v>
      </c>
      <c r="AN96" s="24">
        <v>17.25</v>
      </c>
      <c r="AO96" s="24">
        <v>17.25</v>
      </c>
      <c r="AP96" s="25">
        <v>13.705882352941176</v>
      </c>
      <c r="AQ96" s="28">
        <v>30</v>
      </c>
      <c r="AR96" s="25"/>
      <c r="AS96" s="67"/>
      <c r="AT96" s="67"/>
      <c r="AU96" s="67"/>
      <c r="AV96" s="69"/>
      <c r="AW96" s="69"/>
      <c r="AX96" s="67"/>
      <c r="AY96" s="67"/>
      <c r="AZ96" s="67"/>
      <c r="BA96" s="67"/>
      <c r="BB96" s="67"/>
      <c r="BC96" s="23">
        <v>6</v>
      </c>
      <c r="BD96" s="23">
        <v>4</v>
      </c>
      <c r="BE96" s="23">
        <v>10</v>
      </c>
      <c r="BF96" s="23">
        <v>4</v>
      </c>
      <c r="BG96" s="23">
        <v>0</v>
      </c>
      <c r="BH96" s="23">
        <v>8</v>
      </c>
      <c r="BI96" s="23">
        <v>4</v>
      </c>
      <c r="BJ96" s="23">
        <v>2</v>
      </c>
      <c r="BK96" s="23">
        <v>1</v>
      </c>
      <c r="BL96" s="23">
        <v>2</v>
      </c>
      <c r="BM96" s="23">
        <v>9</v>
      </c>
      <c r="BN96" s="23">
        <v>1</v>
      </c>
      <c r="BO96" s="23">
        <v>0</v>
      </c>
      <c r="BP96" s="23">
        <v>1</v>
      </c>
      <c r="BQ96" s="23">
        <v>1</v>
      </c>
      <c r="BS96" s="70">
        <v>8</v>
      </c>
      <c r="BT96" s="70">
        <v>19.5</v>
      </c>
      <c r="BU96" s="68">
        <v>1</v>
      </c>
      <c r="BW96" s="70">
        <v>4.25</v>
      </c>
    </row>
    <row r="97" spans="1:75" s="68" customFormat="1" hidden="1" x14ac:dyDescent="0.25">
      <c r="A97" s="29">
        <v>93</v>
      </c>
      <c r="B97" s="31" t="s">
        <v>458</v>
      </c>
      <c r="C97" s="31" t="s">
        <v>171</v>
      </c>
      <c r="D97" s="31" t="s">
        <v>459</v>
      </c>
      <c r="E97" s="21" t="s">
        <v>398</v>
      </c>
      <c r="F97" s="24">
        <v>13.5</v>
      </c>
      <c r="G97" s="24">
        <v>6</v>
      </c>
      <c r="H97" s="24"/>
      <c r="I97" s="25">
        <v>9.75</v>
      </c>
      <c r="J97" s="25"/>
      <c r="K97" s="24">
        <v>11</v>
      </c>
      <c r="L97" s="24">
        <v>4.5</v>
      </c>
      <c r="M97" s="24"/>
      <c r="N97" s="25">
        <v>7.75</v>
      </c>
      <c r="O97" s="25">
        <v>8.9499999999999993</v>
      </c>
      <c r="P97" s="26">
        <v>14.5</v>
      </c>
      <c r="Q97" s="26">
        <v>5</v>
      </c>
      <c r="R97" s="26"/>
      <c r="S97" s="25">
        <v>9.75</v>
      </c>
      <c r="T97" s="24">
        <v>13.5</v>
      </c>
      <c r="U97" s="24">
        <v>2.5</v>
      </c>
      <c r="V97" s="24"/>
      <c r="W97" s="25">
        <v>8</v>
      </c>
      <c r="X97" s="27">
        <v>8.875</v>
      </c>
      <c r="Y97" s="24" t="s">
        <v>85</v>
      </c>
      <c r="Z97" s="24">
        <v>10</v>
      </c>
      <c r="AA97" s="24"/>
      <c r="AB97" s="25">
        <v>10</v>
      </c>
      <c r="AC97" s="24">
        <v>13.5</v>
      </c>
      <c r="AD97" s="24">
        <v>10.75</v>
      </c>
      <c r="AE97" s="24">
        <v>14</v>
      </c>
      <c r="AF97" s="25">
        <v>11.65</v>
      </c>
      <c r="AG97" s="24">
        <v>10</v>
      </c>
      <c r="AH97" s="24"/>
      <c r="AI97" s="24"/>
      <c r="AJ97" s="24">
        <v>2.25</v>
      </c>
      <c r="AK97" s="24"/>
      <c r="AL97" s="24"/>
      <c r="AM97" s="25">
        <v>6.125</v>
      </c>
      <c r="AN97" s="24">
        <v>15.75</v>
      </c>
      <c r="AO97" s="24">
        <v>15.75</v>
      </c>
      <c r="AP97" s="25">
        <v>10</v>
      </c>
      <c r="AQ97" s="28">
        <v>30</v>
      </c>
      <c r="AR97" s="25" t="s">
        <v>932</v>
      </c>
      <c r="AS97" s="67"/>
      <c r="AT97" s="67"/>
      <c r="AU97" s="67"/>
      <c r="AV97" s="69"/>
      <c r="AW97" s="69"/>
      <c r="AX97" s="67"/>
      <c r="AY97" s="67"/>
      <c r="AZ97" s="67"/>
      <c r="BA97" s="67"/>
      <c r="BB97" s="6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4</v>
      </c>
      <c r="BJ97" s="23">
        <v>2</v>
      </c>
      <c r="BK97" s="23">
        <v>1</v>
      </c>
      <c r="BL97" s="23">
        <v>2</v>
      </c>
      <c r="BM97" s="23">
        <v>9</v>
      </c>
      <c r="BN97" s="23">
        <v>1</v>
      </c>
      <c r="BO97" s="23">
        <v>0</v>
      </c>
      <c r="BP97" s="23">
        <v>1</v>
      </c>
      <c r="BQ97" s="23">
        <v>1</v>
      </c>
      <c r="BS97" s="70">
        <v>5</v>
      </c>
      <c r="BT97" s="70">
        <v>10</v>
      </c>
      <c r="BW97" s="70">
        <v>2.5</v>
      </c>
    </row>
    <row r="98" spans="1:75" s="68" customFormat="1" hidden="1" x14ac:dyDescent="0.25">
      <c r="A98" s="29">
        <v>94</v>
      </c>
      <c r="B98" s="31" t="s">
        <v>460</v>
      </c>
      <c r="C98" s="31" t="s">
        <v>461</v>
      </c>
      <c r="D98" s="31" t="s">
        <v>58</v>
      </c>
      <c r="E98" s="21" t="s">
        <v>398</v>
      </c>
      <c r="F98" s="24">
        <v>13</v>
      </c>
      <c r="G98" s="24">
        <v>5</v>
      </c>
      <c r="H98" s="24"/>
      <c r="I98" s="25">
        <v>9</v>
      </c>
      <c r="J98" s="25"/>
      <c r="K98" s="24">
        <v>11</v>
      </c>
      <c r="L98" s="24">
        <v>6.75</v>
      </c>
      <c r="M98" s="24"/>
      <c r="N98" s="25">
        <v>8.875</v>
      </c>
      <c r="O98" s="25">
        <v>8.9499999999999993</v>
      </c>
      <c r="P98" s="26">
        <v>16.5</v>
      </c>
      <c r="Q98" s="26">
        <v>7</v>
      </c>
      <c r="R98" s="26"/>
      <c r="S98" s="25">
        <v>11.75</v>
      </c>
      <c r="T98" s="24">
        <v>13.5</v>
      </c>
      <c r="U98" s="24">
        <v>6.5</v>
      </c>
      <c r="V98" s="24"/>
      <c r="W98" s="25">
        <v>10</v>
      </c>
      <c r="X98" s="27">
        <v>10.875</v>
      </c>
      <c r="Y98" s="24" t="s">
        <v>83</v>
      </c>
      <c r="Z98" s="24">
        <v>9.25</v>
      </c>
      <c r="AA98" s="24"/>
      <c r="AB98" s="25">
        <v>10.625</v>
      </c>
      <c r="AC98" s="24">
        <v>14</v>
      </c>
      <c r="AD98" s="24">
        <v>10</v>
      </c>
      <c r="AE98" s="24">
        <v>8</v>
      </c>
      <c r="AF98" s="25">
        <v>10.65</v>
      </c>
      <c r="AG98" s="24">
        <v>11.5</v>
      </c>
      <c r="AH98" s="24"/>
      <c r="AI98" s="24"/>
      <c r="AJ98" s="24">
        <v>4.25</v>
      </c>
      <c r="AK98" s="24"/>
      <c r="AL98" s="24"/>
      <c r="AM98" s="25">
        <v>7.875</v>
      </c>
      <c r="AN98" s="24">
        <v>15</v>
      </c>
      <c r="AO98" s="24">
        <v>15</v>
      </c>
      <c r="AP98" s="25">
        <v>10.132352941176471</v>
      </c>
      <c r="AQ98" s="28">
        <v>30</v>
      </c>
      <c r="AR98" s="25"/>
      <c r="AS98" s="67"/>
      <c r="AT98" s="67"/>
      <c r="AU98" s="67"/>
      <c r="AV98" s="69"/>
      <c r="AW98" s="69"/>
      <c r="AX98" s="67"/>
      <c r="AY98" s="67"/>
      <c r="AZ98" s="67"/>
      <c r="BA98" s="67"/>
      <c r="BB98" s="67"/>
      <c r="BC98" s="23">
        <v>0</v>
      </c>
      <c r="BD98" s="23">
        <v>0</v>
      </c>
      <c r="BE98" s="23">
        <v>0</v>
      </c>
      <c r="BF98" s="23">
        <v>4</v>
      </c>
      <c r="BG98" s="23">
        <v>4</v>
      </c>
      <c r="BH98" s="23">
        <v>8</v>
      </c>
      <c r="BI98" s="23">
        <v>4</v>
      </c>
      <c r="BJ98" s="23">
        <v>2</v>
      </c>
      <c r="BK98" s="23">
        <v>1</v>
      </c>
      <c r="BL98" s="23">
        <v>0</v>
      </c>
      <c r="BM98" s="23">
        <v>9</v>
      </c>
      <c r="BN98" s="23">
        <v>1</v>
      </c>
      <c r="BO98" s="23">
        <v>0</v>
      </c>
      <c r="BP98" s="23">
        <v>1</v>
      </c>
      <c r="BQ98" s="23">
        <v>1</v>
      </c>
      <c r="BS98" s="70">
        <v>7</v>
      </c>
      <c r="BT98" s="70">
        <v>9.25</v>
      </c>
      <c r="BW98" s="70">
        <v>6.5</v>
      </c>
    </row>
    <row r="99" spans="1:75" s="68" customFormat="1" hidden="1" x14ac:dyDescent="0.25">
      <c r="A99" s="29">
        <v>95</v>
      </c>
      <c r="B99" s="31" t="s">
        <v>462</v>
      </c>
      <c r="C99" s="31" t="s">
        <v>166</v>
      </c>
      <c r="D99" s="31" t="s">
        <v>36</v>
      </c>
      <c r="E99" s="21" t="s">
        <v>398</v>
      </c>
      <c r="F99" s="24">
        <v>10.25</v>
      </c>
      <c r="G99" s="24">
        <v>2.75</v>
      </c>
      <c r="H99" s="24">
        <v>7</v>
      </c>
      <c r="I99" s="25">
        <v>8.625</v>
      </c>
      <c r="J99" s="25"/>
      <c r="K99" s="24">
        <v>7.5</v>
      </c>
      <c r="L99" s="24">
        <v>1.5</v>
      </c>
      <c r="M99" s="24">
        <v>1</v>
      </c>
      <c r="N99" s="25">
        <v>4.5</v>
      </c>
      <c r="O99" s="25">
        <v>6.9749999999999996</v>
      </c>
      <c r="P99" s="26">
        <v>14.5</v>
      </c>
      <c r="Q99" s="26">
        <v>5</v>
      </c>
      <c r="R99" s="26">
        <v>6</v>
      </c>
      <c r="S99" s="25">
        <v>10.25</v>
      </c>
      <c r="T99" s="24">
        <v>13.5</v>
      </c>
      <c r="U99" s="24">
        <v>3.5</v>
      </c>
      <c r="V99" s="24"/>
      <c r="W99" s="25">
        <v>8.5</v>
      </c>
      <c r="X99" s="27">
        <v>9.375</v>
      </c>
      <c r="Y99" s="24" t="s">
        <v>84</v>
      </c>
      <c r="Z99" s="24">
        <v>9.25</v>
      </c>
      <c r="AA99" s="24"/>
      <c r="AB99" s="25">
        <v>11.125</v>
      </c>
      <c r="AC99" s="24">
        <v>14</v>
      </c>
      <c r="AD99" s="24">
        <v>12.5</v>
      </c>
      <c r="AE99" s="24">
        <v>10</v>
      </c>
      <c r="AF99" s="25">
        <v>11.75</v>
      </c>
      <c r="AG99" s="24">
        <v>5</v>
      </c>
      <c r="AH99" s="24"/>
      <c r="AI99" s="24"/>
      <c r="AJ99" s="24">
        <v>4.25</v>
      </c>
      <c r="AK99" s="24">
        <v>14.25</v>
      </c>
      <c r="AL99" s="24"/>
      <c r="AM99" s="25">
        <v>9.625</v>
      </c>
      <c r="AN99" s="24">
        <v>14</v>
      </c>
      <c r="AO99" s="24"/>
      <c r="AP99" s="25">
        <v>10</v>
      </c>
      <c r="AQ99" s="28">
        <v>30</v>
      </c>
      <c r="AR99" s="25" t="s">
        <v>932</v>
      </c>
      <c r="AS99" s="67"/>
      <c r="AT99" s="67"/>
      <c r="AU99" s="67"/>
      <c r="AV99" s="69"/>
      <c r="AW99" s="69"/>
      <c r="AX99" s="67"/>
      <c r="AY99" s="67"/>
      <c r="AZ99" s="67"/>
      <c r="BA99" s="67"/>
      <c r="BB99" s="67"/>
      <c r="BC99" s="23">
        <v>0</v>
      </c>
      <c r="BD99" s="23">
        <v>0</v>
      </c>
      <c r="BE99" s="23">
        <v>0</v>
      </c>
      <c r="BF99" s="23">
        <v>4</v>
      </c>
      <c r="BG99" s="23">
        <v>0</v>
      </c>
      <c r="BH99" s="23">
        <v>4</v>
      </c>
      <c r="BI99" s="23">
        <v>4</v>
      </c>
      <c r="BJ99" s="23">
        <v>2</v>
      </c>
      <c r="BK99" s="23">
        <v>1</v>
      </c>
      <c r="BL99" s="23">
        <v>2</v>
      </c>
      <c r="BM99" s="23">
        <v>9</v>
      </c>
      <c r="BN99" s="23">
        <v>0</v>
      </c>
      <c r="BO99" s="23">
        <v>1</v>
      </c>
      <c r="BP99" s="23">
        <v>1</v>
      </c>
      <c r="BQ99" s="23">
        <v>1</v>
      </c>
      <c r="BS99" s="70">
        <v>5</v>
      </c>
      <c r="BT99" s="70">
        <v>9.25</v>
      </c>
      <c r="BW99" s="70">
        <v>3.5</v>
      </c>
    </row>
    <row r="100" spans="1:75" s="68" customFormat="1" hidden="1" x14ac:dyDescent="0.25">
      <c r="A100" s="29">
        <v>96</v>
      </c>
      <c r="B100" s="31" t="s">
        <v>463</v>
      </c>
      <c r="C100" s="31" t="s">
        <v>464</v>
      </c>
      <c r="D100" s="31" t="s">
        <v>28</v>
      </c>
      <c r="E100" s="21" t="s">
        <v>465</v>
      </c>
      <c r="F100" s="24">
        <v>13.75</v>
      </c>
      <c r="G100" s="24">
        <v>3.5</v>
      </c>
      <c r="H100" s="24"/>
      <c r="I100" s="25">
        <v>8.625</v>
      </c>
      <c r="J100" s="25"/>
      <c r="K100" s="24">
        <v>10</v>
      </c>
      <c r="L100" s="24">
        <v>6.5</v>
      </c>
      <c r="M100" s="24"/>
      <c r="N100" s="25">
        <v>8.25</v>
      </c>
      <c r="O100" s="25">
        <v>8.4749999999999996</v>
      </c>
      <c r="P100" s="26">
        <v>16</v>
      </c>
      <c r="Q100" s="26">
        <v>6</v>
      </c>
      <c r="R100" s="26"/>
      <c r="S100" s="25">
        <v>11</v>
      </c>
      <c r="T100" s="24">
        <v>13.5</v>
      </c>
      <c r="U100" s="24">
        <v>10</v>
      </c>
      <c r="V100" s="24"/>
      <c r="W100" s="25">
        <v>11.75</v>
      </c>
      <c r="X100" s="27">
        <v>11.375</v>
      </c>
      <c r="Y100" s="24">
        <v>14</v>
      </c>
      <c r="Z100" s="24">
        <v>15.75</v>
      </c>
      <c r="AA100" s="24"/>
      <c r="AB100" s="25">
        <v>14.875</v>
      </c>
      <c r="AC100" s="24">
        <v>15</v>
      </c>
      <c r="AD100" s="24">
        <v>14.25</v>
      </c>
      <c r="AE100" s="24">
        <v>10.625</v>
      </c>
      <c r="AF100" s="25">
        <v>13.925000000000001</v>
      </c>
      <c r="AG100" s="24">
        <v>13.5</v>
      </c>
      <c r="AH100" s="24"/>
      <c r="AI100" s="24"/>
      <c r="AJ100" s="24">
        <v>5</v>
      </c>
      <c r="AK100" s="24"/>
      <c r="AL100" s="24"/>
      <c r="AM100" s="25">
        <v>9.25</v>
      </c>
      <c r="AN100" s="24">
        <v>13.75</v>
      </c>
      <c r="AO100" s="24">
        <v>13.75</v>
      </c>
      <c r="AP100" s="25">
        <v>11.161764705882353</v>
      </c>
      <c r="AQ100" s="28">
        <v>30</v>
      </c>
      <c r="AR100" s="25"/>
      <c r="AS100" s="67"/>
      <c r="AT100" s="67"/>
      <c r="AU100" s="67"/>
      <c r="AV100" s="69"/>
      <c r="AW100" s="69"/>
      <c r="AX100" s="67"/>
      <c r="AY100" s="67"/>
      <c r="AZ100" s="67"/>
      <c r="BA100" s="67"/>
      <c r="BB100" s="67"/>
      <c r="BC100" s="23">
        <v>0</v>
      </c>
      <c r="BD100" s="23">
        <v>0</v>
      </c>
      <c r="BE100" s="23">
        <v>0</v>
      </c>
      <c r="BF100" s="23">
        <v>4</v>
      </c>
      <c r="BG100" s="23">
        <v>4</v>
      </c>
      <c r="BH100" s="23">
        <v>8</v>
      </c>
      <c r="BI100" s="23">
        <v>4</v>
      </c>
      <c r="BJ100" s="23">
        <v>2</v>
      </c>
      <c r="BK100" s="23">
        <v>1</v>
      </c>
      <c r="BL100" s="23">
        <v>2</v>
      </c>
      <c r="BM100" s="23">
        <v>9</v>
      </c>
      <c r="BN100" s="23">
        <v>1</v>
      </c>
      <c r="BO100" s="23">
        <v>0</v>
      </c>
      <c r="BP100" s="23">
        <v>1</v>
      </c>
      <c r="BQ100" s="23">
        <v>1</v>
      </c>
      <c r="BS100" s="70">
        <v>6</v>
      </c>
      <c r="BT100" s="70">
        <v>15.75</v>
      </c>
      <c r="BW100" s="70">
        <v>10</v>
      </c>
    </row>
    <row r="101" spans="1:75" s="68" customFormat="1" hidden="1" x14ac:dyDescent="0.25">
      <c r="A101" s="29">
        <v>97</v>
      </c>
      <c r="B101" s="31" t="s">
        <v>466</v>
      </c>
      <c r="C101" s="31" t="s">
        <v>467</v>
      </c>
      <c r="D101" s="31" t="s">
        <v>468</v>
      </c>
      <c r="E101" s="21" t="s">
        <v>465</v>
      </c>
      <c r="F101" s="24">
        <v>12.5</v>
      </c>
      <c r="G101" s="24">
        <v>4.5</v>
      </c>
      <c r="H101" s="24"/>
      <c r="I101" s="25">
        <v>8.5</v>
      </c>
      <c r="J101" s="25"/>
      <c r="K101" s="24">
        <v>10</v>
      </c>
      <c r="L101" s="24">
        <v>3.5</v>
      </c>
      <c r="M101" s="24"/>
      <c r="N101" s="25">
        <v>6.75</v>
      </c>
      <c r="O101" s="25">
        <v>7.8</v>
      </c>
      <c r="P101" s="26">
        <v>15</v>
      </c>
      <c r="Q101" s="26">
        <v>7</v>
      </c>
      <c r="R101" s="26"/>
      <c r="S101" s="25">
        <v>11</v>
      </c>
      <c r="T101" s="24">
        <v>13.5</v>
      </c>
      <c r="U101" s="24">
        <v>6.5</v>
      </c>
      <c r="V101" s="24"/>
      <c r="W101" s="25">
        <v>10</v>
      </c>
      <c r="X101" s="27">
        <v>10.5</v>
      </c>
      <c r="Y101" s="24">
        <v>14</v>
      </c>
      <c r="Z101" s="24">
        <v>12.25</v>
      </c>
      <c r="AA101" s="24"/>
      <c r="AB101" s="25">
        <v>13.125</v>
      </c>
      <c r="AC101" s="24">
        <v>12.75</v>
      </c>
      <c r="AD101" s="24">
        <v>11.25</v>
      </c>
      <c r="AE101" s="24">
        <v>7.75</v>
      </c>
      <c r="AF101" s="25">
        <v>11.6</v>
      </c>
      <c r="AG101" s="24">
        <v>3</v>
      </c>
      <c r="AH101" s="24"/>
      <c r="AI101" s="24"/>
      <c r="AJ101" s="24">
        <v>4.5</v>
      </c>
      <c r="AK101" s="24"/>
      <c r="AL101" s="24"/>
      <c r="AM101" s="25">
        <v>3.75</v>
      </c>
      <c r="AN101" s="24">
        <v>11.75</v>
      </c>
      <c r="AO101" s="24">
        <v>11.75</v>
      </c>
      <c r="AP101" s="25">
        <v>10</v>
      </c>
      <c r="AQ101" s="28">
        <v>30</v>
      </c>
      <c r="AR101" s="25" t="s">
        <v>932</v>
      </c>
      <c r="AS101" s="67"/>
      <c r="AT101" s="67"/>
      <c r="AU101" s="67"/>
      <c r="AV101" s="69"/>
      <c r="AW101" s="69"/>
      <c r="AX101" s="67"/>
      <c r="AY101" s="67"/>
      <c r="AZ101" s="67"/>
      <c r="BA101" s="67"/>
      <c r="BB101" s="67"/>
      <c r="BC101" s="23">
        <v>0</v>
      </c>
      <c r="BD101" s="23">
        <v>0</v>
      </c>
      <c r="BE101" s="23">
        <v>0</v>
      </c>
      <c r="BF101" s="23">
        <v>4</v>
      </c>
      <c r="BG101" s="23">
        <v>4</v>
      </c>
      <c r="BH101" s="23">
        <v>8</v>
      </c>
      <c r="BI101" s="23">
        <v>4</v>
      </c>
      <c r="BJ101" s="23">
        <v>2</v>
      </c>
      <c r="BK101" s="23">
        <v>1</v>
      </c>
      <c r="BL101" s="23">
        <v>0</v>
      </c>
      <c r="BM101" s="23">
        <v>9</v>
      </c>
      <c r="BN101" s="23">
        <v>0</v>
      </c>
      <c r="BO101" s="23">
        <v>0</v>
      </c>
      <c r="BP101" s="23">
        <v>0</v>
      </c>
      <c r="BQ101" s="23">
        <v>1</v>
      </c>
      <c r="BS101" s="70">
        <v>7</v>
      </c>
      <c r="BT101" s="70">
        <v>12.25</v>
      </c>
      <c r="BV101" s="70">
        <v>4.5</v>
      </c>
      <c r="BW101" s="70">
        <v>6.5</v>
      </c>
    </row>
    <row r="102" spans="1:75" s="68" customFormat="1" hidden="1" x14ac:dyDescent="0.25">
      <c r="A102" s="29">
        <v>98</v>
      </c>
      <c r="B102" s="31" t="s">
        <v>469</v>
      </c>
      <c r="C102" s="31" t="s">
        <v>470</v>
      </c>
      <c r="D102" s="31" t="s">
        <v>471</v>
      </c>
      <c r="E102" s="21" t="s">
        <v>465</v>
      </c>
      <c r="F102" s="24">
        <v>16.5</v>
      </c>
      <c r="G102" s="24">
        <v>8.75</v>
      </c>
      <c r="H102" s="24"/>
      <c r="I102" s="25">
        <v>12.625</v>
      </c>
      <c r="J102" s="25"/>
      <c r="K102" s="24">
        <v>12</v>
      </c>
      <c r="L102" s="24">
        <v>6.75</v>
      </c>
      <c r="M102" s="24"/>
      <c r="N102" s="25">
        <v>9.375</v>
      </c>
      <c r="O102" s="25">
        <v>11.324999999999999</v>
      </c>
      <c r="P102" s="26">
        <v>16</v>
      </c>
      <c r="Q102" s="26">
        <v>12</v>
      </c>
      <c r="R102" s="26"/>
      <c r="S102" s="25">
        <v>14</v>
      </c>
      <c r="T102" s="24">
        <v>14.5</v>
      </c>
      <c r="U102" s="24">
        <v>13</v>
      </c>
      <c r="V102" s="24"/>
      <c r="W102" s="25">
        <v>13.75</v>
      </c>
      <c r="X102" s="27">
        <v>13.875</v>
      </c>
      <c r="Y102" s="24">
        <v>13</v>
      </c>
      <c r="Z102" s="24">
        <v>15.75</v>
      </c>
      <c r="AA102" s="24"/>
      <c r="AB102" s="25">
        <v>14.375</v>
      </c>
      <c r="AC102" s="24">
        <v>12.5</v>
      </c>
      <c r="AD102" s="24">
        <v>11.25</v>
      </c>
      <c r="AE102" s="24">
        <v>7</v>
      </c>
      <c r="AF102" s="25">
        <v>11.9</v>
      </c>
      <c r="AG102" s="24">
        <v>11</v>
      </c>
      <c r="AH102" s="24"/>
      <c r="AI102" s="24"/>
      <c r="AJ102" s="24">
        <v>8.75</v>
      </c>
      <c r="AK102" s="24"/>
      <c r="AL102" s="24"/>
      <c r="AM102" s="25">
        <v>9.875</v>
      </c>
      <c r="AN102" s="24">
        <v>9.5</v>
      </c>
      <c r="AO102" s="24">
        <v>9.5</v>
      </c>
      <c r="AP102" s="25">
        <v>11.816176470588236</v>
      </c>
      <c r="AQ102" s="28">
        <v>30</v>
      </c>
      <c r="AR102" s="25"/>
      <c r="AS102" s="67"/>
      <c r="AT102" s="67"/>
      <c r="AU102" s="67"/>
      <c r="AV102" s="69"/>
      <c r="AW102" s="69"/>
      <c r="AX102" s="67"/>
      <c r="AY102" s="67"/>
      <c r="AZ102" s="67"/>
      <c r="BA102" s="67"/>
      <c r="BB102" s="67"/>
      <c r="BC102" s="23">
        <v>6</v>
      </c>
      <c r="BD102" s="23">
        <v>0</v>
      </c>
      <c r="BE102" s="23">
        <v>10</v>
      </c>
      <c r="BF102" s="23">
        <v>4</v>
      </c>
      <c r="BG102" s="23">
        <v>4</v>
      </c>
      <c r="BH102" s="23">
        <v>8</v>
      </c>
      <c r="BI102" s="23">
        <v>4</v>
      </c>
      <c r="BJ102" s="23">
        <v>2</v>
      </c>
      <c r="BK102" s="23">
        <v>1</v>
      </c>
      <c r="BL102" s="23">
        <v>0</v>
      </c>
      <c r="BM102" s="23">
        <v>9</v>
      </c>
      <c r="BN102" s="23">
        <v>1</v>
      </c>
      <c r="BO102" s="23">
        <v>0</v>
      </c>
      <c r="BP102" s="23">
        <v>1</v>
      </c>
      <c r="BQ102" s="23">
        <v>0</v>
      </c>
      <c r="BS102" s="70">
        <v>12</v>
      </c>
      <c r="BT102" s="70">
        <v>15.75</v>
      </c>
      <c r="BU102" s="68">
        <v>1</v>
      </c>
      <c r="BW102" s="70">
        <v>13</v>
      </c>
    </row>
    <row r="103" spans="1:75" s="68" customFormat="1" hidden="1" x14ac:dyDescent="0.25">
      <c r="A103" s="29">
        <v>99</v>
      </c>
      <c r="B103" s="31" t="s">
        <v>472</v>
      </c>
      <c r="C103" s="31" t="s">
        <v>473</v>
      </c>
      <c r="D103" s="31" t="s">
        <v>474</v>
      </c>
      <c r="E103" s="21" t="s">
        <v>465</v>
      </c>
      <c r="F103" s="24">
        <v>16.5</v>
      </c>
      <c r="G103" s="24">
        <v>16.25</v>
      </c>
      <c r="H103" s="24"/>
      <c r="I103" s="25">
        <v>16.375</v>
      </c>
      <c r="J103" s="25"/>
      <c r="K103" s="24">
        <v>14</v>
      </c>
      <c r="L103" s="24">
        <v>15.75</v>
      </c>
      <c r="M103" s="24"/>
      <c r="N103" s="25">
        <v>14.875</v>
      </c>
      <c r="O103" s="25">
        <v>15.775</v>
      </c>
      <c r="P103" s="26">
        <v>14.5</v>
      </c>
      <c r="Q103" s="26">
        <v>14</v>
      </c>
      <c r="R103" s="26"/>
      <c r="S103" s="25">
        <v>14.25</v>
      </c>
      <c r="T103" s="24">
        <v>14</v>
      </c>
      <c r="U103" s="24">
        <v>9.75</v>
      </c>
      <c r="V103" s="24"/>
      <c r="W103" s="25">
        <v>11.875</v>
      </c>
      <c r="X103" s="27">
        <v>13.0625</v>
      </c>
      <c r="Y103" s="24">
        <v>16</v>
      </c>
      <c r="Z103" s="24">
        <v>20</v>
      </c>
      <c r="AA103" s="24"/>
      <c r="AB103" s="25">
        <v>18</v>
      </c>
      <c r="AC103" s="24">
        <v>14.5</v>
      </c>
      <c r="AD103" s="24">
        <v>14</v>
      </c>
      <c r="AE103" s="24">
        <v>13.875</v>
      </c>
      <c r="AF103" s="25">
        <v>15.675000000000001</v>
      </c>
      <c r="AG103" s="24">
        <v>10.5</v>
      </c>
      <c r="AH103" s="24"/>
      <c r="AI103" s="24"/>
      <c r="AJ103" s="24">
        <v>10</v>
      </c>
      <c r="AK103" s="24"/>
      <c r="AL103" s="24"/>
      <c r="AM103" s="25">
        <v>10.25</v>
      </c>
      <c r="AN103" s="24">
        <v>14</v>
      </c>
      <c r="AO103" s="24">
        <v>14</v>
      </c>
      <c r="AP103" s="25">
        <v>14.352941176470589</v>
      </c>
      <c r="AQ103" s="28">
        <v>30</v>
      </c>
      <c r="AR103" s="25"/>
      <c r="AS103" s="67"/>
      <c r="AT103" s="67"/>
      <c r="AU103" s="67"/>
      <c r="AV103" s="69"/>
      <c r="AW103" s="69"/>
      <c r="AX103" s="67"/>
      <c r="AY103" s="67"/>
      <c r="AZ103" s="67"/>
      <c r="BA103" s="67"/>
      <c r="BB103" s="67"/>
      <c r="BC103" s="23">
        <v>6</v>
      </c>
      <c r="BD103" s="23">
        <v>4</v>
      </c>
      <c r="BE103" s="23">
        <v>10</v>
      </c>
      <c r="BF103" s="23">
        <v>4</v>
      </c>
      <c r="BG103" s="23">
        <v>4</v>
      </c>
      <c r="BH103" s="23">
        <v>8</v>
      </c>
      <c r="BI103" s="23">
        <v>4</v>
      </c>
      <c r="BJ103" s="23">
        <v>2</v>
      </c>
      <c r="BK103" s="23">
        <v>1</v>
      </c>
      <c r="BL103" s="23">
        <v>2</v>
      </c>
      <c r="BM103" s="23">
        <v>9</v>
      </c>
      <c r="BN103" s="23">
        <v>1</v>
      </c>
      <c r="BO103" s="23">
        <v>1</v>
      </c>
      <c r="BP103" s="23">
        <v>2</v>
      </c>
      <c r="BQ103" s="23">
        <v>1</v>
      </c>
      <c r="BS103" s="70">
        <v>14</v>
      </c>
      <c r="BT103" s="70">
        <v>20</v>
      </c>
      <c r="BW103" s="70">
        <v>9.75</v>
      </c>
    </row>
    <row r="104" spans="1:75" s="68" customFormat="1" hidden="1" x14ac:dyDescent="0.25">
      <c r="A104" s="29">
        <v>100</v>
      </c>
      <c r="B104" s="31" t="s">
        <v>475</v>
      </c>
      <c r="C104" s="31" t="s">
        <v>476</v>
      </c>
      <c r="D104" s="31" t="s">
        <v>189</v>
      </c>
      <c r="E104" s="21" t="s">
        <v>465</v>
      </c>
      <c r="F104" s="24">
        <v>11</v>
      </c>
      <c r="G104" s="24">
        <v>0</v>
      </c>
      <c r="H104" s="24">
        <v>3.5</v>
      </c>
      <c r="I104" s="25">
        <v>7.25</v>
      </c>
      <c r="J104" s="25"/>
      <c r="K104" s="24">
        <v>9.25</v>
      </c>
      <c r="L104" s="24">
        <v>1.75</v>
      </c>
      <c r="M104" s="24">
        <v>0</v>
      </c>
      <c r="N104" s="25">
        <v>5.5</v>
      </c>
      <c r="O104" s="25">
        <v>6.55</v>
      </c>
      <c r="P104" s="26">
        <v>17.5</v>
      </c>
      <c r="Q104" s="26">
        <v>5</v>
      </c>
      <c r="R104" s="26">
        <v>0</v>
      </c>
      <c r="S104" s="25">
        <v>11.25</v>
      </c>
      <c r="T104" s="24">
        <v>14</v>
      </c>
      <c r="U104" s="24">
        <v>2.5</v>
      </c>
      <c r="V104" s="24"/>
      <c r="W104" s="25">
        <v>8.25</v>
      </c>
      <c r="X104" s="27">
        <v>9.75</v>
      </c>
      <c r="Y104" s="24">
        <v>15</v>
      </c>
      <c r="Z104" s="24">
        <v>10.25</v>
      </c>
      <c r="AA104" s="24"/>
      <c r="AB104" s="25">
        <v>12.625</v>
      </c>
      <c r="AC104" s="24">
        <v>14</v>
      </c>
      <c r="AD104" s="24">
        <v>11.25</v>
      </c>
      <c r="AE104" s="24">
        <v>5.75</v>
      </c>
      <c r="AF104" s="25">
        <v>11.25</v>
      </c>
      <c r="AG104" s="24">
        <v>1</v>
      </c>
      <c r="AH104" s="24"/>
      <c r="AI104" s="24"/>
      <c r="AJ104" s="24">
        <v>3</v>
      </c>
      <c r="AK104" s="24"/>
      <c r="AL104" s="24"/>
      <c r="AM104" s="25">
        <v>2</v>
      </c>
      <c r="AN104" s="24">
        <v>8.5</v>
      </c>
      <c r="AO104" s="24">
        <v>0</v>
      </c>
      <c r="AP104" s="25">
        <v>8.264705882352942</v>
      </c>
      <c r="AQ104" s="28">
        <v>13</v>
      </c>
      <c r="AR104" s="25"/>
      <c r="AS104" s="67"/>
      <c r="AT104" s="67"/>
      <c r="AU104" s="67"/>
      <c r="AV104" s="69"/>
      <c r="AW104" s="69"/>
      <c r="AX104" s="67"/>
      <c r="AY104" s="67"/>
      <c r="AZ104" s="67"/>
      <c r="BA104" s="67"/>
      <c r="BB104" s="67"/>
      <c r="BC104" s="23">
        <v>0</v>
      </c>
      <c r="BD104" s="23">
        <v>0</v>
      </c>
      <c r="BE104" s="23">
        <v>0</v>
      </c>
      <c r="BF104" s="23">
        <v>4</v>
      </c>
      <c r="BG104" s="23">
        <v>0</v>
      </c>
      <c r="BH104" s="23">
        <v>4</v>
      </c>
      <c r="BI104" s="23">
        <v>4</v>
      </c>
      <c r="BJ104" s="23">
        <v>2</v>
      </c>
      <c r="BK104" s="23">
        <v>1</v>
      </c>
      <c r="BL104" s="23">
        <v>0</v>
      </c>
      <c r="BM104" s="23">
        <v>9</v>
      </c>
      <c r="BN104" s="23">
        <v>0</v>
      </c>
      <c r="BO104" s="23">
        <v>0</v>
      </c>
      <c r="BP104" s="23">
        <v>0</v>
      </c>
      <c r="BQ104" s="23">
        <v>0</v>
      </c>
      <c r="BS104" s="70">
        <v>5</v>
      </c>
      <c r="BT104" s="70">
        <v>10.25</v>
      </c>
      <c r="BW104" s="70">
        <v>2.5</v>
      </c>
    </row>
    <row r="105" spans="1:75" s="68" customFormat="1" hidden="1" x14ac:dyDescent="0.25">
      <c r="A105" s="29">
        <v>101</v>
      </c>
      <c r="B105" s="31" t="s">
        <v>477</v>
      </c>
      <c r="C105" s="31" t="s">
        <v>220</v>
      </c>
      <c r="D105" s="31" t="s">
        <v>23</v>
      </c>
      <c r="E105" s="21" t="s">
        <v>465</v>
      </c>
      <c r="F105" s="24">
        <v>16.5</v>
      </c>
      <c r="G105" s="24">
        <v>3.25</v>
      </c>
      <c r="H105" s="24"/>
      <c r="I105" s="25">
        <v>9.875</v>
      </c>
      <c r="J105" s="25"/>
      <c r="K105" s="24">
        <v>11</v>
      </c>
      <c r="L105" s="24">
        <v>4</v>
      </c>
      <c r="M105" s="24"/>
      <c r="N105" s="25">
        <v>7.5</v>
      </c>
      <c r="O105" s="25">
        <v>8.9250000000000007</v>
      </c>
      <c r="P105" s="26">
        <v>18</v>
      </c>
      <c r="Q105" s="26">
        <v>7</v>
      </c>
      <c r="R105" s="26"/>
      <c r="S105" s="25">
        <v>12.5</v>
      </c>
      <c r="T105" s="24">
        <v>14</v>
      </c>
      <c r="U105" s="24">
        <v>7.5</v>
      </c>
      <c r="V105" s="24"/>
      <c r="W105" s="25">
        <v>10.75</v>
      </c>
      <c r="X105" s="27">
        <v>11.625</v>
      </c>
      <c r="Y105" s="24">
        <v>15</v>
      </c>
      <c r="Z105" s="24">
        <v>14.5</v>
      </c>
      <c r="AA105" s="24"/>
      <c r="AB105" s="25">
        <v>14.75</v>
      </c>
      <c r="AC105" s="24">
        <v>14.5</v>
      </c>
      <c r="AD105" s="24">
        <v>14.5</v>
      </c>
      <c r="AE105" s="24">
        <v>8.875</v>
      </c>
      <c r="AF105" s="25">
        <v>13.475</v>
      </c>
      <c r="AG105" s="24">
        <v>14.5</v>
      </c>
      <c r="AH105" s="24"/>
      <c r="AI105" s="24"/>
      <c r="AJ105" s="24">
        <v>4.5</v>
      </c>
      <c r="AK105" s="24"/>
      <c r="AL105" s="24"/>
      <c r="AM105" s="25">
        <v>9.5</v>
      </c>
      <c r="AN105" s="24">
        <v>15.25</v>
      </c>
      <c r="AO105" s="24">
        <v>15.25</v>
      </c>
      <c r="AP105" s="25">
        <v>11.338235294117647</v>
      </c>
      <c r="AQ105" s="28">
        <v>30</v>
      </c>
      <c r="AR105" s="25"/>
      <c r="AS105" s="67"/>
      <c r="AT105" s="67"/>
      <c r="AU105" s="67"/>
      <c r="AV105" s="69"/>
      <c r="AW105" s="69"/>
      <c r="AX105" s="67"/>
      <c r="AY105" s="67"/>
      <c r="AZ105" s="67"/>
      <c r="BA105" s="67"/>
      <c r="BB105" s="67"/>
      <c r="BC105" s="23">
        <v>0</v>
      </c>
      <c r="BD105" s="23">
        <v>0</v>
      </c>
      <c r="BE105" s="23">
        <v>0</v>
      </c>
      <c r="BF105" s="23">
        <v>4</v>
      </c>
      <c r="BG105" s="23">
        <v>4</v>
      </c>
      <c r="BH105" s="23">
        <v>8</v>
      </c>
      <c r="BI105" s="23">
        <v>4</v>
      </c>
      <c r="BJ105" s="23">
        <v>2</v>
      </c>
      <c r="BK105" s="23">
        <v>1</v>
      </c>
      <c r="BL105" s="23">
        <v>0</v>
      </c>
      <c r="BM105" s="23">
        <v>9</v>
      </c>
      <c r="BN105" s="23">
        <v>1</v>
      </c>
      <c r="BO105" s="23">
        <v>0</v>
      </c>
      <c r="BP105" s="23">
        <v>1</v>
      </c>
      <c r="BQ105" s="23">
        <v>1</v>
      </c>
      <c r="BS105" s="70">
        <v>7</v>
      </c>
      <c r="BT105" s="70">
        <v>14.5</v>
      </c>
      <c r="BW105" s="70">
        <v>7.5</v>
      </c>
    </row>
    <row r="106" spans="1:75" s="68" customFormat="1" hidden="1" x14ac:dyDescent="0.25">
      <c r="A106" s="29">
        <v>102</v>
      </c>
      <c r="B106" s="31" t="s">
        <v>478</v>
      </c>
      <c r="C106" s="31" t="s">
        <v>479</v>
      </c>
      <c r="D106" s="31" t="s">
        <v>480</v>
      </c>
      <c r="E106" s="21" t="s">
        <v>465</v>
      </c>
      <c r="F106" s="24">
        <v>10</v>
      </c>
      <c r="G106" s="24">
        <v>0</v>
      </c>
      <c r="H106" s="24">
        <v>5.5</v>
      </c>
      <c r="I106" s="25">
        <v>7.75</v>
      </c>
      <c r="J106" s="25"/>
      <c r="K106" s="24">
        <v>0</v>
      </c>
      <c r="L106" s="24">
        <v>0</v>
      </c>
      <c r="M106" s="24">
        <v>0.5</v>
      </c>
      <c r="N106" s="25">
        <v>0.25</v>
      </c>
      <c r="O106" s="25">
        <v>4.75</v>
      </c>
      <c r="P106" s="26">
        <v>13.5</v>
      </c>
      <c r="Q106" s="26">
        <v>3</v>
      </c>
      <c r="R106" s="26">
        <v>7</v>
      </c>
      <c r="S106" s="25">
        <v>10.25</v>
      </c>
      <c r="T106" s="24">
        <v>0</v>
      </c>
      <c r="U106" s="24"/>
      <c r="V106" s="24"/>
      <c r="W106" s="49" t="e">
        <v>#REF!</v>
      </c>
      <c r="X106" s="27" t="e">
        <v>#REF!</v>
      </c>
      <c r="Y106" s="24">
        <v>13</v>
      </c>
      <c r="Z106" s="24">
        <v>8.25</v>
      </c>
      <c r="AA106" s="24"/>
      <c r="AB106" s="25">
        <v>10.625</v>
      </c>
      <c r="AC106" s="41">
        <v>10</v>
      </c>
      <c r="AD106" s="41">
        <v>10</v>
      </c>
      <c r="AE106" s="24">
        <v>11.5</v>
      </c>
      <c r="AF106" s="25">
        <v>10.55</v>
      </c>
      <c r="AG106" s="41">
        <v>11</v>
      </c>
      <c r="AH106" s="41">
        <v>11</v>
      </c>
      <c r="AI106" s="24"/>
      <c r="AJ106" s="24">
        <v>2.25</v>
      </c>
      <c r="AK106" s="24">
        <v>14.25</v>
      </c>
      <c r="AL106" s="24"/>
      <c r="AM106" s="25">
        <v>12.625</v>
      </c>
      <c r="AN106" s="41">
        <v>10.5</v>
      </c>
      <c r="AO106" s="41"/>
      <c r="AP106" s="25">
        <v>10</v>
      </c>
      <c r="AQ106" s="28">
        <v>30</v>
      </c>
      <c r="AR106" s="25" t="s">
        <v>932</v>
      </c>
      <c r="AS106" s="67"/>
      <c r="AT106" s="67"/>
      <c r="AU106" s="67"/>
      <c r="AV106" s="69"/>
      <c r="AW106" s="69"/>
      <c r="AX106" s="67"/>
      <c r="AY106" s="67"/>
      <c r="AZ106" s="67"/>
      <c r="BA106" s="67"/>
      <c r="BB106" s="67"/>
      <c r="BC106" s="23">
        <v>0</v>
      </c>
      <c r="BD106" s="23">
        <v>0</v>
      </c>
      <c r="BE106" s="23">
        <v>0</v>
      </c>
      <c r="BF106" s="23">
        <v>4</v>
      </c>
      <c r="BG106" s="23" t="e">
        <v>#REF!</v>
      </c>
      <c r="BH106" s="23" t="e">
        <v>#REF!</v>
      </c>
      <c r="BI106" s="23">
        <v>4</v>
      </c>
      <c r="BJ106" s="23">
        <v>2</v>
      </c>
      <c r="BK106" s="23">
        <v>1</v>
      </c>
      <c r="BL106" s="23">
        <v>2</v>
      </c>
      <c r="BM106" s="23">
        <v>9</v>
      </c>
      <c r="BN106" s="23">
        <v>1</v>
      </c>
      <c r="BO106" s="23">
        <v>1</v>
      </c>
      <c r="BP106" s="23">
        <v>2</v>
      </c>
      <c r="BQ106" s="23">
        <v>1</v>
      </c>
      <c r="BS106" s="70">
        <v>3</v>
      </c>
      <c r="BT106" s="70">
        <v>8.25</v>
      </c>
    </row>
    <row r="107" spans="1:75" s="68" customFormat="1" hidden="1" x14ac:dyDescent="0.25">
      <c r="A107" s="29">
        <v>103</v>
      </c>
      <c r="B107" s="31" t="s">
        <v>481</v>
      </c>
      <c r="C107" s="31" t="s">
        <v>482</v>
      </c>
      <c r="D107" s="31" t="s">
        <v>143</v>
      </c>
      <c r="E107" s="21" t="s">
        <v>465</v>
      </c>
      <c r="F107" s="24">
        <v>11.75</v>
      </c>
      <c r="G107" s="24">
        <v>6</v>
      </c>
      <c r="H107" s="24"/>
      <c r="I107" s="25">
        <v>8.875</v>
      </c>
      <c r="J107" s="25"/>
      <c r="K107" s="24">
        <v>11</v>
      </c>
      <c r="L107" s="24">
        <v>2</v>
      </c>
      <c r="M107" s="24"/>
      <c r="N107" s="25">
        <v>6.5</v>
      </c>
      <c r="O107" s="25">
        <v>7.9249999999999998</v>
      </c>
      <c r="P107" s="26">
        <v>14.5</v>
      </c>
      <c r="Q107" s="26">
        <v>6</v>
      </c>
      <c r="R107" s="26"/>
      <c r="S107" s="25">
        <v>10.25</v>
      </c>
      <c r="T107" s="24">
        <v>14</v>
      </c>
      <c r="U107" s="24">
        <v>6.5</v>
      </c>
      <c r="V107" s="24"/>
      <c r="W107" s="25">
        <v>10.25</v>
      </c>
      <c r="X107" s="27">
        <v>10.25</v>
      </c>
      <c r="Y107" s="24">
        <v>15</v>
      </c>
      <c r="Z107" s="24">
        <v>11</v>
      </c>
      <c r="AA107" s="24"/>
      <c r="AB107" s="25">
        <v>13</v>
      </c>
      <c r="AC107" s="24">
        <v>12.5</v>
      </c>
      <c r="AD107" s="24">
        <v>12.25</v>
      </c>
      <c r="AE107" s="24">
        <v>7.875</v>
      </c>
      <c r="AF107" s="25">
        <v>11.725</v>
      </c>
      <c r="AG107" s="24">
        <v>10</v>
      </c>
      <c r="AH107" s="24"/>
      <c r="AI107" s="24"/>
      <c r="AJ107" s="24">
        <v>6</v>
      </c>
      <c r="AK107" s="24"/>
      <c r="AL107" s="24"/>
      <c r="AM107" s="25">
        <v>8</v>
      </c>
      <c r="AN107" s="24">
        <v>15</v>
      </c>
      <c r="AO107" s="24">
        <v>15</v>
      </c>
      <c r="AP107" s="25">
        <v>10.014705882352942</v>
      </c>
      <c r="AQ107" s="28">
        <v>30</v>
      </c>
      <c r="AR107" s="25"/>
      <c r="AS107" s="67"/>
      <c r="AT107" s="67"/>
      <c r="AU107" s="67"/>
      <c r="AV107" s="69"/>
      <c r="AW107" s="69"/>
      <c r="AX107" s="67"/>
      <c r="AY107" s="67"/>
      <c r="AZ107" s="67"/>
      <c r="BA107" s="67"/>
      <c r="BB107" s="67"/>
      <c r="BC107" s="23">
        <v>0</v>
      </c>
      <c r="BD107" s="23">
        <v>0</v>
      </c>
      <c r="BE107" s="23">
        <v>0</v>
      </c>
      <c r="BF107" s="23">
        <v>4</v>
      </c>
      <c r="BG107" s="23">
        <v>4</v>
      </c>
      <c r="BH107" s="23">
        <v>8</v>
      </c>
      <c r="BI107" s="23">
        <v>4</v>
      </c>
      <c r="BJ107" s="23">
        <v>2</v>
      </c>
      <c r="BK107" s="23">
        <v>1</v>
      </c>
      <c r="BL107" s="23">
        <v>0</v>
      </c>
      <c r="BM107" s="23">
        <v>9</v>
      </c>
      <c r="BN107" s="23">
        <v>1</v>
      </c>
      <c r="BO107" s="23">
        <v>0</v>
      </c>
      <c r="BP107" s="23">
        <v>1</v>
      </c>
      <c r="BQ107" s="23">
        <v>1</v>
      </c>
      <c r="BS107" s="70">
        <v>6</v>
      </c>
      <c r="BT107" s="70">
        <v>11</v>
      </c>
      <c r="BW107" s="70">
        <v>6.5</v>
      </c>
    </row>
    <row r="108" spans="1:75" s="68" customFormat="1" hidden="1" x14ac:dyDescent="0.25">
      <c r="A108" s="29">
        <v>105</v>
      </c>
      <c r="B108" s="31" t="s">
        <v>484</v>
      </c>
      <c r="C108" s="31" t="s">
        <v>205</v>
      </c>
      <c r="D108" s="31" t="s">
        <v>485</v>
      </c>
      <c r="E108" s="21" t="s">
        <v>465</v>
      </c>
      <c r="F108" s="24">
        <v>0.5</v>
      </c>
      <c r="G108" s="24"/>
      <c r="H108" s="24">
        <v>0</v>
      </c>
      <c r="I108" s="25">
        <v>0.25</v>
      </c>
      <c r="J108" s="25"/>
      <c r="K108" s="24">
        <v>0</v>
      </c>
      <c r="L108" s="24"/>
      <c r="M108" s="24">
        <v>0</v>
      </c>
      <c r="N108" s="25">
        <v>0</v>
      </c>
      <c r="O108" s="25">
        <v>0.15</v>
      </c>
      <c r="P108" s="26">
        <v>0</v>
      </c>
      <c r="Q108" s="26">
        <v>0</v>
      </c>
      <c r="R108" s="26">
        <v>0</v>
      </c>
      <c r="S108" s="25">
        <v>0</v>
      </c>
      <c r="T108" s="24">
        <v>0</v>
      </c>
      <c r="U108" s="24"/>
      <c r="V108" s="24"/>
      <c r="W108" s="49"/>
      <c r="X108" s="27">
        <v>0</v>
      </c>
      <c r="Y108" s="24">
        <v>0</v>
      </c>
      <c r="Z108" s="24"/>
      <c r="AA108" s="24"/>
      <c r="AB108" s="49">
        <v>11.25</v>
      </c>
      <c r="AC108" s="41">
        <v>14</v>
      </c>
      <c r="AD108" s="41">
        <v>12.66</v>
      </c>
      <c r="AE108" s="41">
        <v>12</v>
      </c>
      <c r="AF108" s="49">
        <v>12.231999999999999</v>
      </c>
      <c r="AG108" s="41">
        <v>11.5</v>
      </c>
      <c r="AH108" s="41">
        <v>11.5</v>
      </c>
      <c r="AI108" s="24"/>
      <c r="AJ108" s="24"/>
      <c r="AK108" s="24"/>
      <c r="AL108" s="24"/>
      <c r="AM108" s="25">
        <v>5.75</v>
      </c>
      <c r="AN108" s="41">
        <v>14.5</v>
      </c>
      <c r="AO108" s="41"/>
      <c r="AP108" s="25">
        <v>5.171176470588235</v>
      </c>
      <c r="AQ108" s="28">
        <v>11</v>
      </c>
      <c r="AR108" s="25"/>
      <c r="AS108" s="67"/>
      <c r="AT108" s="67"/>
      <c r="AU108" s="67"/>
      <c r="AV108" s="69"/>
      <c r="AW108" s="69"/>
      <c r="AX108" s="67"/>
      <c r="AY108" s="67"/>
      <c r="AZ108" s="67"/>
      <c r="BA108" s="67"/>
      <c r="BB108" s="6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4</v>
      </c>
      <c r="BJ108" s="23">
        <v>2</v>
      </c>
      <c r="BK108" s="23">
        <v>1</v>
      </c>
      <c r="BL108" s="23">
        <v>2</v>
      </c>
      <c r="BM108" s="23">
        <v>9</v>
      </c>
      <c r="BN108" s="23">
        <v>1</v>
      </c>
      <c r="BO108" s="23">
        <v>0</v>
      </c>
      <c r="BP108" s="23">
        <v>1</v>
      </c>
      <c r="BQ108" s="23">
        <v>1</v>
      </c>
      <c r="BS108" s="70"/>
    </row>
    <row r="109" spans="1:75" s="68" customFormat="1" hidden="1" x14ac:dyDescent="0.25">
      <c r="A109" s="29">
        <v>106</v>
      </c>
      <c r="B109" s="231" t="s">
        <v>486</v>
      </c>
      <c r="C109" s="31" t="s">
        <v>487</v>
      </c>
      <c r="D109" s="31" t="s">
        <v>27</v>
      </c>
      <c r="E109" s="21" t="s">
        <v>465</v>
      </c>
      <c r="F109" s="24">
        <v>12.5</v>
      </c>
      <c r="G109" s="24">
        <v>3.25</v>
      </c>
      <c r="H109" s="24"/>
      <c r="I109" s="25">
        <v>7.875</v>
      </c>
      <c r="J109" s="25"/>
      <c r="K109" s="24">
        <v>10</v>
      </c>
      <c r="L109" s="24">
        <v>4.5</v>
      </c>
      <c r="M109" s="24"/>
      <c r="N109" s="25">
        <v>7.25</v>
      </c>
      <c r="O109" s="25">
        <v>7.625</v>
      </c>
      <c r="P109" s="26">
        <v>15.5</v>
      </c>
      <c r="Q109" s="26">
        <v>8</v>
      </c>
      <c r="R109" s="26"/>
      <c r="S109" s="25">
        <v>11.75</v>
      </c>
      <c r="T109" s="41">
        <v>14</v>
      </c>
      <c r="U109" s="41">
        <v>7.5</v>
      </c>
      <c r="V109" s="50"/>
      <c r="W109" s="49" t="e">
        <v>#REF!</v>
      </c>
      <c r="X109" s="27" t="e">
        <v>#REF!</v>
      </c>
      <c r="Y109" s="24">
        <v>10</v>
      </c>
      <c r="Z109" s="24">
        <v>11</v>
      </c>
      <c r="AA109" s="24"/>
      <c r="AB109" s="25">
        <v>10.5</v>
      </c>
      <c r="AC109" s="41">
        <v>12</v>
      </c>
      <c r="AD109" s="41">
        <v>11.5</v>
      </c>
      <c r="AE109" s="24">
        <v>5.5</v>
      </c>
      <c r="AF109" s="25">
        <v>10</v>
      </c>
      <c r="AG109" s="41">
        <v>10</v>
      </c>
      <c r="AH109" s="41">
        <v>10</v>
      </c>
      <c r="AI109" s="24"/>
      <c r="AJ109" s="24">
        <v>4.25</v>
      </c>
      <c r="AK109" s="24"/>
      <c r="AL109" s="24"/>
      <c r="AM109" s="25">
        <v>7.125</v>
      </c>
      <c r="AN109" s="24">
        <v>8</v>
      </c>
      <c r="AO109" s="24">
        <v>8</v>
      </c>
      <c r="AP109" s="25">
        <v>10</v>
      </c>
      <c r="AQ109" s="28">
        <v>30</v>
      </c>
      <c r="AR109" s="25" t="s">
        <v>932</v>
      </c>
      <c r="AS109" s="67"/>
      <c r="AT109" s="67"/>
      <c r="AU109" s="67"/>
      <c r="AV109" s="69"/>
      <c r="AW109" s="69"/>
      <c r="AX109" s="67"/>
      <c r="AY109" s="67"/>
      <c r="AZ109" s="67"/>
      <c r="BA109" s="67"/>
      <c r="BB109" s="67"/>
      <c r="BC109" s="23">
        <v>0</v>
      </c>
      <c r="BD109" s="23">
        <v>0</v>
      </c>
      <c r="BE109" s="23">
        <v>0</v>
      </c>
      <c r="BF109" s="23">
        <v>4</v>
      </c>
      <c r="BG109" s="23" t="e">
        <v>#REF!</v>
      </c>
      <c r="BH109" s="23" t="e">
        <v>#REF!</v>
      </c>
      <c r="BI109" s="23">
        <v>4</v>
      </c>
      <c r="BJ109" s="23">
        <v>2</v>
      </c>
      <c r="BK109" s="23">
        <v>1</v>
      </c>
      <c r="BL109" s="23">
        <v>0</v>
      </c>
      <c r="BM109" s="23">
        <v>9</v>
      </c>
      <c r="BN109" s="23">
        <v>1</v>
      </c>
      <c r="BO109" s="23">
        <v>0</v>
      </c>
      <c r="BP109" s="23">
        <v>1</v>
      </c>
      <c r="BQ109" s="23">
        <v>0</v>
      </c>
      <c r="BS109" s="70">
        <v>8</v>
      </c>
      <c r="BT109" s="70">
        <v>11</v>
      </c>
    </row>
    <row r="110" spans="1:75" s="68" customFormat="1" hidden="1" x14ac:dyDescent="0.25">
      <c r="A110" s="29">
        <v>107</v>
      </c>
      <c r="B110" s="31" t="s">
        <v>488</v>
      </c>
      <c r="C110" s="31" t="s">
        <v>188</v>
      </c>
      <c r="D110" s="31" t="s">
        <v>489</v>
      </c>
      <c r="E110" s="21" t="s">
        <v>465</v>
      </c>
      <c r="F110" s="24">
        <v>12.5</v>
      </c>
      <c r="G110" s="24">
        <v>12.75</v>
      </c>
      <c r="H110" s="24"/>
      <c r="I110" s="25">
        <v>12.625</v>
      </c>
      <c r="J110" s="25"/>
      <c r="K110" s="24">
        <v>12</v>
      </c>
      <c r="L110" s="24">
        <v>6</v>
      </c>
      <c r="M110" s="24"/>
      <c r="N110" s="25">
        <v>9</v>
      </c>
      <c r="O110" s="25">
        <v>11.175000000000001</v>
      </c>
      <c r="P110" s="26">
        <v>14</v>
      </c>
      <c r="Q110" s="26">
        <v>10</v>
      </c>
      <c r="R110" s="26"/>
      <c r="S110" s="25">
        <v>12</v>
      </c>
      <c r="T110" s="24">
        <v>14.5</v>
      </c>
      <c r="U110" s="24">
        <v>8</v>
      </c>
      <c r="V110" s="24"/>
      <c r="W110" s="25">
        <v>11.25</v>
      </c>
      <c r="X110" s="27">
        <v>11.625</v>
      </c>
      <c r="Y110" s="24">
        <v>13</v>
      </c>
      <c r="Z110" s="24">
        <v>15.75</v>
      </c>
      <c r="AA110" s="24"/>
      <c r="AB110" s="25">
        <v>14.375</v>
      </c>
      <c r="AC110" s="24">
        <v>12</v>
      </c>
      <c r="AD110" s="24">
        <v>12</v>
      </c>
      <c r="AE110" s="24">
        <v>9.125</v>
      </c>
      <c r="AF110" s="25">
        <v>12.375</v>
      </c>
      <c r="AG110" s="24">
        <v>10</v>
      </c>
      <c r="AH110" s="24"/>
      <c r="AI110" s="24"/>
      <c r="AJ110" s="24">
        <v>13</v>
      </c>
      <c r="AK110" s="24"/>
      <c r="AL110" s="24"/>
      <c r="AM110" s="25">
        <v>11.5</v>
      </c>
      <c r="AN110" s="24">
        <v>15</v>
      </c>
      <c r="AO110" s="24">
        <v>15</v>
      </c>
      <c r="AP110" s="25">
        <v>11.897058823529411</v>
      </c>
      <c r="AQ110" s="28">
        <v>30</v>
      </c>
      <c r="AR110" s="25"/>
      <c r="AS110" s="67"/>
      <c r="AT110" s="67"/>
      <c r="AU110" s="67"/>
      <c r="AV110" s="69"/>
      <c r="AW110" s="69"/>
      <c r="AX110" s="67"/>
      <c r="AY110" s="67"/>
      <c r="AZ110" s="67"/>
      <c r="BA110" s="67"/>
      <c r="BB110" s="67"/>
      <c r="BC110" s="23">
        <v>6</v>
      </c>
      <c r="BD110" s="23">
        <v>0</v>
      </c>
      <c r="BE110" s="23">
        <v>10</v>
      </c>
      <c r="BF110" s="23">
        <v>4</v>
      </c>
      <c r="BG110" s="23">
        <v>4</v>
      </c>
      <c r="BH110" s="23">
        <v>8</v>
      </c>
      <c r="BI110" s="23">
        <v>4</v>
      </c>
      <c r="BJ110" s="23">
        <v>2</v>
      </c>
      <c r="BK110" s="23">
        <v>1</v>
      </c>
      <c r="BL110" s="23">
        <v>0</v>
      </c>
      <c r="BM110" s="23">
        <v>9</v>
      </c>
      <c r="BN110" s="23">
        <v>1</v>
      </c>
      <c r="BO110" s="23">
        <v>1</v>
      </c>
      <c r="BP110" s="23">
        <v>2</v>
      </c>
      <c r="BQ110" s="23">
        <v>1</v>
      </c>
      <c r="BS110" s="70">
        <v>10</v>
      </c>
      <c r="BT110" s="70">
        <v>15.75</v>
      </c>
      <c r="BU110" s="68">
        <v>1</v>
      </c>
      <c r="BW110" s="70">
        <v>8</v>
      </c>
    </row>
    <row r="111" spans="1:75" s="68" customFormat="1" hidden="1" x14ac:dyDescent="0.25">
      <c r="A111" s="29">
        <v>108</v>
      </c>
      <c r="B111" s="31" t="s">
        <v>490</v>
      </c>
      <c r="C111" s="31" t="s">
        <v>491</v>
      </c>
      <c r="D111" s="31" t="s">
        <v>492</v>
      </c>
      <c r="E111" s="21" t="s">
        <v>465</v>
      </c>
      <c r="F111" s="24">
        <v>10.5</v>
      </c>
      <c r="G111" s="24">
        <v>1</v>
      </c>
      <c r="H111" s="24">
        <v>6</v>
      </c>
      <c r="I111" s="25">
        <v>8.25</v>
      </c>
      <c r="J111" s="25"/>
      <c r="K111" s="24">
        <v>10</v>
      </c>
      <c r="L111" s="24">
        <v>0.5</v>
      </c>
      <c r="M111" s="24">
        <v>0</v>
      </c>
      <c r="N111" s="25">
        <v>5.25</v>
      </c>
      <c r="O111" s="25">
        <v>7.05</v>
      </c>
      <c r="P111" s="26">
        <v>12.5</v>
      </c>
      <c r="Q111" s="26">
        <v>5</v>
      </c>
      <c r="R111" s="26">
        <v>8</v>
      </c>
      <c r="S111" s="25">
        <v>10.25</v>
      </c>
      <c r="T111" s="24">
        <v>15</v>
      </c>
      <c r="U111" s="24">
        <v>5</v>
      </c>
      <c r="V111" s="24"/>
      <c r="W111" s="25">
        <v>10</v>
      </c>
      <c r="X111" s="27">
        <v>10.125</v>
      </c>
      <c r="Y111" s="24">
        <v>9</v>
      </c>
      <c r="Z111" s="24">
        <v>7.25</v>
      </c>
      <c r="AA111" s="24">
        <v>10</v>
      </c>
      <c r="AB111" s="25">
        <v>10</v>
      </c>
      <c r="AC111" s="24">
        <v>13</v>
      </c>
      <c r="AD111" s="24">
        <v>11.25</v>
      </c>
      <c r="AE111" s="24">
        <v>3.5</v>
      </c>
      <c r="AF111" s="25">
        <v>9.5500000000000007</v>
      </c>
      <c r="AG111" s="24">
        <v>2.5</v>
      </c>
      <c r="AH111" s="24"/>
      <c r="AI111" s="24"/>
      <c r="AJ111" s="24">
        <v>3</v>
      </c>
      <c r="AK111" s="24"/>
      <c r="AL111" s="24">
        <v>14.5</v>
      </c>
      <c r="AM111" s="25">
        <v>2.75</v>
      </c>
      <c r="AN111" s="24">
        <v>12</v>
      </c>
      <c r="AO111" s="24"/>
      <c r="AP111" s="25">
        <v>8.2941176470588243</v>
      </c>
      <c r="AQ111" s="28">
        <v>16</v>
      </c>
      <c r="AR111" s="25"/>
      <c r="AS111" s="67"/>
      <c r="AT111" s="67"/>
      <c r="AU111" s="67"/>
      <c r="AV111" s="69"/>
      <c r="AW111" s="69"/>
      <c r="AX111" s="67"/>
      <c r="AY111" s="67"/>
      <c r="AZ111" s="67"/>
      <c r="BA111" s="67"/>
      <c r="BB111" s="67"/>
      <c r="BC111" s="23">
        <v>0</v>
      </c>
      <c r="BD111" s="23">
        <v>0</v>
      </c>
      <c r="BE111" s="23">
        <v>0</v>
      </c>
      <c r="BF111" s="23">
        <v>4</v>
      </c>
      <c r="BG111" s="23">
        <v>4</v>
      </c>
      <c r="BH111" s="23">
        <v>8</v>
      </c>
      <c r="BI111" s="23">
        <v>4</v>
      </c>
      <c r="BJ111" s="23">
        <v>2</v>
      </c>
      <c r="BK111" s="23">
        <v>1</v>
      </c>
      <c r="BL111" s="23">
        <v>0</v>
      </c>
      <c r="BM111" s="23">
        <v>7</v>
      </c>
      <c r="BN111" s="23">
        <v>0</v>
      </c>
      <c r="BO111" s="23">
        <v>0</v>
      </c>
      <c r="BP111" s="23">
        <v>0</v>
      </c>
      <c r="BQ111" s="23">
        <v>1</v>
      </c>
      <c r="BS111" s="70">
        <v>5</v>
      </c>
      <c r="BT111" s="70">
        <v>7.25</v>
      </c>
      <c r="BV111" s="70">
        <v>3</v>
      </c>
      <c r="BW111" s="70">
        <v>5</v>
      </c>
    </row>
    <row r="112" spans="1:75" s="68" customFormat="1" ht="15" hidden="1" customHeight="1" x14ac:dyDescent="0.25">
      <c r="A112" s="29">
        <v>109</v>
      </c>
      <c r="B112" s="42" t="s">
        <v>493</v>
      </c>
      <c r="C112" s="42" t="s">
        <v>315</v>
      </c>
      <c r="D112" s="42" t="s">
        <v>494</v>
      </c>
      <c r="E112" s="43" t="s">
        <v>465</v>
      </c>
      <c r="F112" s="44">
        <v>0</v>
      </c>
      <c r="G112" s="44"/>
      <c r="H112" s="24">
        <v>0</v>
      </c>
      <c r="I112" s="45">
        <v>0</v>
      </c>
      <c r="J112" s="45"/>
      <c r="K112" s="44">
        <v>0</v>
      </c>
      <c r="L112" s="44"/>
      <c r="M112" s="24">
        <v>0</v>
      </c>
      <c r="N112" s="45">
        <v>0</v>
      </c>
      <c r="O112" s="45">
        <v>0</v>
      </c>
      <c r="P112" s="46">
        <v>0</v>
      </c>
      <c r="Q112" s="46"/>
      <c r="R112" s="26">
        <v>0</v>
      </c>
      <c r="S112" s="45">
        <v>0</v>
      </c>
      <c r="T112" s="44">
        <v>0</v>
      </c>
      <c r="U112" s="44"/>
      <c r="V112" s="24"/>
      <c r="W112" s="45" t="e">
        <v>#REF!</v>
      </c>
      <c r="X112" s="47" t="e">
        <v>#REF!</v>
      </c>
      <c r="Y112" s="44">
        <v>0</v>
      </c>
      <c r="Z112" s="44"/>
      <c r="AA112" s="24">
        <v>0</v>
      </c>
      <c r="AB112" s="45">
        <v>0</v>
      </c>
      <c r="AC112" s="44">
        <v>0</v>
      </c>
      <c r="AD112" s="44">
        <v>0</v>
      </c>
      <c r="AE112" s="44">
        <v>0</v>
      </c>
      <c r="AF112" s="45">
        <v>0</v>
      </c>
      <c r="AG112" s="44"/>
      <c r="AH112" s="44"/>
      <c r="AI112" s="44"/>
      <c r="AJ112" s="44"/>
      <c r="AK112" s="44"/>
      <c r="AL112" s="44"/>
      <c r="AM112" s="45">
        <v>0</v>
      </c>
      <c r="AN112" s="44"/>
      <c r="AO112" s="44"/>
      <c r="AP112" s="45" t="e">
        <v>#REF!</v>
      </c>
      <c r="AQ112" s="48" t="e">
        <v>#REF!</v>
      </c>
      <c r="AR112" s="25"/>
      <c r="AS112" s="67"/>
      <c r="AT112" s="67"/>
      <c r="AU112" s="67"/>
      <c r="AV112" s="69"/>
      <c r="AW112" s="69"/>
      <c r="AX112" s="67"/>
      <c r="AY112" s="67"/>
      <c r="AZ112" s="67"/>
      <c r="BA112" s="67"/>
      <c r="BB112" s="67" t="s">
        <v>869</v>
      </c>
      <c r="BC112" s="23">
        <v>0</v>
      </c>
      <c r="BD112" s="23">
        <v>0</v>
      </c>
      <c r="BE112" s="23">
        <v>0</v>
      </c>
      <c r="BF112" s="23">
        <v>0</v>
      </c>
      <c r="BG112" s="23" t="e">
        <v>#REF!</v>
      </c>
      <c r="BH112" s="23" t="e">
        <v>#REF!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</row>
    <row r="113" spans="1:75" s="68" customFormat="1" hidden="1" x14ac:dyDescent="0.25">
      <c r="A113" s="29">
        <v>110</v>
      </c>
      <c r="B113" s="31" t="s">
        <v>495</v>
      </c>
      <c r="C113" s="31" t="s">
        <v>496</v>
      </c>
      <c r="D113" s="31" t="s">
        <v>497</v>
      </c>
      <c r="E113" s="21" t="s">
        <v>465</v>
      </c>
      <c r="F113" s="24">
        <v>11</v>
      </c>
      <c r="G113" s="24">
        <v>6</v>
      </c>
      <c r="H113" s="24">
        <v>5.5</v>
      </c>
      <c r="I113" s="25">
        <v>8.5</v>
      </c>
      <c r="J113" s="25"/>
      <c r="K113" s="24">
        <v>8.25</v>
      </c>
      <c r="L113" s="24">
        <v>2.5</v>
      </c>
      <c r="M113" s="24">
        <v>0.5</v>
      </c>
      <c r="N113" s="25">
        <v>5.375</v>
      </c>
      <c r="O113" s="25">
        <v>7.25</v>
      </c>
      <c r="P113" s="26">
        <v>13</v>
      </c>
      <c r="Q113" s="26">
        <v>6</v>
      </c>
      <c r="R113" s="26">
        <v>8</v>
      </c>
      <c r="S113" s="25">
        <v>10.5</v>
      </c>
      <c r="T113" s="24">
        <v>13.5</v>
      </c>
      <c r="U113" s="24">
        <v>2.5</v>
      </c>
      <c r="V113" s="24"/>
      <c r="W113" s="25">
        <v>8</v>
      </c>
      <c r="X113" s="27">
        <v>9.25</v>
      </c>
      <c r="Y113" s="24">
        <v>13.5</v>
      </c>
      <c r="Z113" s="24">
        <v>12.75</v>
      </c>
      <c r="AA113" s="24"/>
      <c r="AB113" s="25">
        <v>13.125</v>
      </c>
      <c r="AC113" s="24">
        <v>14.5</v>
      </c>
      <c r="AD113" s="24">
        <v>12.25</v>
      </c>
      <c r="AE113" s="24">
        <v>6</v>
      </c>
      <c r="AF113" s="25">
        <v>11.8</v>
      </c>
      <c r="AG113" s="24">
        <v>5</v>
      </c>
      <c r="AH113" s="24"/>
      <c r="AI113" s="24"/>
      <c r="AJ113" s="24">
        <v>4.5</v>
      </c>
      <c r="AK113" s="24">
        <v>13.25</v>
      </c>
      <c r="AL113" s="24"/>
      <c r="AM113" s="25">
        <v>9.125</v>
      </c>
      <c r="AN113" s="24">
        <v>10.5</v>
      </c>
      <c r="AO113" s="24"/>
      <c r="AP113" s="25">
        <v>10</v>
      </c>
      <c r="AQ113" s="28">
        <v>30</v>
      </c>
      <c r="AR113" s="25" t="s">
        <v>932</v>
      </c>
      <c r="AS113" s="67"/>
      <c r="AT113" s="67"/>
      <c r="AU113" s="67"/>
      <c r="AV113" s="69"/>
      <c r="AW113" s="69"/>
      <c r="AX113" s="67"/>
      <c r="AY113" s="67"/>
      <c r="AZ113" s="67"/>
      <c r="BA113" s="67"/>
      <c r="BB113" s="67"/>
      <c r="BC113" s="23">
        <v>0</v>
      </c>
      <c r="BD113" s="23">
        <v>0</v>
      </c>
      <c r="BE113" s="23">
        <v>0</v>
      </c>
      <c r="BF113" s="23">
        <v>4</v>
      </c>
      <c r="BG113" s="23">
        <v>0</v>
      </c>
      <c r="BH113" s="23">
        <v>4</v>
      </c>
      <c r="BI113" s="23">
        <v>4</v>
      </c>
      <c r="BJ113" s="23">
        <v>2</v>
      </c>
      <c r="BK113" s="23">
        <v>1</v>
      </c>
      <c r="BL113" s="23">
        <v>0</v>
      </c>
      <c r="BM113" s="23">
        <v>9</v>
      </c>
      <c r="BN113" s="23">
        <v>0</v>
      </c>
      <c r="BO113" s="23">
        <v>1</v>
      </c>
      <c r="BP113" s="23">
        <v>1</v>
      </c>
      <c r="BQ113" s="23">
        <v>1</v>
      </c>
      <c r="BS113" s="70">
        <v>6</v>
      </c>
      <c r="BT113" s="70">
        <v>12.75</v>
      </c>
      <c r="BW113" s="70">
        <v>2.5</v>
      </c>
    </row>
    <row r="114" spans="1:75" s="68" customFormat="1" hidden="1" x14ac:dyDescent="0.25">
      <c r="A114" s="29">
        <v>111</v>
      </c>
      <c r="B114" s="31" t="s">
        <v>498</v>
      </c>
      <c r="C114" s="31" t="s">
        <v>499</v>
      </c>
      <c r="D114" s="31" t="s">
        <v>500</v>
      </c>
      <c r="E114" s="21" t="s">
        <v>465</v>
      </c>
      <c r="F114" s="24">
        <v>11</v>
      </c>
      <c r="G114" s="24">
        <v>3</v>
      </c>
      <c r="H114" s="24"/>
      <c r="I114" s="25">
        <v>7</v>
      </c>
      <c r="J114" s="25"/>
      <c r="K114" s="24">
        <v>10</v>
      </c>
      <c r="L114" s="24">
        <v>3.5</v>
      </c>
      <c r="M114" s="24"/>
      <c r="N114" s="25">
        <v>6.75</v>
      </c>
      <c r="O114" s="25">
        <v>6.9</v>
      </c>
      <c r="P114" s="26">
        <v>15.5</v>
      </c>
      <c r="Q114" s="26">
        <v>9</v>
      </c>
      <c r="R114" s="26"/>
      <c r="S114" s="25">
        <v>12.25</v>
      </c>
      <c r="T114" s="24">
        <v>14</v>
      </c>
      <c r="U114" s="24">
        <v>6</v>
      </c>
      <c r="V114" s="24"/>
      <c r="W114" s="25">
        <v>10</v>
      </c>
      <c r="X114" s="27">
        <v>11.125</v>
      </c>
      <c r="Y114" s="24">
        <v>14</v>
      </c>
      <c r="Z114" s="24">
        <v>15.75</v>
      </c>
      <c r="AA114" s="24"/>
      <c r="AB114" s="25">
        <v>14.875</v>
      </c>
      <c r="AC114" s="24">
        <v>16</v>
      </c>
      <c r="AD114" s="24">
        <v>13.75</v>
      </c>
      <c r="AE114" s="24">
        <v>8.625</v>
      </c>
      <c r="AF114" s="25">
        <v>13.625</v>
      </c>
      <c r="AG114" s="24">
        <v>10</v>
      </c>
      <c r="AH114" s="24"/>
      <c r="AI114" s="24"/>
      <c r="AJ114" s="24">
        <v>6.25</v>
      </c>
      <c r="AK114" s="24"/>
      <c r="AL114" s="24"/>
      <c r="AM114" s="25">
        <v>8.125</v>
      </c>
      <c r="AN114" s="24">
        <v>7.5</v>
      </c>
      <c r="AO114" s="24">
        <v>7.5</v>
      </c>
      <c r="AP114" s="25">
        <v>10.051470588235293</v>
      </c>
      <c r="AQ114" s="28">
        <v>30</v>
      </c>
      <c r="AR114" s="25"/>
      <c r="AS114" s="67"/>
      <c r="AT114" s="67"/>
      <c r="AU114" s="67"/>
      <c r="AV114" s="69"/>
      <c r="AW114" s="69"/>
      <c r="AX114" s="67"/>
      <c r="AY114" s="67"/>
      <c r="AZ114" s="67"/>
      <c r="BA114" s="67"/>
      <c r="BB114" s="67"/>
      <c r="BC114" s="23">
        <v>0</v>
      </c>
      <c r="BD114" s="23">
        <v>0</v>
      </c>
      <c r="BE114" s="23">
        <v>0</v>
      </c>
      <c r="BF114" s="23">
        <v>4</v>
      </c>
      <c r="BG114" s="23">
        <v>4</v>
      </c>
      <c r="BH114" s="23">
        <v>8</v>
      </c>
      <c r="BI114" s="23">
        <v>4</v>
      </c>
      <c r="BJ114" s="23">
        <v>2</v>
      </c>
      <c r="BK114" s="23">
        <v>1</v>
      </c>
      <c r="BL114" s="23">
        <v>0</v>
      </c>
      <c r="BM114" s="23">
        <v>9</v>
      </c>
      <c r="BN114" s="23">
        <v>1</v>
      </c>
      <c r="BO114" s="23">
        <v>0</v>
      </c>
      <c r="BP114" s="23">
        <v>1</v>
      </c>
      <c r="BQ114" s="23">
        <v>0</v>
      </c>
      <c r="BS114" s="70">
        <v>9</v>
      </c>
      <c r="BT114" s="70">
        <v>15.75</v>
      </c>
      <c r="BW114" s="70">
        <v>6</v>
      </c>
    </row>
    <row r="115" spans="1:75" s="68" customFormat="1" hidden="1" x14ac:dyDescent="0.25">
      <c r="A115" s="29">
        <v>112</v>
      </c>
      <c r="B115" s="31" t="s">
        <v>501</v>
      </c>
      <c r="C115" s="31" t="s">
        <v>191</v>
      </c>
      <c r="D115" s="31" t="s">
        <v>502</v>
      </c>
      <c r="E115" s="21" t="s">
        <v>465</v>
      </c>
      <c r="F115" s="24">
        <v>16.5</v>
      </c>
      <c r="G115" s="24">
        <v>15</v>
      </c>
      <c r="H115" s="24"/>
      <c r="I115" s="25">
        <v>15.75</v>
      </c>
      <c r="J115" s="25"/>
      <c r="K115" s="24">
        <v>11.5</v>
      </c>
      <c r="L115" s="24">
        <v>6.75</v>
      </c>
      <c r="M115" s="24"/>
      <c r="N115" s="25">
        <v>9.125</v>
      </c>
      <c r="O115" s="25">
        <v>13.1</v>
      </c>
      <c r="P115" s="26">
        <v>18</v>
      </c>
      <c r="Q115" s="26">
        <v>14</v>
      </c>
      <c r="R115" s="26"/>
      <c r="S115" s="25">
        <v>16</v>
      </c>
      <c r="T115" s="24">
        <v>14.5</v>
      </c>
      <c r="U115" s="24">
        <v>6.5</v>
      </c>
      <c r="V115" s="24"/>
      <c r="W115" s="25">
        <v>10.5</v>
      </c>
      <c r="X115" s="27">
        <v>13.25</v>
      </c>
      <c r="Y115" s="24">
        <v>16</v>
      </c>
      <c r="Z115" s="24">
        <v>12.75</v>
      </c>
      <c r="AA115" s="24"/>
      <c r="AB115" s="25">
        <v>14.375</v>
      </c>
      <c r="AC115" s="24">
        <v>15</v>
      </c>
      <c r="AD115" s="24">
        <v>13.5</v>
      </c>
      <c r="AE115" s="24">
        <v>9.5</v>
      </c>
      <c r="AF115" s="25">
        <v>13.35</v>
      </c>
      <c r="AG115" s="24">
        <v>11</v>
      </c>
      <c r="AH115" s="24"/>
      <c r="AI115" s="24"/>
      <c r="AJ115" s="24">
        <v>6.75</v>
      </c>
      <c r="AK115" s="24"/>
      <c r="AL115" s="24"/>
      <c r="AM115" s="25">
        <v>8.875</v>
      </c>
      <c r="AN115" s="24">
        <v>15.25</v>
      </c>
      <c r="AO115" s="24">
        <v>15.25</v>
      </c>
      <c r="AP115" s="25">
        <v>12.838235294117647</v>
      </c>
      <c r="AQ115" s="28">
        <v>30</v>
      </c>
      <c r="AR115" s="25"/>
      <c r="AS115" s="67"/>
      <c r="AT115" s="67"/>
      <c r="AU115" s="67"/>
      <c r="AV115" s="69"/>
      <c r="AW115" s="69"/>
      <c r="AX115" s="67"/>
      <c r="AY115" s="67"/>
      <c r="AZ115" s="67"/>
      <c r="BA115" s="67"/>
      <c r="BB115" s="67"/>
      <c r="BC115" s="23">
        <v>6</v>
      </c>
      <c r="BD115" s="23">
        <v>0</v>
      </c>
      <c r="BE115" s="23">
        <v>10</v>
      </c>
      <c r="BF115" s="23">
        <v>4</v>
      </c>
      <c r="BG115" s="23">
        <v>4</v>
      </c>
      <c r="BH115" s="23">
        <v>8</v>
      </c>
      <c r="BI115" s="23">
        <v>4</v>
      </c>
      <c r="BJ115" s="23">
        <v>2</v>
      </c>
      <c r="BK115" s="23">
        <v>1</v>
      </c>
      <c r="BL115" s="23">
        <v>0</v>
      </c>
      <c r="BM115" s="23">
        <v>9</v>
      </c>
      <c r="BN115" s="23">
        <v>1</v>
      </c>
      <c r="BO115" s="23">
        <v>0</v>
      </c>
      <c r="BP115" s="23">
        <v>1</v>
      </c>
      <c r="BQ115" s="23">
        <v>1</v>
      </c>
      <c r="BS115" s="70">
        <v>14</v>
      </c>
      <c r="BT115" s="70">
        <v>12.75</v>
      </c>
      <c r="BW115" s="70">
        <v>6.5</v>
      </c>
    </row>
    <row r="116" spans="1:75" s="68" customFormat="1" hidden="1" x14ac:dyDescent="0.25">
      <c r="A116" s="29">
        <v>113</v>
      </c>
      <c r="B116" s="31" t="s">
        <v>503</v>
      </c>
      <c r="C116" s="31" t="s">
        <v>858</v>
      </c>
      <c r="D116" s="31" t="s">
        <v>46</v>
      </c>
      <c r="E116" s="21" t="s">
        <v>465</v>
      </c>
      <c r="F116" s="24">
        <v>12</v>
      </c>
      <c r="G116" s="24">
        <v>5.75</v>
      </c>
      <c r="H116" s="24"/>
      <c r="I116" s="25">
        <v>8.875</v>
      </c>
      <c r="J116" s="25"/>
      <c r="K116" s="24">
        <v>11</v>
      </c>
      <c r="L116" s="24">
        <v>6</v>
      </c>
      <c r="M116" s="24"/>
      <c r="N116" s="25">
        <v>8.5</v>
      </c>
      <c r="O116" s="25">
        <v>8.7249999999999996</v>
      </c>
      <c r="P116" s="26">
        <v>17</v>
      </c>
      <c r="Q116" s="26">
        <v>13</v>
      </c>
      <c r="R116" s="26"/>
      <c r="S116" s="25">
        <v>15</v>
      </c>
      <c r="T116" s="24">
        <v>15</v>
      </c>
      <c r="U116" s="24">
        <v>5</v>
      </c>
      <c r="V116" s="24"/>
      <c r="W116" s="25">
        <v>10</v>
      </c>
      <c r="X116" s="27">
        <v>12.5</v>
      </c>
      <c r="Y116" s="24">
        <v>15</v>
      </c>
      <c r="Z116" s="24">
        <v>17.25</v>
      </c>
      <c r="AA116" s="24"/>
      <c r="AB116" s="25">
        <v>16.125</v>
      </c>
      <c r="AC116" s="24">
        <v>15</v>
      </c>
      <c r="AD116" s="24">
        <v>12.25</v>
      </c>
      <c r="AE116" s="24">
        <v>11.75</v>
      </c>
      <c r="AF116" s="25">
        <v>14.25</v>
      </c>
      <c r="AG116" s="24">
        <v>11.5</v>
      </c>
      <c r="AH116" s="24"/>
      <c r="AI116" s="24"/>
      <c r="AJ116" s="24">
        <v>8.25</v>
      </c>
      <c r="AK116" s="24"/>
      <c r="AL116" s="24"/>
      <c r="AM116" s="25">
        <v>9.875</v>
      </c>
      <c r="AN116" s="24">
        <v>16.5</v>
      </c>
      <c r="AO116" s="24">
        <v>16.5</v>
      </c>
      <c r="AP116" s="25">
        <v>11.830882352941176</v>
      </c>
      <c r="AQ116" s="28">
        <v>30</v>
      </c>
      <c r="AR116" s="25"/>
      <c r="AS116" s="67"/>
      <c r="AT116" s="67"/>
      <c r="AU116" s="67"/>
      <c r="AV116" s="69"/>
      <c r="AW116" s="69"/>
      <c r="AX116" s="67"/>
      <c r="AY116" s="67"/>
      <c r="AZ116" s="67"/>
      <c r="BA116" s="67"/>
      <c r="BB116" s="67"/>
      <c r="BC116" s="23">
        <v>0</v>
      </c>
      <c r="BD116" s="23">
        <v>0</v>
      </c>
      <c r="BE116" s="23">
        <v>0</v>
      </c>
      <c r="BF116" s="23">
        <v>4</v>
      </c>
      <c r="BG116" s="23">
        <v>4</v>
      </c>
      <c r="BH116" s="23">
        <v>8</v>
      </c>
      <c r="BI116" s="23">
        <v>4</v>
      </c>
      <c r="BJ116" s="23">
        <v>2</v>
      </c>
      <c r="BK116" s="23">
        <v>1</v>
      </c>
      <c r="BL116" s="23">
        <v>2</v>
      </c>
      <c r="BM116" s="23">
        <v>9</v>
      </c>
      <c r="BN116" s="23">
        <v>1</v>
      </c>
      <c r="BO116" s="23">
        <v>0</v>
      </c>
      <c r="BP116" s="23">
        <v>1</v>
      </c>
      <c r="BQ116" s="23">
        <v>1</v>
      </c>
      <c r="BS116" s="70">
        <v>13</v>
      </c>
      <c r="BT116" s="70">
        <v>17.25</v>
      </c>
      <c r="BV116" s="70">
        <v>3</v>
      </c>
      <c r="BW116" s="70">
        <v>5</v>
      </c>
    </row>
    <row r="117" spans="1:75" s="68" customFormat="1" hidden="1" x14ac:dyDescent="0.25">
      <c r="A117" s="29">
        <v>114</v>
      </c>
      <c r="B117" s="31" t="s">
        <v>504</v>
      </c>
      <c r="C117" s="31" t="s">
        <v>505</v>
      </c>
      <c r="D117" s="31" t="s">
        <v>506</v>
      </c>
      <c r="E117" s="21" t="s">
        <v>465</v>
      </c>
      <c r="F117" s="24">
        <v>11</v>
      </c>
      <c r="G117" s="24">
        <v>10.25</v>
      </c>
      <c r="H117" s="24"/>
      <c r="I117" s="25">
        <v>10.625</v>
      </c>
      <c r="J117" s="25"/>
      <c r="K117" s="24">
        <v>11</v>
      </c>
      <c r="L117" s="24">
        <v>4.5</v>
      </c>
      <c r="M117" s="24"/>
      <c r="N117" s="25">
        <v>7.75</v>
      </c>
      <c r="O117" s="25">
        <v>9.4749999999999996</v>
      </c>
      <c r="P117" s="26">
        <v>13.5</v>
      </c>
      <c r="Q117" s="26">
        <v>11</v>
      </c>
      <c r="R117" s="26"/>
      <c r="S117" s="25">
        <v>12.25</v>
      </c>
      <c r="T117" s="24">
        <v>14.5</v>
      </c>
      <c r="U117" s="24">
        <v>6</v>
      </c>
      <c r="V117" s="24"/>
      <c r="W117" s="25">
        <v>10.25</v>
      </c>
      <c r="X117" s="27">
        <v>11.25</v>
      </c>
      <c r="Y117" s="24">
        <v>16</v>
      </c>
      <c r="Z117" s="24">
        <v>16.75</v>
      </c>
      <c r="AA117" s="24"/>
      <c r="AB117" s="25">
        <v>16.375</v>
      </c>
      <c r="AC117" s="24">
        <v>16</v>
      </c>
      <c r="AD117" s="24">
        <v>13.25</v>
      </c>
      <c r="AE117" s="24">
        <v>14.125</v>
      </c>
      <c r="AF117" s="25">
        <v>15.225</v>
      </c>
      <c r="AG117" s="24">
        <v>13</v>
      </c>
      <c r="AH117" s="24"/>
      <c r="AI117" s="24"/>
      <c r="AJ117" s="24">
        <v>4.5</v>
      </c>
      <c r="AK117" s="24"/>
      <c r="AL117" s="24"/>
      <c r="AM117" s="25">
        <v>8.75</v>
      </c>
      <c r="AN117" s="24">
        <v>12</v>
      </c>
      <c r="AO117" s="24">
        <v>12</v>
      </c>
      <c r="AP117" s="25">
        <v>11.647058823529411</v>
      </c>
      <c r="AQ117" s="28">
        <v>30</v>
      </c>
      <c r="AR117" s="25"/>
      <c r="AS117" s="67"/>
      <c r="AT117" s="67"/>
      <c r="AU117" s="67"/>
      <c r="AV117" s="69"/>
      <c r="AW117" s="69"/>
      <c r="AX117" s="67"/>
      <c r="AY117" s="67"/>
      <c r="AZ117" s="67"/>
      <c r="BA117" s="67"/>
      <c r="BB117" s="67"/>
      <c r="BC117" s="23">
        <v>6</v>
      </c>
      <c r="BD117" s="23">
        <v>0</v>
      </c>
      <c r="BE117" s="23">
        <v>6</v>
      </c>
      <c r="BF117" s="23">
        <v>4</v>
      </c>
      <c r="BG117" s="23">
        <v>4</v>
      </c>
      <c r="BH117" s="23">
        <v>8</v>
      </c>
      <c r="BI117" s="23">
        <v>4</v>
      </c>
      <c r="BJ117" s="23">
        <v>2</v>
      </c>
      <c r="BK117" s="23">
        <v>1</v>
      </c>
      <c r="BL117" s="23">
        <v>2</v>
      </c>
      <c r="BM117" s="23">
        <v>9</v>
      </c>
      <c r="BN117" s="23">
        <v>1</v>
      </c>
      <c r="BO117" s="23">
        <v>0</v>
      </c>
      <c r="BP117" s="23">
        <v>1</v>
      </c>
      <c r="BQ117" s="23">
        <v>1</v>
      </c>
      <c r="BS117" s="70">
        <v>11</v>
      </c>
      <c r="BT117" s="70">
        <v>16.75</v>
      </c>
      <c r="BW117" s="70">
        <v>6</v>
      </c>
    </row>
    <row r="118" spans="1:75" s="68" customFormat="1" hidden="1" x14ac:dyDescent="0.25">
      <c r="A118" s="29">
        <v>115</v>
      </c>
      <c r="B118" s="31" t="s">
        <v>207</v>
      </c>
      <c r="C118" s="31" t="s">
        <v>193</v>
      </c>
      <c r="D118" s="31" t="s">
        <v>208</v>
      </c>
      <c r="E118" s="30" t="s">
        <v>465</v>
      </c>
      <c r="F118" s="24">
        <v>13.5</v>
      </c>
      <c r="G118" s="24">
        <v>11.5</v>
      </c>
      <c r="H118" s="24"/>
      <c r="I118" s="25">
        <v>12.5</v>
      </c>
      <c r="J118" s="25"/>
      <c r="K118" s="24">
        <v>14</v>
      </c>
      <c r="L118" s="24">
        <v>6.5</v>
      </c>
      <c r="M118" s="24"/>
      <c r="N118" s="25">
        <v>10.25</v>
      </c>
      <c r="O118" s="25">
        <v>11.6</v>
      </c>
      <c r="P118" s="26">
        <v>15.5</v>
      </c>
      <c r="Q118" s="26">
        <v>11</v>
      </c>
      <c r="R118" s="26"/>
      <c r="S118" s="25">
        <v>13.25</v>
      </c>
      <c r="T118" s="24">
        <v>14.5</v>
      </c>
      <c r="U118" s="24">
        <v>9.5</v>
      </c>
      <c r="V118" s="24"/>
      <c r="W118" s="25">
        <v>12</v>
      </c>
      <c r="X118" s="27">
        <v>12.625</v>
      </c>
      <c r="Y118" s="24">
        <v>16</v>
      </c>
      <c r="Z118" s="24">
        <v>15.5</v>
      </c>
      <c r="AA118" s="24"/>
      <c r="AB118" s="25">
        <v>15.75</v>
      </c>
      <c r="AC118" s="24">
        <v>12.5</v>
      </c>
      <c r="AD118" s="24">
        <v>13</v>
      </c>
      <c r="AE118" s="24">
        <v>10.875</v>
      </c>
      <c r="AF118" s="25">
        <v>13.574999999999999</v>
      </c>
      <c r="AG118" s="24">
        <v>10</v>
      </c>
      <c r="AH118" s="24"/>
      <c r="AI118" s="24"/>
      <c r="AJ118" s="24">
        <v>5.5</v>
      </c>
      <c r="AK118" s="24"/>
      <c r="AL118" s="24"/>
      <c r="AM118" s="25">
        <v>7.75</v>
      </c>
      <c r="AN118" s="24">
        <v>15</v>
      </c>
      <c r="AO118" s="24">
        <v>15</v>
      </c>
      <c r="AP118" s="25">
        <v>12.169117647058824</v>
      </c>
      <c r="AQ118" s="28">
        <v>30</v>
      </c>
      <c r="AR118" s="25"/>
      <c r="AS118" s="67"/>
      <c r="AT118" s="67"/>
      <c r="AU118" s="67"/>
      <c r="AV118" s="69"/>
      <c r="AW118" s="69"/>
      <c r="AX118" s="67"/>
      <c r="AY118" s="67"/>
      <c r="AZ118" s="67"/>
      <c r="BA118" s="67"/>
      <c r="BB118" s="67"/>
      <c r="BC118" s="23">
        <v>6</v>
      </c>
      <c r="BD118" s="23">
        <v>4</v>
      </c>
      <c r="BE118" s="23">
        <v>10</v>
      </c>
      <c r="BF118" s="23">
        <v>4</v>
      </c>
      <c r="BG118" s="23">
        <v>4</v>
      </c>
      <c r="BH118" s="23">
        <v>8</v>
      </c>
      <c r="BI118" s="23">
        <v>4</v>
      </c>
      <c r="BJ118" s="23">
        <v>2</v>
      </c>
      <c r="BK118" s="23">
        <v>1</v>
      </c>
      <c r="BL118" s="23">
        <v>2</v>
      </c>
      <c r="BM118" s="23">
        <v>9</v>
      </c>
      <c r="BN118" s="23">
        <v>1</v>
      </c>
      <c r="BO118" s="23">
        <v>0</v>
      </c>
      <c r="BP118" s="23">
        <v>1</v>
      </c>
      <c r="BQ118" s="23">
        <v>1</v>
      </c>
      <c r="BS118" s="70">
        <v>11</v>
      </c>
      <c r="BT118" s="70">
        <v>15.5</v>
      </c>
      <c r="BW118" s="70">
        <v>9.5</v>
      </c>
    </row>
    <row r="119" spans="1:75" s="68" customFormat="1" hidden="1" x14ac:dyDescent="0.25">
      <c r="A119" s="29">
        <v>116</v>
      </c>
      <c r="B119" s="31" t="s">
        <v>507</v>
      </c>
      <c r="C119" s="31" t="s">
        <v>508</v>
      </c>
      <c r="D119" s="31" t="s">
        <v>509</v>
      </c>
      <c r="E119" s="21" t="s">
        <v>465</v>
      </c>
      <c r="F119" s="24">
        <v>12</v>
      </c>
      <c r="G119" s="24">
        <v>12.25</v>
      </c>
      <c r="H119" s="24"/>
      <c r="I119" s="25">
        <v>12.125</v>
      </c>
      <c r="J119" s="25"/>
      <c r="K119" s="24">
        <v>12</v>
      </c>
      <c r="L119" s="24">
        <v>14</v>
      </c>
      <c r="M119" s="24"/>
      <c r="N119" s="25">
        <v>13</v>
      </c>
      <c r="O119" s="25">
        <v>12.475</v>
      </c>
      <c r="P119" s="26">
        <v>18</v>
      </c>
      <c r="Q119" s="26">
        <v>14</v>
      </c>
      <c r="R119" s="26"/>
      <c r="S119" s="25">
        <v>16</v>
      </c>
      <c r="T119" s="24">
        <v>16</v>
      </c>
      <c r="U119" s="24">
        <v>11.5</v>
      </c>
      <c r="V119" s="24"/>
      <c r="W119" s="25">
        <v>13.75</v>
      </c>
      <c r="X119" s="27">
        <v>14.875</v>
      </c>
      <c r="Y119" s="24">
        <v>14</v>
      </c>
      <c r="Z119" s="24">
        <v>17.75</v>
      </c>
      <c r="AA119" s="24"/>
      <c r="AB119" s="25">
        <v>15.875</v>
      </c>
      <c r="AC119" s="24">
        <v>15.5</v>
      </c>
      <c r="AD119" s="24">
        <v>11.25</v>
      </c>
      <c r="AE119" s="24">
        <v>8.25</v>
      </c>
      <c r="AF119" s="25">
        <v>13.35</v>
      </c>
      <c r="AG119" s="24">
        <v>20</v>
      </c>
      <c r="AH119" s="24"/>
      <c r="AI119" s="24"/>
      <c r="AJ119" s="24">
        <v>17</v>
      </c>
      <c r="AK119" s="24"/>
      <c r="AL119" s="24"/>
      <c r="AM119" s="25">
        <v>18.5</v>
      </c>
      <c r="AN119" s="24">
        <v>11.75</v>
      </c>
      <c r="AO119" s="24">
        <v>11.75</v>
      </c>
      <c r="AP119" s="25">
        <v>13.963235294117647</v>
      </c>
      <c r="AQ119" s="28">
        <v>30</v>
      </c>
      <c r="AR119" s="25"/>
      <c r="AS119" s="67"/>
      <c r="AT119" s="67"/>
      <c r="AU119" s="67"/>
      <c r="AV119" s="69"/>
      <c r="AW119" s="69"/>
      <c r="AX119" s="67"/>
      <c r="AY119" s="67"/>
      <c r="AZ119" s="67"/>
      <c r="BA119" s="67"/>
      <c r="BB119" s="67"/>
      <c r="BC119" s="23">
        <v>6</v>
      </c>
      <c r="BD119" s="23">
        <v>4</v>
      </c>
      <c r="BE119" s="23">
        <v>10</v>
      </c>
      <c r="BF119" s="23">
        <v>4</v>
      </c>
      <c r="BG119" s="23">
        <v>4</v>
      </c>
      <c r="BH119" s="23">
        <v>8</v>
      </c>
      <c r="BI119" s="23">
        <v>4</v>
      </c>
      <c r="BJ119" s="23">
        <v>2</v>
      </c>
      <c r="BK119" s="23">
        <v>1</v>
      </c>
      <c r="BL119" s="23">
        <v>0</v>
      </c>
      <c r="BM119" s="23">
        <v>9</v>
      </c>
      <c r="BN119" s="23">
        <v>1</v>
      </c>
      <c r="BO119" s="23">
        <v>1</v>
      </c>
      <c r="BP119" s="23">
        <v>2</v>
      </c>
      <c r="BQ119" s="23">
        <v>1</v>
      </c>
      <c r="BS119" s="70">
        <v>14</v>
      </c>
      <c r="BT119" s="70">
        <v>17.75</v>
      </c>
      <c r="BU119" s="68">
        <v>1</v>
      </c>
      <c r="BW119" s="70">
        <v>11.5</v>
      </c>
    </row>
    <row r="120" spans="1:75" s="68" customFormat="1" hidden="1" x14ac:dyDescent="0.25">
      <c r="A120" s="29">
        <v>117</v>
      </c>
      <c r="B120" s="31" t="s">
        <v>510</v>
      </c>
      <c r="C120" s="31" t="s">
        <v>511</v>
      </c>
      <c r="D120" s="31" t="s">
        <v>512</v>
      </c>
      <c r="E120" s="21" t="s">
        <v>465</v>
      </c>
      <c r="F120" s="24">
        <v>15</v>
      </c>
      <c r="G120" s="24">
        <v>4.75</v>
      </c>
      <c r="H120" s="24"/>
      <c r="I120" s="25">
        <v>9.875</v>
      </c>
      <c r="J120" s="25"/>
      <c r="K120" s="24">
        <v>12.25</v>
      </c>
      <c r="L120" s="24">
        <v>3.25</v>
      </c>
      <c r="M120" s="24"/>
      <c r="N120" s="25">
        <v>7.75</v>
      </c>
      <c r="O120" s="25">
        <v>9.0250000000000004</v>
      </c>
      <c r="P120" s="26">
        <v>12.5</v>
      </c>
      <c r="Q120" s="26">
        <v>7</v>
      </c>
      <c r="R120" s="26"/>
      <c r="S120" s="25">
        <v>9.75</v>
      </c>
      <c r="T120" s="24">
        <v>14.5</v>
      </c>
      <c r="U120" s="24">
        <v>5.5</v>
      </c>
      <c r="V120" s="24"/>
      <c r="W120" s="25">
        <v>10</v>
      </c>
      <c r="X120" s="27">
        <v>9.875</v>
      </c>
      <c r="Y120" s="24">
        <v>14</v>
      </c>
      <c r="Z120" s="24">
        <v>13.75</v>
      </c>
      <c r="AA120" s="24"/>
      <c r="AB120" s="25">
        <v>13.875</v>
      </c>
      <c r="AC120" s="24">
        <v>16</v>
      </c>
      <c r="AD120" s="24">
        <v>12</v>
      </c>
      <c r="AE120" s="24">
        <v>6.5</v>
      </c>
      <c r="AF120" s="25">
        <v>12.45</v>
      </c>
      <c r="AG120" s="24">
        <v>10</v>
      </c>
      <c r="AH120" s="24"/>
      <c r="AI120" s="24"/>
      <c r="AJ120" s="24">
        <v>3.5</v>
      </c>
      <c r="AK120" s="24"/>
      <c r="AL120" s="24"/>
      <c r="AM120" s="25">
        <v>6.75</v>
      </c>
      <c r="AN120" s="24">
        <v>17</v>
      </c>
      <c r="AO120" s="24">
        <v>17</v>
      </c>
      <c r="AP120" s="25">
        <v>10.433823529411764</v>
      </c>
      <c r="AQ120" s="28">
        <v>30</v>
      </c>
      <c r="AR120" s="25"/>
      <c r="AS120" s="67"/>
      <c r="AT120" s="67"/>
      <c r="AU120" s="67"/>
      <c r="AV120" s="69"/>
      <c r="AW120" s="69"/>
      <c r="AX120" s="67"/>
      <c r="AY120" s="67"/>
      <c r="AZ120" s="67"/>
      <c r="BA120" s="67"/>
      <c r="BB120" s="67"/>
      <c r="BC120" s="23">
        <v>0</v>
      </c>
      <c r="BD120" s="23">
        <v>0</v>
      </c>
      <c r="BE120" s="23">
        <v>0</v>
      </c>
      <c r="BF120" s="23">
        <v>0</v>
      </c>
      <c r="BG120" s="23">
        <v>4</v>
      </c>
      <c r="BH120" s="23">
        <v>4</v>
      </c>
      <c r="BI120" s="23">
        <v>4</v>
      </c>
      <c r="BJ120" s="23">
        <v>2</v>
      </c>
      <c r="BK120" s="23">
        <v>1</v>
      </c>
      <c r="BL120" s="23">
        <v>0</v>
      </c>
      <c r="BM120" s="23">
        <v>9</v>
      </c>
      <c r="BN120" s="23">
        <v>1</v>
      </c>
      <c r="BO120" s="23">
        <v>0</v>
      </c>
      <c r="BP120" s="23">
        <v>1</v>
      </c>
      <c r="BQ120" s="23">
        <v>1</v>
      </c>
      <c r="BS120" s="70">
        <v>7</v>
      </c>
      <c r="BT120" s="70">
        <v>13.75</v>
      </c>
      <c r="BV120" s="70">
        <v>3.5</v>
      </c>
      <c r="BW120" s="70">
        <v>5.5</v>
      </c>
    </row>
    <row r="121" spans="1:75" s="68" customFormat="1" hidden="1" x14ac:dyDescent="0.25">
      <c r="A121" s="29">
        <v>118</v>
      </c>
      <c r="B121" s="31" t="s">
        <v>513</v>
      </c>
      <c r="C121" s="31" t="s">
        <v>514</v>
      </c>
      <c r="D121" s="31" t="s">
        <v>515</v>
      </c>
      <c r="E121" s="21" t="s">
        <v>465</v>
      </c>
      <c r="F121" s="24">
        <v>11</v>
      </c>
      <c r="G121" s="24">
        <v>2</v>
      </c>
      <c r="H121" s="24">
        <v>6.5</v>
      </c>
      <c r="I121" s="25">
        <v>8.75</v>
      </c>
      <c r="J121" s="25"/>
      <c r="K121" s="24">
        <v>10</v>
      </c>
      <c r="L121" s="24">
        <v>2.25</v>
      </c>
      <c r="M121" s="24">
        <v>0.25</v>
      </c>
      <c r="N121" s="25">
        <v>6.125</v>
      </c>
      <c r="O121" s="25">
        <v>7.7</v>
      </c>
      <c r="P121" s="26">
        <v>14.5</v>
      </c>
      <c r="Q121" s="26">
        <v>6</v>
      </c>
      <c r="R121" s="26">
        <v>0</v>
      </c>
      <c r="S121" s="25">
        <v>10.25</v>
      </c>
      <c r="T121" s="24">
        <v>14</v>
      </c>
      <c r="U121" s="24">
        <v>2.5</v>
      </c>
      <c r="V121" s="24"/>
      <c r="W121" s="25">
        <v>8.25</v>
      </c>
      <c r="X121" s="27">
        <v>9.25</v>
      </c>
      <c r="Y121" s="24">
        <v>9</v>
      </c>
      <c r="Z121" s="24">
        <v>5.5</v>
      </c>
      <c r="AA121" s="24">
        <v>11</v>
      </c>
      <c r="AB121" s="25">
        <v>10</v>
      </c>
      <c r="AC121" s="24">
        <v>16</v>
      </c>
      <c r="AD121" s="24">
        <v>13.25</v>
      </c>
      <c r="AE121" s="24">
        <v>10</v>
      </c>
      <c r="AF121" s="25">
        <v>11.85</v>
      </c>
      <c r="AG121" s="24">
        <v>1</v>
      </c>
      <c r="AH121" s="24"/>
      <c r="AI121" s="24"/>
      <c r="AJ121" s="24">
        <v>1.75</v>
      </c>
      <c r="AK121" s="24">
        <v>13.75</v>
      </c>
      <c r="AL121" s="24"/>
      <c r="AM121" s="25">
        <v>7.375</v>
      </c>
      <c r="AN121" s="24">
        <v>12.5</v>
      </c>
      <c r="AO121" s="24"/>
      <c r="AP121" s="25">
        <v>10</v>
      </c>
      <c r="AQ121" s="28">
        <v>30</v>
      </c>
      <c r="AR121" s="25" t="s">
        <v>932</v>
      </c>
      <c r="AS121" s="67"/>
      <c r="AT121" s="67"/>
      <c r="AU121" s="67"/>
      <c r="AV121" s="69"/>
      <c r="AW121" s="69"/>
      <c r="AX121" s="67"/>
      <c r="AY121" s="67"/>
      <c r="AZ121" s="67"/>
      <c r="BA121" s="67"/>
      <c r="BB121" s="67"/>
      <c r="BC121" s="23">
        <v>0</v>
      </c>
      <c r="BD121" s="23">
        <v>0</v>
      </c>
      <c r="BE121" s="23">
        <v>0</v>
      </c>
      <c r="BF121" s="23">
        <v>4</v>
      </c>
      <c r="BG121" s="23">
        <v>0</v>
      </c>
      <c r="BH121" s="23">
        <v>4</v>
      </c>
      <c r="BI121" s="23">
        <v>4</v>
      </c>
      <c r="BJ121" s="23">
        <v>2</v>
      </c>
      <c r="BK121" s="23">
        <v>1</v>
      </c>
      <c r="BL121" s="23">
        <v>2</v>
      </c>
      <c r="BM121" s="23">
        <v>9</v>
      </c>
      <c r="BN121" s="23">
        <v>0</v>
      </c>
      <c r="BO121" s="23">
        <v>1</v>
      </c>
      <c r="BP121" s="23">
        <v>1</v>
      </c>
      <c r="BQ121" s="23">
        <v>1</v>
      </c>
      <c r="BS121" s="70">
        <v>6</v>
      </c>
      <c r="BT121" s="70">
        <v>5.5</v>
      </c>
      <c r="BW121" s="70">
        <v>2.5</v>
      </c>
    </row>
    <row r="122" spans="1:75" s="68" customFormat="1" hidden="1" x14ac:dyDescent="0.25">
      <c r="A122" s="29">
        <v>119</v>
      </c>
      <c r="B122" s="31" t="s">
        <v>516</v>
      </c>
      <c r="C122" s="31" t="s">
        <v>517</v>
      </c>
      <c r="D122" s="31" t="s">
        <v>30</v>
      </c>
      <c r="E122" s="21" t="s">
        <v>465</v>
      </c>
      <c r="F122" s="24">
        <v>11</v>
      </c>
      <c r="G122" s="24">
        <v>3.25</v>
      </c>
      <c r="H122" s="24"/>
      <c r="I122" s="25">
        <v>7.125</v>
      </c>
      <c r="J122" s="25"/>
      <c r="K122" s="24">
        <v>9</v>
      </c>
      <c r="L122" s="24">
        <v>3</v>
      </c>
      <c r="M122" s="24"/>
      <c r="N122" s="25">
        <v>6</v>
      </c>
      <c r="O122" s="25">
        <v>6.6749999999999998</v>
      </c>
      <c r="P122" s="26">
        <v>12.5</v>
      </c>
      <c r="Q122" s="26">
        <v>6</v>
      </c>
      <c r="R122" s="26"/>
      <c r="S122" s="25">
        <v>9.25</v>
      </c>
      <c r="T122" s="24">
        <v>14</v>
      </c>
      <c r="U122" s="24">
        <v>6</v>
      </c>
      <c r="V122" s="24"/>
      <c r="W122" s="25">
        <v>10</v>
      </c>
      <c r="X122" s="27">
        <v>9.625</v>
      </c>
      <c r="Y122" s="24">
        <v>15</v>
      </c>
      <c r="Z122" s="24">
        <v>11.25</v>
      </c>
      <c r="AA122" s="24"/>
      <c r="AB122" s="25">
        <v>13.125</v>
      </c>
      <c r="AC122" s="24">
        <v>15.5</v>
      </c>
      <c r="AD122" s="24">
        <v>11.25</v>
      </c>
      <c r="AE122" s="24">
        <v>6.875</v>
      </c>
      <c r="AF122" s="25">
        <v>11.975</v>
      </c>
      <c r="AG122" s="24">
        <v>10</v>
      </c>
      <c r="AH122" s="24"/>
      <c r="AI122" s="24"/>
      <c r="AJ122" s="24">
        <v>10</v>
      </c>
      <c r="AK122" s="24"/>
      <c r="AL122" s="24"/>
      <c r="AM122" s="25">
        <v>10</v>
      </c>
      <c r="AN122" s="24">
        <v>14</v>
      </c>
      <c r="AO122" s="24">
        <v>14</v>
      </c>
      <c r="AP122" s="25">
        <v>10</v>
      </c>
      <c r="AQ122" s="28">
        <v>30</v>
      </c>
      <c r="AR122" s="25" t="s">
        <v>932</v>
      </c>
      <c r="AS122" s="67"/>
      <c r="AT122" s="67"/>
      <c r="AU122" s="67"/>
      <c r="AV122" s="69"/>
      <c r="AW122" s="69"/>
      <c r="AX122" s="67"/>
      <c r="AY122" s="67"/>
      <c r="AZ122" s="67"/>
      <c r="BA122" s="67"/>
      <c r="BB122" s="67"/>
      <c r="BC122" s="23">
        <v>0</v>
      </c>
      <c r="BD122" s="23">
        <v>0</v>
      </c>
      <c r="BE122" s="23">
        <v>0</v>
      </c>
      <c r="BF122" s="23">
        <v>0</v>
      </c>
      <c r="BG122" s="23">
        <v>4</v>
      </c>
      <c r="BH122" s="23">
        <v>4</v>
      </c>
      <c r="BI122" s="23">
        <v>4</v>
      </c>
      <c r="BJ122" s="23">
        <v>2</v>
      </c>
      <c r="BK122" s="23">
        <v>1</v>
      </c>
      <c r="BL122" s="23">
        <v>0</v>
      </c>
      <c r="BM122" s="23">
        <v>9</v>
      </c>
      <c r="BN122" s="23">
        <v>1</v>
      </c>
      <c r="BO122" s="23">
        <v>1</v>
      </c>
      <c r="BP122" s="23">
        <v>2</v>
      </c>
      <c r="BQ122" s="23">
        <v>1</v>
      </c>
      <c r="BS122" s="70">
        <v>6</v>
      </c>
      <c r="BT122" s="70">
        <v>11.25</v>
      </c>
      <c r="BV122" s="70">
        <v>4</v>
      </c>
      <c r="BW122" s="70">
        <v>6</v>
      </c>
    </row>
    <row r="123" spans="1:75" s="68" customFormat="1" hidden="1" x14ac:dyDescent="0.25">
      <c r="A123" s="29">
        <v>120</v>
      </c>
      <c r="B123" s="31" t="s">
        <v>518</v>
      </c>
      <c r="C123" s="31" t="s">
        <v>519</v>
      </c>
      <c r="D123" s="31" t="s">
        <v>520</v>
      </c>
      <c r="E123" s="21" t="s">
        <v>465</v>
      </c>
      <c r="F123" s="24">
        <v>12</v>
      </c>
      <c r="G123" s="24">
        <v>6</v>
      </c>
      <c r="H123" s="24"/>
      <c r="I123" s="25">
        <v>9</v>
      </c>
      <c r="J123" s="25"/>
      <c r="K123" s="24">
        <v>12.25</v>
      </c>
      <c r="L123" s="24">
        <v>6.5</v>
      </c>
      <c r="M123" s="24"/>
      <c r="N123" s="25">
        <v>9.375</v>
      </c>
      <c r="O123" s="25">
        <v>9.15</v>
      </c>
      <c r="P123" s="26">
        <v>17</v>
      </c>
      <c r="Q123" s="26">
        <v>15</v>
      </c>
      <c r="R123" s="26"/>
      <c r="S123" s="25">
        <v>16</v>
      </c>
      <c r="T123" s="24">
        <v>14.5</v>
      </c>
      <c r="U123" s="24">
        <v>5.5</v>
      </c>
      <c r="V123" s="24"/>
      <c r="W123" s="25">
        <v>10</v>
      </c>
      <c r="X123" s="27">
        <v>13</v>
      </c>
      <c r="Y123" s="24">
        <v>15</v>
      </c>
      <c r="Z123" s="24">
        <v>12.75</v>
      </c>
      <c r="AA123" s="24"/>
      <c r="AB123" s="25">
        <v>13.875</v>
      </c>
      <c r="AC123" s="24">
        <v>15.5</v>
      </c>
      <c r="AD123" s="24">
        <v>12.25</v>
      </c>
      <c r="AE123" s="24">
        <v>12.375</v>
      </c>
      <c r="AF123" s="25">
        <v>13.574999999999999</v>
      </c>
      <c r="AG123" s="24">
        <v>5</v>
      </c>
      <c r="AH123" s="24"/>
      <c r="AI123" s="24"/>
      <c r="AJ123" s="24">
        <v>0.25</v>
      </c>
      <c r="AK123" s="24"/>
      <c r="AL123" s="24"/>
      <c r="AM123" s="25">
        <v>2.625</v>
      </c>
      <c r="AN123" s="24">
        <v>18</v>
      </c>
      <c r="AO123" s="24">
        <v>18</v>
      </c>
      <c r="AP123" s="25">
        <v>11.110294117647058</v>
      </c>
      <c r="AQ123" s="28">
        <v>30</v>
      </c>
      <c r="AR123" s="25"/>
      <c r="AS123" s="67"/>
      <c r="AT123" s="67"/>
      <c r="AU123" s="67"/>
      <c r="AV123" s="69"/>
      <c r="AW123" s="69"/>
      <c r="AX123" s="67"/>
      <c r="AY123" s="67"/>
      <c r="AZ123" s="67"/>
      <c r="BA123" s="67"/>
      <c r="BB123" s="67"/>
      <c r="BC123" s="23">
        <v>0</v>
      </c>
      <c r="BD123" s="23">
        <v>0</v>
      </c>
      <c r="BE123" s="23">
        <v>0</v>
      </c>
      <c r="BF123" s="23">
        <v>4</v>
      </c>
      <c r="BG123" s="23">
        <v>4</v>
      </c>
      <c r="BH123" s="23">
        <v>8</v>
      </c>
      <c r="BI123" s="23">
        <v>4</v>
      </c>
      <c r="BJ123" s="23">
        <v>2</v>
      </c>
      <c r="BK123" s="23">
        <v>1</v>
      </c>
      <c r="BL123" s="23">
        <v>2</v>
      </c>
      <c r="BM123" s="23">
        <v>9</v>
      </c>
      <c r="BN123" s="23">
        <v>0</v>
      </c>
      <c r="BO123" s="23">
        <v>0</v>
      </c>
      <c r="BP123" s="23">
        <v>0</v>
      </c>
      <c r="BQ123" s="23">
        <v>1</v>
      </c>
      <c r="BS123" s="70">
        <v>15</v>
      </c>
      <c r="BT123" s="70">
        <v>12.75</v>
      </c>
      <c r="BW123" s="70">
        <v>5.5</v>
      </c>
    </row>
    <row r="124" spans="1:75" s="68" customFormat="1" hidden="1" x14ac:dyDescent="0.25">
      <c r="A124" s="29">
        <v>121</v>
      </c>
      <c r="B124" s="31" t="s">
        <v>521</v>
      </c>
      <c r="C124" s="31" t="s">
        <v>522</v>
      </c>
      <c r="D124" s="31" t="s">
        <v>197</v>
      </c>
      <c r="E124" s="21" t="s">
        <v>465</v>
      </c>
      <c r="F124" s="24">
        <v>11</v>
      </c>
      <c r="G124" s="24">
        <v>5.25</v>
      </c>
      <c r="H124" s="24"/>
      <c r="I124" s="25">
        <v>8.125</v>
      </c>
      <c r="J124" s="25"/>
      <c r="K124" s="24">
        <v>11.5</v>
      </c>
      <c r="L124" s="24">
        <v>6.25</v>
      </c>
      <c r="M124" s="24"/>
      <c r="N124" s="25">
        <v>8.875</v>
      </c>
      <c r="O124" s="25">
        <v>8.4250000000000007</v>
      </c>
      <c r="P124" s="26">
        <v>15</v>
      </c>
      <c r="Q124" s="26">
        <v>7</v>
      </c>
      <c r="R124" s="26"/>
      <c r="S124" s="25">
        <v>11</v>
      </c>
      <c r="T124" s="24">
        <v>14.5</v>
      </c>
      <c r="U124" s="24">
        <v>3</v>
      </c>
      <c r="V124" s="24"/>
      <c r="W124" s="25">
        <v>8.75</v>
      </c>
      <c r="X124" s="27">
        <v>9.875</v>
      </c>
      <c r="Y124" s="24">
        <v>16</v>
      </c>
      <c r="Z124" s="24">
        <v>13</v>
      </c>
      <c r="AA124" s="24"/>
      <c r="AB124" s="25">
        <v>14.5</v>
      </c>
      <c r="AC124" s="24">
        <v>15</v>
      </c>
      <c r="AD124" s="24">
        <v>12.75</v>
      </c>
      <c r="AE124" s="24">
        <v>10.125</v>
      </c>
      <c r="AF124" s="25">
        <v>13.375</v>
      </c>
      <c r="AG124" s="24">
        <v>10</v>
      </c>
      <c r="AH124" s="24"/>
      <c r="AI124" s="24"/>
      <c r="AJ124" s="24">
        <v>3</v>
      </c>
      <c r="AK124" s="24"/>
      <c r="AL124" s="24"/>
      <c r="AM124" s="25">
        <v>6.5</v>
      </c>
      <c r="AN124" s="24">
        <v>11.5</v>
      </c>
      <c r="AO124" s="24">
        <v>11.5</v>
      </c>
      <c r="AP124" s="25">
        <v>10.176470588235293</v>
      </c>
      <c r="AQ124" s="28">
        <v>30</v>
      </c>
      <c r="AR124" s="25"/>
      <c r="AS124" s="67"/>
      <c r="AT124" s="67"/>
      <c r="AU124" s="67"/>
      <c r="AV124" s="69"/>
      <c r="AW124" s="69"/>
      <c r="AX124" s="67"/>
      <c r="AY124" s="67"/>
      <c r="AZ124" s="67"/>
      <c r="BA124" s="67"/>
      <c r="BB124" s="67"/>
      <c r="BC124" s="23">
        <v>0</v>
      </c>
      <c r="BD124" s="23">
        <v>0</v>
      </c>
      <c r="BE124" s="23">
        <v>0</v>
      </c>
      <c r="BF124" s="23">
        <v>4</v>
      </c>
      <c r="BG124" s="23">
        <v>0</v>
      </c>
      <c r="BH124" s="23">
        <v>4</v>
      </c>
      <c r="BI124" s="23">
        <v>4</v>
      </c>
      <c r="BJ124" s="23">
        <v>2</v>
      </c>
      <c r="BK124" s="23">
        <v>1</v>
      </c>
      <c r="BL124" s="23">
        <v>2</v>
      </c>
      <c r="BM124" s="23">
        <v>9</v>
      </c>
      <c r="BN124" s="23">
        <v>1</v>
      </c>
      <c r="BO124" s="23">
        <v>0</v>
      </c>
      <c r="BP124" s="23">
        <v>1</v>
      </c>
      <c r="BQ124" s="23">
        <v>1</v>
      </c>
      <c r="BS124" s="70">
        <v>7</v>
      </c>
      <c r="BT124" s="70">
        <v>13</v>
      </c>
      <c r="BW124" s="70">
        <v>3</v>
      </c>
    </row>
    <row r="125" spans="1:75" s="68" customFormat="1" hidden="1" x14ac:dyDescent="0.25">
      <c r="A125" s="29">
        <v>122</v>
      </c>
      <c r="B125" s="31" t="s">
        <v>523</v>
      </c>
      <c r="C125" s="31" t="s">
        <v>125</v>
      </c>
      <c r="D125" s="31" t="s">
        <v>524</v>
      </c>
      <c r="E125" s="21" t="s">
        <v>465</v>
      </c>
      <c r="F125" s="24">
        <v>14.5</v>
      </c>
      <c r="G125" s="24">
        <v>6.5</v>
      </c>
      <c r="H125" s="24"/>
      <c r="I125" s="25">
        <v>10.5</v>
      </c>
      <c r="J125" s="25"/>
      <c r="K125" s="24">
        <v>13</v>
      </c>
      <c r="L125" s="24">
        <v>4.75</v>
      </c>
      <c r="M125" s="24"/>
      <c r="N125" s="25">
        <v>8.875</v>
      </c>
      <c r="O125" s="25">
        <v>9.85</v>
      </c>
      <c r="P125" s="26">
        <v>17</v>
      </c>
      <c r="Q125" s="26">
        <v>10.5</v>
      </c>
      <c r="R125" s="26"/>
      <c r="S125" s="25">
        <v>13.75</v>
      </c>
      <c r="T125" s="24">
        <v>15</v>
      </c>
      <c r="U125" s="24">
        <v>13.5</v>
      </c>
      <c r="V125" s="24"/>
      <c r="W125" s="25">
        <v>14.25</v>
      </c>
      <c r="X125" s="27">
        <v>14</v>
      </c>
      <c r="Y125" s="24">
        <v>14</v>
      </c>
      <c r="Z125" s="24">
        <v>9.25</v>
      </c>
      <c r="AA125" s="24"/>
      <c r="AB125" s="25">
        <v>11.625</v>
      </c>
      <c r="AC125" s="24">
        <v>11.5</v>
      </c>
      <c r="AD125" s="24">
        <v>11.75</v>
      </c>
      <c r="AE125" s="24">
        <v>7</v>
      </c>
      <c r="AF125" s="25">
        <v>10.7</v>
      </c>
      <c r="AG125" s="24">
        <v>13.5</v>
      </c>
      <c r="AH125" s="24"/>
      <c r="AI125" s="24"/>
      <c r="AJ125" s="24">
        <v>11.5</v>
      </c>
      <c r="AK125" s="24"/>
      <c r="AL125" s="24"/>
      <c r="AM125" s="25">
        <v>12.5</v>
      </c>
      <c r="AN125" s="24">
        <v>9.5</v>
      </c>
      <c r="AO125" s="24">
        <v>9.5</v>
      </c>
      <c r="AP125" s="25">
        <v>11.367647058823529</v>
      </c>
      <c r="AQ125" s="28">
        <v>30</v>
      </c>
      <c r="AR125" s="25"/>
      <c r="AS125" s="67"/>
      <c r="AT125" s="67"/>
      <c r="AU125" s="67"/>
      <c r="AV125" s="69"/>
      <c r="AW125" s="69"/>
      <c r="AX125" s="67"/>
      <c r="AY125" s="67"/>
      <c r="AZ125" s="67"/>
      <c r="BA125" s="67"/>
      <c r="BB125" s="67"/>
      <c r="BC125" s="23">
        <v>6</v>
      </c>
      <c r="BD125" s="23">
        <v>0</v>
      </c>
      <c r="BE125" s="23">
        <v>6</v>
      </c>
      <c r="BF125" s="23">
        <v>4</v>
      </c>
      <c r="BG125" s="23">
        <v>4</v>
      </c>
      <c r="BH125" s="23">
        <v>8</v>
      </c>
      <c r="BI125" s="23">
        <v>4</v>
      </c>
      <c r="BJ125" s="23">
        <v>2</v>
      </c>
      <c r="BK125" s="23">
        <v>1</v>
      </c>
      <c r="BL125" s="23">
        <v>0</v>
      </c>
      <c r="BM125" s="23">
        <v>9</v>
      </c>
      <c r="BN125" s="23">
        <v>1</v>
      </c>
      <c r="BO125" s="23">
        <v>1</v>
      </c>
      <c r="BP125" s="23">
        <v>2</v>
      </c>
      <c r="BQ125" s="23">
        <v>0</v>
      </c>
      <c r="BS125" s="70">
        <v>10.5</v>
      </c>
      <c r="BT125" s="70">
        <v>9.25</v>
      </c>
      <c r="BW125" s="70">
        <v>13.5</v>
      </c>
    </row>
    <row r="126" spans="1:75" s="68" customFormat="1" hidden="1" x14ac:dyDescent="0.25">
      <c r="A126" s="29">
        <v>123</v>
      </c>
      <c r="B126" s="31" t="s">
        <v>525</v>
      </c>
      <c r="C126" s="31" t="s">
        <v>526</v>
      </c>
      <c r="D126" s="31" t="s">
        <v>527</v>
      </c>
      <c r="E126" s="21" t="s">
        <v>465</v>
      </c>
      <c r="F126" s="24">
        <v>13.5</v>
      </c>
      <c r="G126" s="24">
        <v>3</v>
      </c>
      <c r="H126" s="24"/>
      <c r="I126" s="25">
        <v>8.25</v>
      </c>
      <c r="J126" s="25"/>
      <c r="K126" s="24">
        <v>9</v>
      </c>
      <c r="L126" s="24">
        <v>2.25</v>
      </c>
      <c r="M126" s="24"/>
      <c r="N126" s="25">
        <v>5.625</v>
      </c>
      <c r="O126" s="25">
        <v>7.2</v>
      </c>
      <c r="P126" s="26">
        <v>12.5</v>
      </c>
      <c r="Q126" s="26">
        <v>6</v>
      </c>
      <c r="R126" s="26"/>
      <c r="S126" s="25">
        <v>9.25</v>
      </c>
      <c r="T126" s="24">
        <v>14.5</v>
      </c>
      <c r="U126" s="24">
        <v>5.5</v>
      </c>
      <c r="V126" s="24"/>
      <c r="W126" s="25">
        <v>10</v>
      </c>
      <c r="X126" s="27">
        <v>9.625</v>
      </c>
      <c r="Y126" s="24">
        <v>15</v>
      </c>
      <c r="Z126" s="24">
        <v>12.5</v>
      </c>
      <c r="AA126" s="24"/>
      <c r="AB126" s="25">
        <v>13.75</v>
      </c>
      <c r="AC126" s="24">
        <v>16</v>
      </c>
      <c r="AD126" s="24">
        <v>11.25</v>
      </c>
      <c r="AE126" s="24">
        <v>11.125</v>
      </c>
      <c r="AF126" s="25">
        <v>13.175000000000001</v>
      </c>
      <c r="AG126" s="24">
        <v>10</v>
      </c>
      <c r="AH126" s="24"/>
      <c r="AI126" s="24"/>
      <c r="AJ126" s="24">
        <v>2.5</v>
      </c>
      <c r="AK126" s="24"/>
      <c r="AL126" s="24"/>
      <c r="AM126" s="25">
        <v>6.25</v>
      </c>
      <c r="AN126" s="24">
        <v>14</v>
      </c>
      <c r="AO126" s="24">
        <v>14</v>
      </c>
      <c r="AP126" s="25">
        <v>10</v>
      </c>
      <c r="AQ126" s="28">
        <v>30</v>
      </c>
      <c r="AR126" s="25" t="s">
        <v>932</v>
      </c>
      <c r="AS126" s="67"/>
      <c r="AT126" s="67"/>
      <c r="AU126" s="67"/>
      <c r="AV126" s="69"/>
      <c r="AW126" s="69"/>
      <c r="AX126" s="67"/>
      <c r="AY126" s="67"/>
      <c r="AZ126" s="67"/>
      <c r="BA126" s="67"/>
      <c r="BB126" s="67"/>
      <c r="BC126" s="23">
        <v>0</v>
      </c>
      <c r="BD126" s="23">
        <v>0</v>
      </c>
      <c r="BE126" s="23">
        <v>0</v>
      </c>
      <c r="BF126" s="23">
        <v>0</v>
      </c>
      <c r="BG126" s="23">
        <v>4</v>
      </c>
      <c r="BH126" s="23">
        <v>4</v>
      </c>
      <c r="BI126" s="23">
        <v>4</v>
      </c>
      <c r="BJ126" s="23">
        <v>2</v>
      </c>
      <c r="BK126" s="23">
        <v>1</v>
      </c>
      <c r="BL126" s="23">
        <v>2</v>
      </c>
      <c r="BM126" s="23">
        <v>9</v>
      </c>
      <c r="BN126" s="23">
        <v>1</v>
      </c>
      <c r="BO126" s="23">
        <v>0</v>
      </c>
      <c r="BP126" s="23">
        <v>1</v>
      </c>
      <c r="BQ126" s="23">
        <v>1</v>
      </c>
      <c r="BS126" s="70">
        <v>6</v>
      </c>
      <c r="BT126" s="70">
        <v>12.5</v>
      </c>
      <c r="BV126" s="70">
        <v>3.5</v>
      </c>
      <c r="BW126" s="70">
        <v>5.5</v>
      </c>
    </row>
    <row r="127" spans="1:75" s="68" customFormat="1" hidden="1" x14ac:dyDescent="0.25">
      <c r="A127" s="29">
        <v>124</v>
      </c>
      <c r="B127" s="31" t="s">
        <v>528</v>
      </c>
      <c r="C127" s="31" t="s">
        <v>529</v>
      </c>
      <c r="D127" s="31" t="s">
        <v>530</v>
      </c>
      <c r="E127" s="21" t="s">
        <v>465</v>
      </c>
      <c r="F127" s="24">
        <v>11</v>
      </c>
      <c r="G127" s="24">
        <v>2</v>
      </c>
      <c r="H127" s="24"/>
      <c r="I127" s="25">
        <v>6.5</v>
      </c>
      <c r="J127" s="25"/>
      <c r="K127" s="24">
        <v>11.25</v>
      </c>
      <c r="L127" s="24">
        <v>1.75</v>
      </c>
      <c r="M127" s="24"/>
      <c r="N127" s="25">
        <v>6.5</v>
      </c>
      <c r="O127" s="25">
        <v>6.5</v>
      </c>
      <c r="P127" s="26">
        <v>13.5</v>
      </c>
      <c r="Q127" s="26">
        <v>6</v>
      </c>
      <c r="R127" s="26"/>
      <c r="S127" s="25">
        <v>9.75</v>
      </c>
      <c r="T127" s="24">
        <v>14.5</v>
      </c>
      <c r="U127" s="24">
        <v>5.5</v>
      </c>
      <c r="V127" s="24"/>
      <c r="W127" s="25">
        <v>10</v>
      </c>
      <c r="X127" s="27">
        <v>9.875</v>
      </c>
      <c r="Y127" s="24">
        <v>15.5</v>
      </c>
      <c r="Z127" s="24">
        <v>7.5</v>
      </c>
      <c r="AA127" s="24"/>
      <c r="AB127" s="25">
        <v>11.5</v>
      </c>
      <c r="AC127" s="24">
        <v>16</v>
      </c>
      <c r="AD127" s="24">
        <v>12.25</v>
      </c>
      <c r="AE127" s="24">
        <v>6.75</v>
      </c>
      <c r="AF127" s="25">
        <v>11.6</v>
      </c>
      <c r="AG127" s="24">
        <v>10</v>
      </c>
      <c r="AH127" s="24"/>
      <c r="AI127" s="24"/>
      <c r="AJ127" s="24">
        <v>4</v>
      </c>
      <c r="AK127" s="24"/>
      <c r="AL127" s="24"/>
      <c r="AM127" s="25">
        <v>7</v>
      </c>
      <c r="AN127" s="24">
        <v>15.5</v>
      </c>
      <c r="AO127" s="24">
        <v>15.5</v>
      </c>
      <c r="AP127" s="25">
        <v>10</v>
      </c>
      <c r="AQ127" s="28">
        <v>30</v>
      </c>
      <c r="AR127" s="25" t="s">
        <v>932</v>
      </c>
      <c r="AS127" s="67"/>
      <c r="AT127" s="67"/>
      <c r="AU127" s="67"/>
      <c r="AV127" s="69"/>
      <c r="AW127" s="69"/>
      <c r="AX127" s="67"/>
      <c r="AY127" s="67"/>
      <c r="AZ127" s="67"/>
      <c r="BA127" s="67"/>
      <c r="BB127" s="67"/>
      <c r="BC127" s="23">
        <v>0</v>
      </c>
      <c r="BD127" s="23">
        <v>0</v>
      </c>
      <c r="BE127" s="23">
        <v>0</v>
      </c>
      <c r="BF127" s="23">
        <v>0</v>
      </c>
      <c r="BG127" s="23">
        <v>4</v>
      </c>
      <c r="BH127" s="23">
        <v>4</v>
      </c>
      <c r="BI127" s="23">
        <v>4</v>
      </c>
      <c r="BJ127" s="23">
        <v>2</v>
      </c>
      <c r="BK127" s="23">
        <v>1</v>
      </c>
      <c r="BL127" s="23">
        <v>0</v>
      </c>
      <c r="BM127" s="23">
        <v>9</v>
      </c>
      <c r="BN127" s="23">
        <v>1</v>
      </c>
      <c r="BO127" s="23">
        <v>0</v>
      </c>
      <c r="BP127" s="23">
        <v>1</v>
      </c>
      <c r="BQ127" s="23">
        <v>1</v>
      </c>
      <c r="BS127" s="70">
        <v>6</v>
      </c>
      <c r="BT127" s="70">
        <v>7.5</v>
      </c>
      <c r="BV127" s="70">
        <v>3.5</v>
      </c>
      <c r="BW127" s="70">
        <v>5.5</v>
      </c>
    </row>
    <row r="128" spans="1:75" s="68" customFormat="1" hidden="1" x14ac:dyDescent="0.25">
      <c r="A128" s="29">
        <v>125</v>
      </c>
      <c r="B128" s="31" t="s">
        <v>531</v>
      </c>
      <c r="C128" s="31" t="s">
        <v>164</v>
      </c>
      <c r="D128" s="31" t="s">
        <v>68</v>
      </c>
      <c r="E128" s="21" t="s">
        <v>465</v>
      </c>
      <c r="F128" s="24">
        <v>13</v>
      </c>
      <c r="G128" s="24">
        <v>6</v>
      </c>
      <c r="H128" s="24"/>
      <c r="I128" s="25">
        <v>9.5</v>
      </c>
      <c r="J128" s="25"/>
      <c r="K128" s="24">
        <v>13</v>
      </c>
      <c r="L128" s="24">
        <v>3.75</v>
      </c>
      <c r="M128" s="24"/>
      <c r="N128" s="25">
        <v>8.375</v>
      </c>
      <c r="O128" s="25">
        <v>9.0500000000000007</v>
      </c>
      <c r="P128" s="26">
        <v>14.5</v>
      </c>
      <c r="Q128" s="26">
        <v>8</v>
      </c>
      <c r="R128" s="26"/>
      <c r="S128" s="25">
        <v>11.25</v>
      </c>
      <c r="T128" s="24">
        <v>14.5</v>
      </c>
      <c r="U128" s="24">
        <v>10.5</v>
      </c>
      <c r="V128" s="24"/>
      <c r="W128" s="25">
        <v>12.5</v>
      </c>
      <c r="X128" s="27">
        <v>11.875</v>
      </c>
      <c r="Y128" s="24">
        <v>13</v>
      </c>
      <c r="Z128" s="24">
        <v>13.75</v>
      </c>
      <c r="AA128" s="24"/>
      <c r="AB128" s="25">
        <v>13.375</v>
      </c>
      <c r="AC128" s="24">
        <v>15</v>
      </c>
      <c r="AD128" s="24">
        <v>13</v>
      </c>
      <c r="AE128" s="24">
        <v>6.875</v>
      </c>
      <c r="AF128" s="25">
        <v>12.324999999999999</v>
      </c>
      <c r="AG128" s="24">
        <v>10</v>
      </c>
      <c r="AH128" s="24"/>
      <c r="AI128" s="24"/>
      <c r="AJ128" s="24">
        <v>6.25</v>
      </c>
      <c r="AK128" s="24"/>
      <c r="AL128" s="24"/>
      <c r="AM128" s="25">
        <v>8.125</v>
      </c>
      <c r="AN128" s="24">
        <v>16.5</v>
      </c>
      <c r="AO128" s="24">
        <v>16.5</v>
      </c>
      <c r="AP128" s="25">
        <v>11.007352941176471</v>
      </c>
      <c r="AQ128" s="28">
        <v>30</v>
      </c>
      <c r="AR128" s="25"/>
      <c r="AS128" s="67"/>
      <c r="AT128" s="67"/>
      <c r="AU128" s="67"/>
      <c r="AV128" s="69"/>
      <c r="AW128" s="69"/>
      <c r="AX128" s="67"/>
      <c r="AY128" s="67"/>
      <c r="AZ128" s="67"/>
      <c r="BA128" s="67"/>
      <c r="BB128" s="67"/>
      <c r="BC128" s="23">
        <v>0</v>
      </c>
      <c r="BD128" s="23">
        <v>0</v>
      </c>
      <c r="BE128" s="23">
        <v>0</v>
      </c>
      <c r="BF128" s="23">
        <v>4</v>
      </c>
      <c r="BG128" s="23">
        <v>4</v>
      </c>
      <c r="BH128" s="23">
        <v>8</v>
      </c>
      <c r="BI128" s="23">
        <v>4</v>
      </c>
      <c r="BJ128" s="23">
        <v>2</v>
      </c>
      <c r="BK128" s="23">
        <v>1</v>
      </c>
      <c r="BL128" s="23">
        <v>0</v>
      </c>
      <c r="BM128" s="23">
        <v>9</v>
      </c>
      <c r="BN128" s="23">
        <v>1</v>
      </c>
      <c r="BO128" s="23">
        <v>0</v>
      </c>
      <c r="BP128" s="23">
        <v>1</v>
      </c>
      <c r="BQ128" s="23">
        <v>1</v>
      </c>
      <c r="BS128" s="70">
        <v>8</v>
      </c>
      <c r="BT128" s="70">
        <v>13.75</v>
      </c>
      <c r="BW128" s="70">
        <v>10.5</v>
      </c>
    </row>
    <row r="129" spans="1:75" s="68" customFormat="1" hidden="1" x14ac:dyDescent="0.25">
      <c r="A129" s="29">
        <v>126</v>
      </c>
      <c r="B129" s="31" t="s">
        <v>532</v>
      </c>
      <c r="C129" s="31" t="s">
        <v>533</v>
      </c>
      <c r="D129" s="31" t="s">
        <v>63</v>
      </c>
      <c r="E129" s="21" t="s">
        <v>465</v>
      </c>
      <c r="F129" s="24">
        <v>13.5</v>
      </c>
      <c r="G129" s="24">
        <v>3</v>
      </c>
      <c r="H129" s="24"/>
      <c r="I129" s="25">
        <v>8.25</v>
      </c>
      <c r="J129" s="25"/>
      <c r="K129" s="24">
        <v>10</v>
      </c>
      <c r="L129" s="24">
        <v>1.25</v>
      </c>
      <c r="M129" s="24"/>
      <c r="N129" s="25">
        <v>5.625</v>
      </c>
      <c r="O129" s="25">
        <v>7.2</v>
      </c>
      <c r="P129" s="26">
        <v>15.5</v>
      </c>
      <c r="Q129" s="26">
        <v>7</v>
      </c>
      <c r="R129" s="26"/>
      <c r="S129" s="25">
        <v>11.25</v>
      </c>
      <c r="T129" s="24">
        <v>15</v>
      </c>
      <c r="U129" s="24">
        <v>2.5</v>
      </c>
      <c r="V129" s="24"/>
      <c r="W129" s="25">
        <v>8.75</v>
      </c>
      <c r="X129" s="27">
        <v>10</v>
      </c>
      <c r="Y129" s="24">
        <v>15</v>
      </c>
      <c r="Z129" s="24">
        <v>9.75</v>
      </c>
      <c r="AA129" s="24"/>
      <c r="AB129" s="25">
        <v>12.375</v>
      </c>
      <c r="AC129" s="24">
        <v>16</v>
      </c>
      <c r="AD129" s="24">
        <v>11.25</v>
      </c>
      <c r="AE129" s="24">
        <v>8.875</v>
      </c>
      <c r="AF129" s="25">
        <v>12.175000000000001</v>
      </c>
      <c r="AG129" s="24">
        <v>6</v>
      </c>
      <c r="AH129" s="24"/>
      <c r="AI129" s="24"/>
      <c r="AJ129" s="24">
        <v>0.25</v>
      </c>
      <c r="AK129" s="24"/>
      <c r="AL129" s="24"/>
      <c r="AM129" s="25">
        <v>3.125</v>
      </c>
      <c r="AN129" s="24">
        <v>14.5</v>
      </c>
      <c r="AO129" s="24">
        <v>14.5</v>
      </c>
      <c r="AP129" s="25">
        <v>10</v>
      </c>
      <c r="AQ129" s="28">
        <v>30</v>
      </c>
      <c r="AR129" s="25" t="s">
        <v>932</v>
      </c>
      <c r="AS129" s="67"/>
      <c r="AT129" s="67"/>
      <c r="AU129" s="67"/>
      <c r="AV129" s="69"/>
      <c r="AW129" s="69"/>
      <c r="AX129" s="67"/>
      <c r="AY129" s="67"/>
      <c r="AZ129" s="67"/>
      <c r="BA129" s="67"/>
      <c r="BB129" s="67"/>
      <c r="BC129" s="23">
        <v>0</v>
      </c>
      <c r="BD129" s="23">
        <v>0</v>
      </c>
      <c r="BE129" s="23">
        <v>0</v>
      </c>
      <c r="BF129" s="23">
        <v>4</v>
      </c>
      <c r="BG129" s="23">
        <v>0</v>
      </c>
      <c r="BH129" s="23">
        <v>8</v>
      </c>
      <c r="BI129" s="23">
        <v>4</v>
      </c>
      <c r="BJ129" s="23">
        <v>2</v>
      </c>
      <c r="BK129" s="23">
        <v>1</v>
      </c>
      <c r="BL129" s="23">
        <v>0</v>
      </c>
      <c r="BM129" s="23">
        <v>9</v>
      </c>
      <c r="BN129" s="23">
        <v>0</v>
      </c>
      <c r="BO129" s="23">
        <v>0</v>
      </c>
      <c r="BP129" s="23">
        <v>0</v>
      </c>
      <c r="BQ129" s="23">
        <v>1</v>
      </c>
      <c r="BS129" s="70">
        <v>7</v>
      </c>
      <c r="BT129" s="70">
        <v>9.75</v>
      </c>
      <c r="BW129" s="70">
        <v>2.5</v>
      </c>
    </row>
    <row r="130" spans="1:75" s="68" customFormat="1" hidden="1" x14ac:dyDescent="0.25">
      <c r="A130" s="29">
        <v>127</v>
      </c>
      <c r="B130" s="31" t="s">
        <v>534</v>
      </c>
      <c r="C130" s="31" t="s">
        <v>153</v>
      </c>
      <c r="D130" s="31" t="s">
        <v>128</v>
      </c>
      <c r="E130" s="21" t="s">
        <v>465</v>
      </c>
      <c r="F130" s="24">
        <v>11</v>
      </c>
      <c r="G130" s="24">
        <v>2.5</v>
      </c>
      <c r="H130" s="24">
        <v>10</v>
      </c>
      <c r="I130" s="25">
        <v>10.5</v>
      </c>
      <c r="J130" s="25"/>
      <c r="K130" s="24">
        <v>10.5</v>
      </c>
      <c r="L130" s="24">
        <v>1.25</v>
      </c>
      <c r="M130" s="24"/>
      <c r="N130" s="25">
        <v>5.875</v>
      </c>
      <c r="O130" s="25">
        <v>8.65</v>
      </c>
      <c r="P130" s="26">
        <v>11.5</v>
      </c>
      <c r="Q130" s="26">
        <v>8</v>
      </c>
      <c r="R130" s="26"/>
      <c r="S130" s="25">
        <v>9.75</v>
      </c>
      <c r="T130" s="24">
        <v>14.5</v>
      </c>
      <c r="U130" s="24">
        <v>3</v>
      </c>
      <c r="V130" s="24"/>
      <c r="W130" s="25">
        <v>8.75</v>
      </c>
      <c r="X130" s="27">
        <v>9.25</v>
      </c>
      <c r="Y130" s="24">
        <v>13</v>
      </c>
      <c r="Z130" s="24">
        <v>6.75</v>
      </c>
      <c r="AA130" s="24"/>
      <c r="AB130" s="25">
        <v>10</v>
      </c>
      <c r="AC130" s="24">
        <v>14.5</v>
      </c>
      <c r="AD130" s="24">
        <v>12.25</v>
      </c>
      <c r="AE130" s="24">
        <v>6.375</v>
      </c>
      <c r="AF130" s="25">
        <v>10.625</v>
      </c>
      <c r="AG130" s="24">
        <v>10</v>
      </c>
      <c r="AH130" s="24"/>
      <c r="AI130" s="24"/>
      <c r="AJ130" s="24">
        <v>4.75</v>
      </c>
      <c r="AK130" s="24">
        <v>13.75</v>
      </c>
      <c r="AL130" s="24"/>
      <c r="AM130" s="25">
        <v>11.875</v>
      </c>
      <c r="AN130" s="24">
        <v>14.5</v>
      </c>
      <c r="AO130" s="24"/>
      <c r="AP130" s="25">
        <v>10.095588235294118</v>
      </c>
      <c r="AQ130" s="28">
        <v>30</v>
      </c>
      <c r="AR130" s="25"/>
      <c r="AS130" s="67"/>
      <c r="AT130" s="67"/>
      <c r="AU130" s="67"/>
      <c r="AV130" s="69"/>
      <c r="AW130" s="69"/>
      <c r="AX130" s="67"/>
      <c r="AY130" s="67"/>
      <c r="AZ130" s="67"/>
      <c r="BA130" s="67"/>
      <c r="BB130" s="67"/>
      <c r="BC130" s="23">
        <v>6</v>
      </c>
      <c r="BD130" s="23">
        <v>0</v>
      </c>
      <c r="BE130" s="23">
        <v>6</v>
      </c>
      <c r="BF130" s="23">
        <v>0</v>
      </c>
      <c r="BG130" s="23">
        <v>0</v>
      </c>
      <c r="BH130" s="23">
        <v>0</v>
      </c>
      <c r="BI130" s="23">
        <v>4</v>
      </c>
      <c r="BJ130" s="23">
        <v>2</v>
      </c>
      <c r="BK130" s="23">
        <v>1</v>
      </c>
      <c r="BL130" s="23">
        <v>0</v>
      </c>
      <c r="BM130" s="23">
        <v>9</v>
      </c>
      <c r="BN130" s="23">
        <v>1</v>
      </c>
      <c r="BO130" s="23">
        <v>1</v>
      </c>
      <c r="BP130" s="23">
        <v>2</v>
      </c>
      <c r="BQ130" s="23">
        <v>1</v>
      </c>
      <c r="BS130" s="70">
        <v>8</v>
      </c>
      <c r="BT130" s="70">
        <v>6.75</v>
      </c>
      <c r="BW130" s="70">
        <v>3</v>
      </c>
    </row>
    <row r="131" spans="1:75" s="68" customFormat="1" hidden="1" x14ac:dyDescent="0.25">
      <c r="A131" s="29">
        <v>128</v>
      </c>
      <c r="B131" s="31" t="s">
        <v>535</v>
      </c>
      <c r="C131" s="31" t="s">
        <v>212</v>
      </c>
      <c r="D131" s="31" t="s">
        <v>23</v>
      </c>
      <c r="E131" s="21" t="s">
        <v>536</v>
      </c>
      <c r="F131" s="24">
        <v>10.5</v>
      </c>
      <c r="G131" s="24">
        <v>2.25</v>
      </c>
      <c r="H131" s="24"/>
      <c r="I131" s="25">
        <v>6.375</v>
      </c>
      <c r="J131" s="25"/>
      <c r="K131" s="24" t="s">
        <v>95</v>
      </c>
      <c r="L131" s="24">
        <v>4.5</v>
      </c>
      <c r="M131" s="24"/>
      <c r="N131" s="25">
        <v>9.25</v>
      </c>
      <c r="O131" s="25">
        <v>7.5250000000000004</v>
      </c>
      <c r="P131" s="26">
        <v>14</v>
      </c>
      <c r="Q131" s="26">
        <v>12</v>
      </c>
      <c r="R131" s="26"/>
      <c r="S131" s="25">
        <v>13</v>
      </c>
      <c r="T131" s="24">
        <v>13.5</v>
      </c>
      <c r="U131" s="24">
        <v>6.5</v>
      </c>
      <c r="V131" s="24"/>
      <c r="W131" s="25">
        <v>10</v>
      </c>
      <c r="X131" s="27">
        <v>11.5</v>
      </c>
      <c r="Y131" s="24" t="s">
        <v>81</v>
      </c>
      <c r="Z131" s="24">
        <v>14.25</v>
      </c>
      <c r="AA131" s="24"/>
      <c r="AB131" s="25">
        <v>14.125</v>
      </c>
      <c r="AC131" s="24">
        <v>13.25</v>
      </c>
      <c r="AD131" s="24">
        <v>10</v>
      </c>
      <c r="AE131" s="24">
        <v>11</v>
      </c>
      <c r="AF131" s="25">
        <v>12.5</v>
      </c>
      <c r="AG131" s="24">
        <v>13.5</v>
      </c>
      <c r="AH131" s="24"/>
      <c r="AI131" s="24"/>
      <c r="AJ131" s="24">
        <v>9.5</v>
      </c>
      <c r="AK131" s="24"/>
      <c r="AL131" s="24"/>
      <c r="AM131" s="25">
        <v>11.5</v>
      </c>
      <c r="AN131" s="24">
        <v>16.5</v>
      </c>
      <c r="AO131" s="24">
        <v>16.5</v>
      </c>
      <c r="AP131" s="25">
        <v>10.919117647058824</v>
      </c>
      <c r="AQ131" s="28">
        <v>30</v>
      </c>
      <c r="AR131" s="25"/>
      <c r="AS131" s="67"/>
      <c r="AT131" s="67"/>
      <c r="AU131" s="67"/>
      <c r="AV131" s="69"/>
      <c r="AW131" s="69"/>
      <c r="AX131" s="67"/>
      <c r="AY131" s="67"/>
      <c r="AZ131" s="67"/>
      <c r="BA131" s="67"/>
      <c r="BB131" s="67"/>
      <c r="BC131" s="23">
        <v>0</v>
      </c>
      <c r="BD131" s="23">
        <v>0</v>
      </c>
      <c r="BE131" s="23">
        <v>0</v>
      </c>
      <c r="BF131" s="23">
        <v>4</v>
      </c>
      <c r="BG131" s="23">
        <v>4</v>
      </c>
      <c r="BH131" s="23">
        <v>8</v>
      </c>
      <c r="BI131" s="23">
        <v>4</v>
      </c>
      <c r="BJ131" s="23">
        <v>2</v>
      </c>
      <c r="BK131" s="23">
        <v>1</v>
      </c>
      <c r="BL131" s="23">
        <v>2</v>
      </c>
      <c r="BM131" s="23">
        <v>9</v>
      </c>
      <c r="BN131" s="23">
        <v>1</v>
      </c>
      <c r="BO131" s="23">
        <v>0</v>
      </c>
      <c r="BP131" s="23">
        <v>2</v>
      </c>
      <c r="BQ131" s="23">
        <v>1</v>
      </c>
      <c r="BS131" s="70">
        <v>12</v>
      </c>
      <c r="BT131" s="70">
        <v>14.25</v>
      </c>
      <c r="BV131" s="70">
        <v>4.5</v>
      </c>
      <c r="BW131" s="70">
        <v>6.5</v>
      </c>
    </row>
    <row r="132" spans="1:75" s="68" customFormat="1" hidden="1" x14ac:dyDescent="0.25">
      <c r="A132" s="29">
        <v>129</v>
      </c>
      <c r="B132" s="31" t="s">
        <v>537</v>
      </c>
      <c r="C132" s="31" t="s">
        <v>538</v>
      </c>
      <c r="D132" s="31" t="s">
        <v>67</v>
      </c>
      <c r="E132" s="21" t="s">
        <v>536</v>
      </c>
      <c r="F132" s="24">
        <v>11</v>
      </c>
      <c r="G132" s="24">
        <v>1.75</v>
      </c>
      <c r="H132" s="24"/>
      <c r="I132" s="25">
        <v>6.375</v>
      </c>
      <c r="J132" s="25"/>
      <c r="K132" s="24" t="s">
        <v>97</v>
      </c>
      <c r="L132" s="24">
        <v>5.5</v>
      </c>
      <c r="M132" s="24"/>
      <c r="N132" s="25">
        <v>8.25</v>
      </c>
      <c r="O132" s="25">
        <v>7.125</v>
      </c>
      <c r="P132" s="26">
        <v>10.5</v>
      </c>
      <c r="Q132" s="26">
        <v>10</v>
      </c>
      <c r="R132" s="26"/>
      <c r="S132" s="25">
        <v>10.25</v>
      </c>
      <c r="T132" s="24">
        <v>13.5</v>
      </c>
      <c r="U132" s="24">
        <v>3.5</v>
      </c>
      <c r="V132" s="24"/>
      <c r="W132" s="25">
        <v>8.5</v>
      </c>
      <c r="X132" s="27">
        <v>9.375</v>
      </c>
      <c r="Y132" s="24" t="s">
        <v>84</v>
      </c>
      <c r="Z132" s="24">
        <v>9.75</v>
      </c>
      <c r="AA132" s="24"/>
      <c r="AB132" s="25">
        <v>11.375</v>
      </c>
      <c r="AC132" s="24">
        <v>16</v>
      </c>
      <c r="AD132" s="24">
        <v>11.5</v>
      </c>
      <c r="AE132" s="24">
        <v>12</v>
      </c>
      <c r="AF132" s="25">
        <v>12.45</v>
      </c>
      <c r="AG132" s="24">
        <v>10</v>
      </c>
      <c r="AH132" s="24"/>
      <c r="AI132" s="24"/>
      <c r="AJ132" s="24">
        <v>7.5</v>
      </c>
      <c r="AK132" s="24"/>
      <c r="AL132" s="24"/>
      <c r="AM132" s="25">
        <v>8.75</v>
      </c>
      <c r="AN132" s="24">
        <v>17.25</v>
      </c>
      <c r="AO132" s="24">
        <v>17.25</v>
      </c>
      <c r="AP132" s="25">
        <v>10.007352941176471</v>
      </c>
      <c r="AQ132" s="28">
        <v>30</v>
      </c>
      <c r="AR132" s="25"/>
      <c r="AS132" s="67"/>
      <c r="AT132" s="67"/>
      <c r="AU132" s="67"/>
      <c r="AV132" s="69"/>
      <c r="AW132" s="69"/>
      <c r="AX132" s="67"/>
      <c r="AY132" s="67"/>
      <c r="AZ132" s="67"/>
      <c r="BA132" s="67"/>
      <c r="BB132" s="67"/>
      <c r="BC132" s="23">
        <v>0</v>
      </c>
      <c r="BD132" s="23">
        <v>0</v>
      </c>
      <c r="BE132" s="23">
        <v>0</v>
      </c>
      <c r="BF132" s="23">
        <v>4</v>
      </c>
      <c r="BG132" s="23">
        <v>0</v>
      </c>
      <c r="BH132" s="23">
        <v>4</v>
      </c>
      <c r="BI132" s="23">
        <v>4</v>
      </c>
      <c r="BJ132" s="23">
        <v>2</v>
      </c>
      <c r="BK132" s="23">
        <v>1</v>
      </c>
      <c r="BL132" s="23">
        <v>2</v>
      </c>
      <c r="BM132" s="23">
        <v>9</v>
      </c>
      <c r="BN132" s="23">
        <v>1</v>
      </c>
      <c r="BO132" s="23">
        <v>0</v>
      </c>
      <c r="BP132" s="23">
        <v>1</v>
      </c>
      <c r="BQ132" s="23">
        <v>1</v>
      </c>
      <c r="BS132" s="70">
        <v>10</v>
      </c>
      <c r="BT132" s="70">
        <v>9.75</v>
      </c>
      <c r="BW132" s="70">
        <v>3.5</v>
      </c>
    </row>
    <row r="133" spans="1:75" s="68" customFormat="1" hidden="1" x14ac:dyDescent="0.25">
      <c r="A133" s="29">
        <v>130</v>
      </c>
      <c r="B133" s="31" t="s">
        <v>539</v>
      </c>
      <c r="C133" s="31" t="s">
        <v>213</v>
      </c>
      <c r="D133" s="31" t="s">
        <v>210</v>
      </c>
      <c r="E133" s="21" t="s">
        <v>536</v>
      </c>
      <c r="F133" s="24">
        <v>11.5</v>
      </c>
      <c r="G133" s="24">
        <v>5.5</v>
      </c>
      <c r="H133" s="24"/>
      <c r="I133" s="25">
        <v>8.5</v>
      </c>
      <c r="J133" s="25"/>
      <c r="K133" s="24" t="s">
        <v>127</v>
      </c>
      <c r="L133" s="24">
        <v>5.25</v>
      </c>
      <c r="M133" s="24"/>
      <c r="N133" s="25">
        <v>11.625</v>
      </c>
      <c r="O133" s="25">
        <v>9.75</v>
      </c>
      <c r="P133" s="26">
        <v>11</v>
      </c>
      <c r="Q133" s="26">
        <v>7</v>
      </c>
      <c r="R133" s="26"/>
      <c r="S133" s="25">
        <v>9</v>
      </c>
      <c r="T133" s="24">
        <v>13.5</v>
      </c>
      <c r="U133" s="24">
        <v>3.5</v>
      </c>
      <c r="V133" s="24"/>
      <c r="W133" s="25">
        <v>8.5</v>
      </c>
      <c r="X133" s="27">
        <v>8.75</v>
      </c>
      <c r="Y133" s="24" t="s">
        <v>83</v>
      </c>
      <c r="Z133" s="24">
        <v>9.25</v>
      </c>
      <c r="AA133" s="24"/>
      <c r="AB133" s="25">
        <v>10.625</v>
      </c>
      <c r="AC133" s="24">
        <v>14</v>
      </c>
      <c r="AD133" s="24">
        <v>13</v>
      </c>
      <c r="AE133" s="24">
        <v>8</v>
      </c>
      <c r="AF133" s="25">
        <v>11.25</v>
      </c>
      <c r="AG133" s="24">
        <v>6.5</v>
      </c>
      <c r="AH133" s="24"/>
      <c r="AI133" s="24"/>
      <c r="AJ133" s="24">
        <v>1.5</v>
      </c>
      <c r="AK133" s="24"/>
      <c r="AL133" s="24"/>
      <c r="AM133" s="25">
        <v>4</v>
      </c>
      <c r="AN133" s="24">
        <v>12.25</v>
      </c>
      <c r="AO133" s="24">
        <v>12.25</v>
      </c>
      <c r="AP133" s="25">
        <v>10</v>
      </c>
      <c r="AQ133" s="28">
        <v>30</v>
      </c>
      <c r="AR133" s="25" t="s">
        <v>932</v>
      </c>
      <c r="AS133" s="67"/>
      <c r="AT133" s="67"/>
      <c r="AU133" s="67"/>
      <c r="AV133" s="69"/>
      <c r="AW133" s="69"/>
      <c r="AX133" s="67"/>
      <c r="AY133" s="67"/>
      <c r="AZ133" s="67"/>
      <c r="BA133" s="67"/>
      <c r="BB133" s="67"/>
      <c r="BC133" s="23">
        <v>0</v>
      </c>
      <c r="BD133" s="23">
        <v>4</v>
      </c>
      <c r="BE133" s="23">
        <v>4</v>
      </c>
      <c r="BF133" s="23">
        <v>0</v>
      </c>
      <c r="BG133" s="23">
        <v>0</v>
      </c>
      <c r="BH133" s="23">
        <v>0</v>
      </c>
      <c r="BI133" s="23">
        <v>4</v>
      </c>
      <c r="BJ133" s="23">
        <v>2</v>
      </c>
      <c r="BK133" s="23">
        <v>1</v>
      </c>
      <c r="BL133" s="23">
        <v>0</v>
      </c>
      <c r="BM133" s="23">
        <v>9</v>
      </c>
      <c r="BN133" s="23">
        <v>0</v>
      </c>
      <c r="BO133" s="23">
        <v>0</v>
      </c>
      <c r="BP133" s="23">
        <v>0</v>
      </c>
      <c r="BQ133" s="23">
        <v>1</v>
      </c>
      <c r="BS133" s="70">
        <v>7</v>
      </c>
      <c r="BT133" s="70">
        <v>9.25</v>
      </c>
      <c r="BW133" s="70">
        <v>3.5</v>
      </c>
    </row>
    <row r="134" spans="1:75" s="68" customFormat="1" hidden="1" x14ac:dyDescent="0.25">
      <c r="A134" s="29">
        <v>131</v>
      </c>
      <c r="B134" s="31" t="s">
        <v>540</v>
      </c>
      <c r="C134" s="31" t="s">
        <v>541</v>
      </c>
      <c r="D134" s="31" t="s">
        <v>181</v>
      </c>
      <c r="E134" s="21" t="s">
        <v>536</v>
      </c>
      <c r="F134" s="24">
        <v>10</v>
      </c>
      <c r="G134" s="24">
        <v>6</v>
      </c>
      <c r="H134" s="24"/>
      <c r="I134" s="25">
        <v>8</v>
      </c>
      <c r="J134" s="25"/>
      <c r="K134" s="24" t="s">
        <v>98</v>
      </c>
      <c r="L134" s="24">
        <v>3.25</v>
      </c>
      <c r="M134" s="24"/>
      <c r="N134" s="25">
        <v>9.125</v>
      </c>
      <c r="O134" s="25">
        <v>8.4499999999999993</v>
      </c>
      <c r="P134" s="26">
        <v>12.5</v>
      </c>
      <c r="Q134" s="26">
        <v>9</v>
      </c>
      <c r="R134" s="26"/>
      <c r="S134" s="25">
        <v>10.75</v>
      </c>
      <c r="T134" s="24">
        <v>13.5</v>
      </c>
      <c r="U134" s="24">
        <v>2</v>
      </c>
      <c r="V134" s="24"/>
      <c r="W134" s="25">
        <v>7.75</v>
      </c>
      <c r="X134" s="27">
        <v>9.25</v>
      </c>
      <c r="Y134" s="24" t="s">
        <v>91</v>
      </c>
      <c r="Z134" s="24">
        <v>6</v>
      </c>
      <c r="AA134" s="24"/>
      <c r="AB134" s="25">
        <v>10</v>
      </c>
      <c r="AC134" s="24">
        <v>16</v>
      </c>
      <c r="AD134" s="24">
        <v>13.75</v>
      </c>
      <c r="AE134" s="24">
        <v>13</v>
      </c>
      <c r="AF134" s="25">
        <v>12.55</v>
      </c>
      <c r="AG134" s="24">
        <v>3</v>
      </c>
      <c r="AH134" s="24"/>
      <c r="AI134" s="24"/>
      <c r="AJ134" s="24">
        <v>6.75</v>
      </c>
      <c r="AK134" s="24"/>
      <c r="AL134" s="24"/>
      <c r="AM134" s="25">
        <v>4.875</v>
      </c>
      <c r="AN134" s="24">
        <v>18</v>
      </c>
      <c r="AO134" s="24">
        <v>18</v>
      </c>
      <c r="AP134" s="25">
        <v>10</v>
      </c>
      <c r="AQ134" s="28">
        <v>30</v>
      </c>
      <c r="AR134" s="25" t="s">
        <v>932</v>
      </c>
      <c r="AS134" s="67"/>
      <c r="AT134" s="67"/>
      <c r="AU134" s="67"/>
      <c r="AV134" s="69"/>
      <c r="AW134" s="69"/>
      <c r="AX134" s="67"/>
      <c r="AY134" s="67"/>
      <c r="AZ134" s="67"/>
      <c r="BA134" s="67"/>
      <c r="BB134" s="67"/>
      <c r="BC134" s="23">
        <v>0</v>
      </c>
      <c r="BD134" s="23">
        <v>0</v>
      </c>
      <c r="BE134" s="23">
        <v>0</v>
      </c>
      <c r="BF134" s="23">
        <v>4</v>
      </c>
      <c r="BG134" s="23">
        <v>0</v>
      </c>
      <c r="BH134" s="23">
        <v>4</v>
      </c>
      <c r="BI134" s="23">
        <v>4</v>
      </c>
      <c r="BJ134" s="23">
        <v>2</v>
      </c>
      <c r="BK134" s="23">
        <v>1</v>
      </c>
      <c r="BL134" s="23">
        <v>2</v>
      </c>
      <c r="BM134" s="23">
        <v>9</v>
      </c>
      <c r="BN134" s="23">
        <v>0</v>
      </c>
      <c r="BO134" s="23">
        <v>0</v>
      </c>
      <c r="BP134" s="23">
        <v>0</v>
      </c>
      <c r="BQ134" s="23">
        <v>1</v>
      </c>
      <c r="BS134" s="70">
        <v>9</v>
      </c>
      <c r="BT134" s="70">
        <v>6</v>
      </c>
      <c r="BW134" s="70">
        <v>2</v>
      </c>
    </row>
    <row r="135" spans="1:75" s="68" customFormat="1" hidden="1" x14ac:dyDescent="0.25">
      <c r="A135" s="29">
        <v>132</v>
      </c>
      <c r="B135" s="31" t="s">
        <v>542</v>
      </c>
      <c r="C135" s="31" t="s">
        <v>543</v>
      </c>
      <c r="D135" s="31" t="s">
        <v>544</v>
      </c>
      <c r="E135" s="21" t="s">
        <v>536</v>
      </c>
      <c r="F135" s="24">
        <v>12</v>
      </c>
      <c r="G135" s="24">
        <v>4</v>
      </c>
      <c r="H135" s="24"/>
      <c r="I135" s="25">
        <v>8</v>
      </c>
      <c r="J135" s="25"/>
      <c r="K135" s="24" t="s">
        <v>76</v>
      </c>
      <c r="L135" s="24">
        <v>4.5</v>
      </c>
      <c r="M135" s="24"/>
      <c r="N135" s="25">
        <v>8.5</v>
      </c>
      <c r="O135" s="25">
        <v>8.1999999999999993</v>
      </c>
      <c r="P135" s="26">
        <v>13</v>
      </c>
      <c r="Q135" s="26">
        <v>8</v>
      </c>
      <c r="R135" s="26"/>
      <c r="S135" s="25">
        <v>10.5</v>
      </c>
      <c r="T135" s="24">
        <v>13.5</v>
      </c>
      <c r="U135" s="24">
        <v>4</v>
      </c>
      <c r="V135" s="24"/>
      <c r="W135" s="25">
        <v>8.75</v>
      </c>
      <c r="X135" s="27">
        <v>9.625</v>
      </c>
      <c r="Y135" s="24" t="s">
        <v>81</v>
      </c>
      <c r="Z135" s="24">
        <v>11</v>
      </c>
      <c r="AA135" s="24"/>
      <c r="AB135" s="25">
        <v>12.5</v>
      </c>
      <c r="AC135" s="24">
        <v>14.5</v>
      </c>
      <c r="AD135" s="24">
        <v>10.75</v>
      </c>
      <c r="AE135" s="24">
        <v>10</v>
      </c>
      <c r="AF135" s="25">
        <v>12.05</v>
      </c>
      <c r="AG135" s="24">
        <v>5</v>
      </c>
      <c r="AH135" s="24"/>
      <c r="AI135" s="24"/>
      <c r="AJ135" s="24">
        <v>10.5</v>
      </c>
      <c r="AK135" s="24"/>
      <c r="AL135" s="24"/>
      <c r="AM135" s="25">
        <v>7.75</v>
      </c>
      <c r="AN135" s="24">
        <v>15.5</v>
      </c>
      <c r="AO135" s="24">
        <v>15.5</v>
      </c>
      <c r="AP135" s="25">
        <v>10.044117647058824</v>
      </c>
      <c r="AQ135" s="28">
        <v>30</v>
      </c>
      <c r="AR135" s="25"/>
      <c r="AS135" s="67"/>
      <c r="AT135" s="67"/>
      <c r="AU135" s="67"/>
      <c r="AV135" s="69"/>
      <c r="AW135" s="69"/>
      <c r="AX135" s="67"/>
      <c r="AY135" s="67"/>
      <c r="AZ135" s="67"/>
      <c r="BA135" s="67"/>
      <c r="BB135" s="67"/>
      <c r="BC135" s="23">
        <v>0</v>
      </c>
      <c r="BD135" s="23">
        <v>0</v>
      </c>
      <c r="BE135" s="23">
        <v>0</v>
      </c>
      <c r="BF135" s="23">
        <v>4</v>
      </c>
      <c r="BG135" s="23">
        <v>0</v>
      </c>
      <c r="BH135" s="23">
        <v>4</v>
      </c>
      <c r="BI135" s="23">
        <v>4</v>
      </c>
      <c r="BJ135" s="23">
        <v>2</v>
      </c>
      <c r="BK135" s="23">
        <v>1</v>
      </c>
      <c r="BL135" s="23">
        <v>2</v>
      </c>
      <c r="BM135" s="23">
        <v>9</v>
      </c>
      <c r="BN135" s="23">
        <v>0</v>
      </c>
      <c r="BO135" s="23">
        <v>1</v>
      </c>
      <c r="BP135" s="23">
        <v>1</v>
      </c>
      <c r="BQ135" s="23">
        <v>1</v>
      </c>
      <c r="BS135" s="70">
        <v>8</v>
      </c>
      <c r="BT135" s="70">
        <v>11</v>
      </c>
      <c r="BW135" s="70">
        <v>4</v>
      </c>
    </row>
    <row r="136" spans="1:75" s="68" customFormat="1" hidden="1" x14ac:dyDescent="0.25">
      <c r="A136" s="29">
        <v>133</v>
      </c>
      <c r="B136" s="31" t="s">
        <v>545</v>
      </c>
      <c r="C136" s="31" t="s">
        <v>546</v>
      </c>
      <c r="D136" s="31" t="s">
        <v>217</v>
      </c>
      <c r="E136" s="21" t="s">
        <v>536</v>
      </c>
      <c r="F136" s="24">
        <v>13</v>
      </c>
      <c r="G136" s="24">
        <v>2.25</v>
      </c>
      <c r="H136" s="24"/>
      <c r="I136" s="25">
        <v>7.625</v>
      </c>
      <c r="J136" s="25"/>
      <c r="K136" s="24" t="s">
        <v>96</v>
      </c>
      <c r="L136" s="24">
        <v>6.25</v>
      </c>
      <c r="M136" s="24"/>
      <c r="N136" s="25">
        <v>11.125</v>
      </c>
      <c r="O136" s="25">
        <v>9.0250000000000004</v>
      </c>
      <c r="P136" s="26">
        <v>11</v>
      </c>
      <c r="Q136" s="26">
        <v>7</v>
      </c>
      <c r="R136" s="26"/>
      <c r="S136" s="25">
        <v>9</v>
      </c>
      <c r="T136" s="24">
        <v>13.5</v>
      </c>
      <c r="U136" s="24">
        <v>6.5</v>
      </c>
      <c r="V136" s="24"/>
      <c r="W136" s="25">
        <v>10</v>
      </c>
      <c r="X136" s="27">
        <v>9.5</v>
      </c>
      <c r="Y136" s="24" t="s">
        <v>83</v>
      </c>
      <c r="Z136" s="24">
        <v>7</v>
      </c>
      <c r="AA136" s="24"/>
      <c r="AB136" s="25">
        <v>10</v>
      </c>
      <c r="AC136" s="24">
        <v>14</v>
      </c>
      <c r="AD136" s="24">
        <v>9</v>
      </c>
      <c r="AE136" s="24">
        <v>14</v>
      </c>
      <c r="AF136" s="25">
        <v>11.4</v>
      </c>
      <c r="AG136" s="24">
        <v>11</v>
      </c>
      <c r="AH136" s="24"/>
      <c r="AI136" s="24"/>
      <c r="AJ136" s="24">
        <v>4</v>
      </c>
      <c r="AK136" s="24"/>
      <c r="AL136" s="24"/>
      <c r="AM136" s="25">
        <v>7.5</v>
      </c>
      <c r="AN136" s="24">
        <v>12.5</v>
      </c>
      <c r="AO136" s="24">
        <v>12.5</v>
      </c>
      <c r="AP136" s="25">
        <v>10</v>
      </c>
      <c r="AQ136" s="28">
        <v>30</v>
      </c>
      <c r="AR136" s="25" t="s">
        <v>932</v>
      </c>
      <c r="AS136" s="67"/>
      <c r="AT136" s="67"/>
      <c r="AU136" s="67"/>
      <c r="AV136" s="69"/>
      <c r="AW136" s="69"/>
      <c r="AX136" s="67"/>
      <c r="AY136" s="67"/>
      <c r="AZ136" s="67"/>
      <c r="BA136" s="67"/>
      <c r="BB136" s="67"/>
      <c r="BC136" s="23">
        <v>0</v>
      </c>
      <c r="BD136" s="23">
        <v>4</v>
      </c>
      <c r="BE136" s="23">
        <v>4</v>
      </c>
      <c r="BF136" s="23">
        <v>0</v>
      </c>
      <c r="BG136" s="23">
        <v>4</v>
      </c>
      <c r="BH136" s="23">
        <v>4</v>
      </c>
      <c r="BI136" s="23">
        <v>4</v>
      </c>
      <c r="BJ136" s="23">
        <v>2</v>
      </c>
      <c r="BK136" s="23">
        <v>0</v>
      </c>
      <c r="BL136" s="23">
        <v>2</v>
      </c>
      <c r="BM136" s="23">
        <v>9</v>
      </c>
      <c r="BN136" s="23">
        <v>1</v>
      </c>
      <c r="BO136" s="23">
        <v>0</v>
      </c>
      <c r="BP136" s="23">
        <v>1</v>
      </c>
      <c r="BQ136" s="23">
        <v>1</v>
      </c>
      <c r="BS136" s="70">
        <v>7</v>
      </c>
      <c r="BT136" s="70">
        <v>7</v>
      </c>
      <c r="BV136" s="70">
        <v>4.5</v>
      </c>
      <c r="BW136" s="70">
        <v>6.5</v>
      </c>
    </row>
    <row r="137" spans="1:75" s="68" customFormat="1" hidden="1" x14ac:dyDescent="0.25">
      <c r="A137" s="29">
        <v>134</v>
      </c>
      <c r="B137" s="31" t="s">
        <v>547</v>
      </c>
      <c r="C137" s="31" t="s">
        <v>548</v>
      </c>
      <c r="D137" s="31" t="s">
        <v>549</v>
      </c>
      <c r="E137" s="21" t="s">
        <v>536</v>
      </c>
      <c r="F137" s="24">
        <v>13</v>
      </c>
      <c r="G137" s="24">
        <v>5.25</v>
      </c>
      <c r="H137" s="24"/>
      <c r="I137" s="25">
        <v>9.125</v>
      </c>
      <c r="J137" s="25"/>
      <c r="K137" s="24" t="s">
        <v>96</v>
      </c>
      <c r="L137" s="24">
        <v>8</v>
      </c>
      <c r="M137" s="24"/>
      <c r="N137" s="25">
        <v>12</v>
      </c>
      <c r="O137" s="25">
        <v>10.275</v>
      </c>
      <c r="P137" s="26">
        <v>16</v>
      </c>
      <c r="Q137" s="26">
        <v>15</v>
      </c>
      <c r="R137" s="26"/>
      <c r="S137" s="25">
        <v>15.5</v>
      </c>
      <c r="T137" s="24">
        <v>16</v>
      </c>
      <c r="U137" s="24">
        <v>10.5</v>
      </c>
      <c r="V137" s="24"/>
      <c r="W137" s="25">
        <v>13.25</v>
      </c>
      <c r="X137" s="27">
        <v>14.375</v>
      </c>
      <c r="Y137" s="24" t="s">
        <v>81</v>
      </c>
      <c r="Z137" s="24">
        <v>19.75</v>
      </c>
      <c r="AA137" s="24"/>
      <c r="AB137" s="25">
        <v>16.875</v>
      </c>
      <c r="AC137" s="24">
        <v>15.5</v>
      </c>
      <c r="AD137" s="24">
        <v>15.75</v>
      </c>
      <c r="AE137" s="24">
        <v>16</v>
      </c>
      <c r="AF137" s="25">
        <v>16.2</v>
      </c>
      <c r="AG137" s="24">
        <v>16</v>
      </c>
      <c r="AH137" s="24"/>
      <c r="AI137" s="24"/>
      <c r="AJ137" s="24">
        <v>11.5</v>
      </c>
      <c r="AK137" s="24"/>
      <c r="AL137" s="24"/>
      <c r="AM137" s="25">
        <v>13.75</v>
      </c>
      <c r="AN137" s="24">
        <v>20</v>
      </c>
      <c r="AO137" s="24">
        <v>20</v>
      </c>
      <c r="AP137" s="25">
        <v>13.963235294117647</v>
      </c>
      <c r="AQ137" s="28">
        <v>30</v>
      </c>
      <c r="AR137" s="25"/>
      <c r="AS137" s="67"/>
      <c r="AT137" s="67"/>
      <c r="AU137" s="67"/>
      <c r="AV137" s="69"/>
      <c r="AW137" s="69"/>
      <c r="AX137" s="67"/>
      <c r="AY137" s="67"/>
      <c r="AZ137" s="67"/>
      <c r="BA137" s="67"/>
      <c r="BB137" s="67"/>
      <c r="BC137" s="23">
        <v>0</v>
      </c>
      <c r="BD137" s="23">
        <v>4</v>
      </c>
      <c r="BE137" s="23">
        <v>10</v>
      </c>
      <c r="BF137" s="23">
        <v>4</v>
      </c>
      <c r="BG137" s="23">
        <v>4</v>
      </c>
      <c r="BH137" s="23">
        <v>8</v>
      </c>
      <c r="BI137" s="23">
        <v>4</v>
      </c>
      <c r="BJ137" s="23">
        <v>2</v>
      </c>
      <c r="BK137" s="23">
        <v>1</v>
      </c>
      <c r="BL137" s="23">
        <v>2</v>
      </c>
      <c r="BM137" s="23">
        <v>9</v>
      </c>
      <c r="BN137" s="23">
        <v>1</v>
      </c>
      <c r="BO137" s="23">
        <v>1</v>
      </c>
      <c r="BP137" s="23">
        <v>2</v>
      </c>
      <c r="BQ137" s="23">
        <v>1</v>
      </c>
      <c r="BS137" s="70">
        <v>15</v>
      </c>
      <c r="BT137" s="70">
        <v>19.75</v>
      </c>
      <c r="BW137" s="70">
        <v>10.5</v>
      </c>
    </row>
    <row r="138" spans="1:75" s="68" customFormat="1" hidden="1" x14ac:dyDescent="0.25">
      <c r="A138" s="29">
        <v>135</v>
      </c>
      <c r="B138" s="231" t="s">
        <v>550</v>
      </c>
      <c r="C138" s="31" t="s">
        <v>206</v>
      </c>
      <c r="D138" s="31" t="s">
        <v>227</v>
      </c>
      <c r="E138" s="21" t="s">
        <v>536</v>
      </c>
      <c r="F138" s="24">
        <v>13</v>
      </c>
      <c r="G138" s="24">
        <v>4.25</v>
      </c>
      <c r="H138" s="24"/>
      <c r="I138" s="25">
        <v>8.625</v>
      </c>
      <c r="J138" s="25"/>
      <c r="K138" s="24" t="s">
        <v>98</v>
      </c>
      <c r="L138" s="24">
        <v>4</v>
      </c>
      <c r="M138" s="24"/>
      <c r="N138" s="25">
        <v>9.5</v>
      </c>
      <c r="O138" s="25">
        <v>8.9749999999999996</v>
      </c>
      <c r="P138" s="26">
        <v>14.5</v>
      </c>
      <c r="Q138" s="26">
        <v>12</v>
      </c>
      <c r="R138" s="26"/>
      <c r="S138" s="25">
        <v>13.25</v>
      </c>
      <c r="T138" s="24">
        <v>14</v>
      </c>
      <c r="U138" s="24">
        <v>2.5</v>
      </c>
      <c r="V138" s="24"/>
      <c r="W138" s="25">
        <v>8.25</v>
      </c>
      <c r="X138" s="27">
        <v>10.75</v>
      </c>
      <c r="Y138" s="24" t="s">
        <v>86</v>
      </c>
      <c r="Z138" s="24">
        <v>12.5</v>
      </c>
      <c r="AA138" s="24"/>
      <c r="AB138" s="25">
        <v>11.75</v>
      </c>
      <c r="AC138" s="24">
        <v>16</v>
      </c>
      <c r="AD138" s="51">
        <v>10</v>
      </c>
      <c r="AE138" s="24">
        <v>0</v>
      </c>
      <c r="AF138" s="25">
        <v>9.9</v>
      </c>
      <c r="AG138" s="41">
        <v>10</v>
      </c>
      <c r="AH138" s="41">
        <v>10</v>
      </c>
      <c r="AI138" s="24"/>
      <c r="AJ138" s="24"/>
      <c r="AK138" s="24"/>
      <c r="AL138" s="24"/>
      <c r="AM138" s="25">
        <v>5</v>
      </c>
      <c r="AN138" s="41">
        <v>12</v>
      </c>
      <c r="AO138" s="41">
        <v>12</v>
      </c>
      <c r="AP138" s="25">
        <v>10</v>
      </c>
      <c r="AQ138" s="28">
        <v>30</v>
      </c>
      <c r="AR138" s="25" t="s">
        <v>932</v>
      </c>
      <c r="AS138" s="67"/>
      <c r="AT138" s="67"/>
      <c r="AU138" s="67"/>
      <c r="AV138" s="69"/>
      <c r="AW138" s="69"/>
      <c r="AX138" s="67"/>
      <c r="AY138" s="67"/>
      <c r="AZ138" s="67"/>
      <c r="BA138" s="67"/>
      <c r="BB138" s="67"/>
      <c r="BC138" s="23">
        <v>0</v>
      </c>
      <c r="BD138" s="23">
        <v>0</v>
      </c>
      <c r="BE138" s="23">
        <v>0</v>
      </c>
      <c r="BF138" s="23">
        <v>4</v>
      </c>
      <c r="BG138" s="23">
        <v>0</v>
      </c>
      <c r="BH138" s="23">
        <v>8</v>
      </c>
      <c r="BI138" s="23">
        <v>4</v>
      </c>
      <c r="BJ138" s="23">
        <v>2</v>
      </c>
      <c r="BK138" s="23">
        <v>1</v>
      </c>
      <c r="BL138" s="23">
        <v>0</v>
      </c>
      <c r="BM138" s="23">
        <v>7</v>
      </c>
      <c r="BN138" s="23">
        <v>1</v>
      </c>
      <c r="BO138" s="23">
        <v>0</v>
      </c>
      <c r="BP138" s="23">
        <v>1</v>
      </c>
      <c r="BQ138" s="23">
        <v>1</v>
      </c>
      <c r="BS138" s="70">
        <v>12</v>
      </c>
      <c r="BT138" s="70">
        <v>12.5</v>
      </c>
      <c r="BW138" s="70">
        <v>2.5</v>
      </c>
    </row>
    <row r="139" spans="1:75" s="68" customFormat="1" hidden="1" x14ac:dyDescent="0.25">
      <c r="A139" s="29">
        <v>136</v>
      </c>
      <c r="B139" s="31" t="s">
        <v>551</v>
      </c>
      <c r="C139" s="31" t="s">
        <v>235</v>
      </c>
      <c r="D139" s="31" t="s">
        <v>552</v>
      </c>
      <c r="E139" s="21" t="s">
        <v>536</v>
      </c>
      <c r="F139" s="24">
        <v>17</v>
      </c>
      <c r="G139" s="24">
        <v>7.5</v>
      </c>
      <c r="H139" s="24"/>
      <c r="I139" s="25">
        <v>12.25</v>
      </c>
      <c r="J139" s="25"/>
      <c r="K139" s="24" t="s">
        <v>92</v>
      </c>
      <c r="L139" s="24">
        <v>8</v>
      </c>
      <c r="M139" s="24"/>
      <c r="N139" s="25">
        <v>12.75</v>
      </c>
      <c r="O139" s="25">
        <v>12.45</v>
      </c>
      <c r="P139" s="26">
        <v>13</v>
      </c>
      <c r="Q139" s="26">
        <v>7</v>
      </c>
      <c r="R139" s="26"/>
      <c r="S139" s="25">
        <v>10</v>
      </c>
      <c r="T139" s="24">
        <v>13.5</v>
      </c>
      <c r="U139" s="24">
        <v>6.5</v>
      </c>
      <c r="V139" s="24"/>
      <c r="W139" s="25">
        <v>10</v>
      </c>
      <c r="X139" s="27">
        <v>10</v>
      </c>
      <c r="Y139" s="24" t="s">
        <v>82</v>
      </c>
      <c r="Z139" s="24">
        <v>12.5</v>
      </c>
      <c r="AA139" s="24"/>
      <c r="AB139" s="25">
        <v>14.25</v>
      </c>
      <c r="AC139" s="24">
        <v>16</v>
      </c>
      <c r="AD139" s="24">
        <v>13</v>
      </c>
      <c r="AE139" s="24">
        <v>13</v>
      </c>
      <c r="AF139" s="25">
        <v>14.1</v>
      </c>
      <c r="AG139" s="24">
        <v>6</v>
      </c>
      <c r="AH139" s="24"/>
      <c r="AI139" s="24"/>
      <c r="AJ139" s="24">
        <v>3.75</v>
      </c>
      <c r="AK139" s="24"/>
      <c r="AL139" s="24"/>
      <c r="AM139" s="25">
        <v>4.875</v>
      </c>
      <c r="AN139" s="24">
        <v>11.5</v>
      </c>
      <c r="AO139" s="24">
        <v>11.5</v>
      </c>
      <c r="AP139" s="25">
        <v>11.411764705882353</v>
      </c>
      <c r="AQ139" s="28">
        <v>30</v>
      </c>
      <c r="AR139" s="25"/>
      <c r="AS139" s="67"/>
      <c r="AT139" s="67"/>
      <c r="AU139" s="67"/>
      <c r="AV139" s="69"/>
      <c r="AW139" s="69"/>
      <c r="AX139" s="67"/>
      <c r="AY139" s="67"/>
      <c r="AZ139" s="67"/>
      <c r="BA139" s="67"/>
      <c r="BB139" s="67"/>
      <c r="BC139" s="23">
        <v>6</v>
      </c>
      <c r="BD139" s="23">
        <v>4</v>
      </c>
      <c r="BE139" s="23">
        <v>10</v>
      </c>
      <c r="BF139" s="23">
        <v>4</v>
      </c>
      <c r="BG139" s="23">
        <v>4</v>
      </c>
      <c r="BH139" s="23">
        <v>8</v>
      </c>
      <c r="BI139" s="23">
        <v>4</v>
      </c>
      <c r="BJ139" s="23">
        <v>2</v>
      </c>
      <c r="BK139" s="23">
        <v>1</v>
      </c>
      <c r="BL139" s="23">
        <v>2</v>
      </c>
      <c r="BM139" s="23">
        <v>9</v>
      </c>
      <c r="BN139" s="23">
        <v>0</v>
      </c>
      <c r="BO139" s="23">
        <v>0</v>
      </c>
      <c r="BP139" s="23">
        <v>0</v>
      </c>
      <c r="BQ139" s="23">
        <v>1</v>
      </c>
      <c r="BS139" s="70">
        <v>7</v>
      </c>
      <c r="BT139" s="70">
        <v>12.5</v>
      </c>
      <c r="BV139" s="70">
        <v>4.5</v>
      </c>
      <c r="BW139" s="70">
        <v>6.5</v>
      </c>
    </row>
    <row r="140" spans="1:75" s="68" customFormat="1" hidden="1" x14ac:dyDescent="0.25">
      <c r="A140" s="29">
        <v>137</v>
      </c>
      <c r="B140" s="31" t="s">
        <v>553</v>
      </c>
      <c r="C140" s="31" t="s">
        <v>554</v>
      </c>
      <c r="D140" s="31" t="s">
        <v>148</v>
      </c>
      <c r="E140" s="21" t="s">
        <v>536</v>
      </c>
      <c r="F140" s="24">
        <v>13</v>
      </c>
      <c r="G140" s="24">
        <v>9.5</v>
      </c>
      <c r="H140" s="24"/>
      <c r="I140" s="25">
        <v>11.25</v>
      </c>
      <c r="J140" s="25"/>
      <c r="K140" s="24" t="s">
        <v>77</v>
      </c>
      <c r="L140" s="24">
        <v>6.5</v>
      </c>
      <c r="M140" s="24"/>
      <c r="N140" s="25">
        <v>10.5</v>
      </c>
      <c r="O140" s="25">
        <v>10.95</v>
      </c>
      <c r="P140" s="26">
        <v>13.5</v>
      </c>
      <c r="Q140" s="26">
        <v>7</v>
      </c>
      <c r="R140" s="26"/>
      <c r="S140" s="25">
        <v>10.25</v>
      </c>
      <c r="T140" s="24">
        <v>14</v>
      </c>
      <c r="U140" s="24">
        <v>3</v>
      </c>
      <c r="V140" s="24"/>
      <c r="W140" s="25">
        <v>8.5</v>
      </c>
      <c r="X140" s="27">
        <v>9.375</v>
      </c>
      <c r="Y140" s="24" t="s">
        <v>84</v>
      </c>
      <c r="Z140" s="24">
        <v>11.5</v>
      </c>
      <c r="AA140" s="24"/>
      <c r="AB140" s="25">
        <v>12.25</v>
      </c>
      <c r="AC140" s="24">
        <v>12.75</v>
      </c>
      <c r="AD140" s="24">
        <v>15.5</v>
      </c>
      <c r="AE140" s="24">
        <v>10</v>
      </c>
      <c r="AF140" s="25">
        <v>12.55</v>
      </c>
      <c r="AG140" s="24">
        <v>10</v>
      </c>
      <c r="AH140" s="24"/>
      <c r="AI140" s="24"/>
      <c r="AJ140" s="24">
        <v>1.5</v>
      </c>
      <c r="AK140" s="24"/>
      <c r="AL140" s="24"/>
      <c r="AM140" s="25">
        <v>5.75</v>
      </c>
      <c r="AN140" s="24">
        <v>8</v>
      </c>
      <c r="AO140" s="24">
        <v>8</v>
      </c>
      <c r="AP140" s="25">
        <v>10.264705882352942</v>
      </c>
      <c r="AQ140" s="28">
        <v>30</v>
      </c>
      <c r="AR140" s="25"/>
      <c r="AS140" s="67"/>
      <c r="AT140" s="67"/>
      <c r="AU140" s="67"/>
      <c r="AV140" s="69"/>
      <c r="AW140" s="69"/>
      <c r="AX140" s="67"/>
      <c r="AY140" s="67"/>
      <c r="AZ140" s="67"/>
      <c r="BA140" s="67"/>
      <c r="BB140" s="67"/>
      <c r="BC140" s="23">
        <v>6</v>
      </c>
      <c r="BD140" s="23">
        <v>4</v>
      </c>
      <c r="BE140" s="23">
        <v>10</v>
      </c>
      <c r="BF140" s="23">
        <v>4</v>
      </c>
      <c r="BG140" s="23">
        <v>0</v>
      </c>
      <c r="BH140" s="23">
        <v>4</v>
      </c>
      <c r="BI140" s="23">
        <v>4</v>
      </c>
      <c r="BJ140" s="23">
        <v>2</v>
      </c>
      <c r="BK140" s="23">
        <v>1</v>
      </c>
      <c r="BL140" s="23">
        <v>2</v>
      </c>
      <c r="BM140" s="23">
        <v>9</v>
      </c>
      <c r="BN140" s="23">
        <v>1</v>
      </c>
      <c r="BO140" s="23">
        <v>0</v>
      </c>
      <c r="BP140" s="23">
        <v>1</v>
      </c>
      <c r="BQ140" s="23">
        <v>0</v>
      </c>
      <c r="BS140" s="70">
        <v>7</v>
      </c>
      <c r="BT140" s="70">
        <v>11.5</v>
      </c>
      <c r="BW140" s="70">
        <v>3</v>
      </c>
    </row>
    <row r="141" spans="1:75" s="68" customFormat="1" hidden="1" x14ac:dyDescent="0.25">
      <c r="A141" s="29">
        <v>138</v>
      </c>
      <c r="B141" s="231" t="s">
        <v>555</v>
      </c>
      <c r="C141" s="31" t="s">
        <v>556</v>
      </c>
      <c r="D141" s="31" t="s">
        <v>65</v>
      </c>
      <c r="E141" s="21" t="s">
        <v>398</v>
      </c>
      <c r="F141" s="24">
        <v>13</v>
      </c>
      <c r="G141" s="24">
        <v>0.5</v>
      </c>
      <c r="H141" s="24"/>
      <c r="I141" s="25">
        <v>6.75</v>
      </c>
      <c r="J141" s="25"/>
      <c r="K141" s="24">
        <v>12</v>
      </c>
      <c r="L141" s="24">
        <v>1.75</v>
      </c>
      <c r="M141" s="24"/>
      <c r="N141" s="25">
        <v>6.875</v>
      </c>
      <c r="O141" s="25">
        <v>6.8</v>
      </c>
      <c r="P141" s="26">
        <v>15</v>
      </c>
      <c r="Q141" s="26">
        <v>5</v>
      </c>
      <c r="R141" s="26"/>
      <c r="S141" s="25">
        <v>10</v>
      </c>
      <c r="T141" s="24">
        <v>0</v>
      </c>
      <c r="U141" s="24"/>
      <c r="V141" s="24"/>
      <c r="W141" s="49" t="e">
        <v>#REF!</v>
      </c>
      <c r="X141" s="27" t="e">
        <v>#REF!</v>
      </c>
      <c r="Y141" s="24">
        <v>0</v>
      </c>
      <c r="Z141" s="24"/>
      <c r="AA141" s="24"/>
      <c r="AB141" s="49" t="e">
        <v>#REF!</v>
      </c>
      <c r="AC141" s="41">
        <v>13.5</v>
      </c>
      <c r="AD141" s="41">
        <v>8</v>
      </c>
      <c r="AE141" s="41">
        <v>12.5</v>
      </c>
      <c r="AF141" s="49">
        <v>10.23</v>
      </c>
      <c r="AG141" s="41">
        <v>10</v>
      </c>
      <c r="AH141" s="41">
        <v>10</v>
      </c>
      <c r="AI141" s="24"/>
      <c r="AJ141" s="24">
        <v>7.5</v>
      </c>
      <c r="AK141" s="24"/>
      <c r="AL141" s="24"/>
      <c r="AM141" s="25">
        <v>8.75</v>
      </c>
      <c r="AN141" s="41">
        <v>12</v>
      </c>
      <c r="AO141" s="41">
        <v>12</v>
      </c>
      <c r="AP141" s="25">
        <v>10</v>
      </c>
      <c r="AQ141" s="28">
        <v>30</v>
      </c>
      <c r="AR141" s="25" t="s">
        <v>932</v>
      </c>
      <c r="AS141" s="67"/>
      <c r="AT141" s="67"/>
      <c r="AU141" s="67"/>
      <c r="AV141" s="69"/>
      <c r="AW141" s="69"/>
      <c r="AX141" s="67"/>
      <c r="AY141" s="67"/>
      <c r="AZ141" s="67"/>
      <c r="BA141" s="67"/>
      <c r="BB141" s="67"/>
      <c r="BC141" s="23">
        <v>0</v>
      </c>
      <c r="BD141" s="23">
        <v>0</v>
      </c>
      <c r="BE141" s="23">
        <v>0</v>
      </c>
      <c r="BF141" s="23">
        <v>4</v>
      </c>
      <c r="BG141" s="23" t="e">
        <v>#REF!</v>
      </c>
      <c r="BH141" s="23" t="e">
        <v>#REF!</v>
      </c>
      <c r="BI141" s="23" t="e">
        <v>#REF!</v>
      </c>
      <c r="BJ141" s="23">
        <v>2</v>
      </c>
      <c r="BK141" s="23">
        <v>0</v>
      </c>
      <c r="BL141" s="23">
        <v>2</v>
      </c>
      <c r="BM141" s="23">
        <v>9</v>
      </c>
      <c r="BN141" s="23">
        <v>1</v>
      </c>
      <c r="BO141" s="23">
        <v>0</v>
      </c>
      <c r="BP141" s="23">
        <v>1</v>
      </c>
      <c r="BQ141" s="23">
        <v>1</v>
      </c>
      <c r="BS141" s="70">
        <v>5</v>
      </c>
    </row>
    <row r="142" spans="1:75" s="68" customFormat="1" hidden="1" x14ac:dyDescent="0.25">
      <c r="A142" s="29">
        <v>139</v>
      </c>
      <c r="B142" s="31" t="s">
        <v>557</v>
      </c>
      <c r="C142" s="31" t="s">
        <v>558</v>
      </c>
      <c r="D142" s="31" t="s">
        <v>69</v>
      </c>
      <c r="E142" s="21" t="s">
        <v>536</v>
      </c>
      <c r="F142" s="24">
        <v>11</v>
      </c>
      <c r="G142" s="24">
        <v>3.75</v>
      </c>
      <c r="H142" s="24">
        <v>4</v>
      </c>
      <c r="I142" s="25">
        <v>7.5</v>
      </c>
      <c r="J142" s="25"/>
      <c r="K142" s="24" t="s">
        <v>97</v>
      </c>
      <c r="L142" s="24">
        <v>0.75</v>
      </c>
      <c r="M142" s="24">
        <v>3.75</v>
      </c>
      <c r="N142" s="25">
        <v>7.375</v>
      </c>
      <c r="O142" s="25">
        <v>7.45</v>
      </c>
      <c r="P142" s="26">
        <v>11.5</v>
      </c>
      <c r="Q142" s="26">
        <v>7</v>
      </c>
      <c r="R142" s="26">
        <v>6.5</v>
      </c>
      <c r="S142" s="25">
        <v>9.25</v>
      </c>
      <c r="T142" s="24">
        <v>13.5</v>
      </c>
      <c r="U142" s="24">
        <v>3</v>
      </c>
      <c r="V142" s="24"/>
      <c r="W142" s="25">
        <v>8.25</v>
      </c>
      <c r="X142" s="27">
        <v>8.75</v>
      </c>
      <c r="Y142" s="24" t="s">
        <v>86</v>
      </c>
      <c r="Z142" s="24">
        <v>10.75</v>
      </c>
      <c r="AA142" s="24"/>
      <c r="AB142" s="25">
        <v>10.875</v>
      </c>
      <c r="AC142" s="24">
        <v>13.5</v>
      </c>
      <c r="AD142" s="24">
        <v>10</v>
      </c>
      <c r="AE142" s="24">
        <v>11</v>
      </c>
      <c r="AF142" s="25">
        <v>11.25</v>
      </c>
      <c r="AG142" s="24">
        <v>6</v>
      </c>
      <c r="AH142" s="24"/>
      <c r="AI142" s="24"/>
      <c r="AJ142" s="24">
        <v>8.25</v>
      </c>
      <c r="AK142" s="24">
        <v>13.75</v>
      </c>
      <c r="AL142" s="24"/>
      <c r="AM142" s="25">
        <v>9.875</v>
      </c>
      <c r="AN142" s="24">
        <v>9</v>
      </c>
      <c r="AO142" s="24">
        <v>10</v>
      </c>
      <c r="AP142" s="25">
        <v>10</v>
      </c>
      <c r="AQ142" s="28">
        <v>30</v>
      </c>
      <c r="AR142" s="25" t="s">
        <v>932</v>
      </c>
      <c r="AS142" s="67"/>
      <c r="AT142" s="67"/>
      <c r="AU142" s="67"/>
      <c r="AV142" s="69"/>
      <c r="AW142" s="69"/>
      <c r="AX142" s="67"/>
      <c r="AY142" s="67"/>
      <c r="AZ142" s="67"/>
      <c r="BA142" s="67"/>
      <c r="BB142" s="6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4</v>
      </c>
      <c r="BJ142" s="23">
        <v>2</v>
      </c>
      <c r="BK142" s="23">
        <v>1</v>
      </c>
      <c r="BL142" s="23">
        <v>2</v>
      </c>
      <c r="BM142" s="23">
        <v>9</v>
      </c>
      <c r="BN142" s="23">
        <v>0</v>
      </c>
      <c r="BO142" s="23">
        <v>1</v>
      </c>
      <c r="BP142" s="23">
        <v>1</v>
      </c>
      <c r="BQ142" s="23">
        <v>1</v>
      </c>
      <c r="BS142" s="70">
        <v>7</v>
      </c>
      <c r="BT142" s="70">
        <v>10.75</v>
      </c>
      <c r="BW142" s="70">
        <v>3</v>
      </c>
    </row>
    <row r="143" spans="1:75" s="68" customFormat="1" hidden="1" x14ac:dyDescent="0.25">
      <c r="A143" s="29">
        <v>140</v>
      </c>
      <c r="B143" s="31" t="s">
        <v>559</v>
      </c>
      <c r="C143" s="31" t="s">
        <v>179</v>
      </c>
      <c r="D143" s="31" t="s">
        <v>560</v>
      </c>
      <c r="E143" s="21" t="s">
        <v>536</v>
      </c>
      <c r="F143" s="24">
        <v>13</v>
      </c>
      <c r="G143" s="24">
        <v>6.75</v>
      </c>
      <c r="H143" s="24"/>
      <c r="I143" s="25">
        <v>9.875</v>
      </c>
      <c r="J143" s="25"/>
      <c r="K143" s="24" t="s">
        <v>174</v>
      </c>
      <c r="L143" s="24">
        <v>6.5</v>
      </c>
      <c r="M143" s="24"/>
      <c r="N143" s="25">
        <v>9.75</v>
      </c>
      <c r="O143" s="25">
        <v>9.8249999999999993</v>
      </c>
      <c r="P143" s="26">
        <v>10</v>
      </c>
      <c r="Q143" s="26">
        <v>8</v>
      </c>
      <c r="R143" s="26"/>
      <c r="S143" s="25">
        <v>9</v>
      </c>
      <c r="T143" s="24">
        <v>13.5</v>
      </c>
      <c r="U143" s="24">
        <v>3</v>
      </c>
      <c r="V143" s="24"/>
      <c r="W143" s="25">
        <v>8.25</v>
      </c>
      <c r="X143" s="27">
        <v>8.625</v>
      </c>
      <c r="Y143" s="24" t="s">
        <v>84</v>
      </c>
      <c r="Z143" s="24">
        <v>13.25</v>
      </c>
      <c r="AA143" s="24"/>
      <c r="AB143" s="25">
        <v>13.125</v>
      </c>
      <c r="AC143" s="24">
        <v>13.5</v>
      </c>
      <c r="AD143" s="24">
        <v>16</v>
      </c>
      <c r="AE143" s="24">
        <v>10</v>
      </c>
      <c r="AF143" s="25">
        <v>13.15</v>
      </c>
      <c r="AG143" s="24">
        <v>5</v>
      </c>
      <c r="AH143" s="24"/>
      <c r="AI143" s="24"/>
      <c r="AJ143" s="24">
        <v>4.25</v>
      </c>
      <c r="AK143" s="24"/>
      <c r="AL143" s="24"/>
      <c r="AM143" s="25">
        <v>4.625</v>
      </c>
      <c r="AN143" s="24">
        <v>11</v>
      </c>
      <c r="AO143" s="24">
        <v>11</v>
      </c>
      <c r="AP143" s="25">
        <v>10</v>
      </c>
      <c r="AQ143" s="28">
        <v>30</v>
      </c>
      <c r="AR143" s="25" t="s">
        <v>932</v>
      </c>
      <c r="AS143" s="67"/>
      <c r="AT143" s="67"/>
      <c r="AU143" s="67"/>
      <c r="AV143" s="69"/>
      <c r="AW143" s="69"/>
      <c r="AX143" s="67"/>
      <c r="AY143" s="67"/>
      <c r="AZ143" s="67"/>
      <c r="BA143" s="67"/>
      <c r="BB143" s="6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4</v>
      </c>
      <c r="BJ143" s="23">
        <v>2</v>
      </c>
      <c r="BK143" s="23">
        <v>1</v>
      </c>
      <c r="BL143" s="23">
        <v>2</v>
      </c>
      <c r="BM143" s="23">
        <v>9</v>
      </c>
      <c r="BN143" s="23">
        <v>0</v>
      </c>
      <c r="BO143" s="23">
        <v>0</v>
      </c>
      <c r="BP143" s="23">
        <v>0</v>
      </c>
      <c r="BQ143" s="23">
        <v>1</v>
      </c>
      <c r="BS143" s="70">
        <v>8</v>
      </c>
      <c r="BT143" s="70">
        <v>13.25</v>
      </c>
      <c r="BW143" s="70">
        <v>3</v>
      </c>
    </row>
    <row r="144" spans="1:75" s="68" customFormat="1" hidden="1" x14ac:dyDescent="0.25">
      <c r="A144" s="29">
        <v>141</v>
      </c>
      <c r="B144" s="31" t="s">
        <v>561</v>
      </c>
      <c r="C144" s="31" t="s">
        <v>562</v>
      </c>
      <c r="D144" s="31" t="s">
        <v>196</v>
      </c>
      <c r="E144" s="21" t="s">
        <v>536</v>
      </c>
      <c r="F144" s="24">
        <v>10</v>
      </c>
      <c r="G144" s="24">
        <v>4.75</v>
      </c>
      <c r="H144" s="24"/>
      <c r="I144" s="25">
        <v>7.375</v>
      </c>
      <c r="J144" s="25"/>
      <c r="K144" s="24" t="s">
        <v>174</v>
      </c>
      <c r="L144" s="24">
        <v>5.75</v>
      </c>
      <c r="M144" s="24"/>
      <c r="N144" s="25">
        <v>9.375</v>
      </c>
      <c r="O144" s="25">
        <v>8.1750000000000007</v>
      </c>
      <c r="P144" s="26">
        <v>13</v>
      </c>
      <c r="Q144" s="26">
        <v>7</v>
      </c>
      <c r="R144" s="26"/>
      <c r="S144" s="25">
        <v>10</v>
      </c>
      <c r="T144" s="24">
        <v>13.5</v>
      </c>
      <c r="U144" s="24">
        <v>2.5</v>
      </c>
      <c r="V144" s="24"/>
      <c r="W144" s="25">
        <v>8</v>
      </c>
      <c r="X144" s="27">
        <v>9</v>
      </c>
      <c r="Y144" s="24" t="s">
        <v>89</v>
      </c>
      <c r="Z144" s="24">
        <v>7</v>
      </c>
      <c r="AA144" s="24"/>
      <c r="AB144" s="25">
        <v>11</v>
      </c>
      <c r="AC144" s="24">
        <v>14.75</v>
      </c>
      <c r="AD144" s="24">
        <v>14.75</v>
      </c>
      <c r="AE144" s="24">
        <v>10</v>
      </c>
      <c r="AF144" s="25">
        <v>12.3</v>
      </c>
      <c r="AG144" s="24">
        <v>10</v>
      </c>
      <c r="AH144" s="24"/>
      <c r="AI144" s="24"/>
      <c r="AJ144" s="24">
        <v>7</v>
      </c>
      <c r="AK144" s="24"/>
      <c r="AL144" s="24"/>
      <c r="AM144" s="25">
        <v>8.5</v>
      </c>
      <c r="AN144" s="24">
        <v>15.5</v>
      </c>
      <c r="AO144" s="24">
        <v>15.5</v>
      </c>
      <c r="AP144" s="25">
        <v>10.051470588235293</v>
      </c>
      <c r="AQ144" s="28">
        <v>30</v>
      </c>
      <c r="AR144" s="25"/>
      <c r="AS144" s="67"/>
      <c r="AT144" s="67"/>
      <c r="AU144" s="67"/>
      <c r="AV144" s="69"/>
      <c r="AW144" s="69"/>
      <c r="AX144" s="67"/>
      <c r="AY144" s="67"/>
      <c r="AZ144" s="67"/>
      <c r="BA144" s="67"/>
      <c r="BB144" s="67"/>
      <c r="BC144" s="23">
        <v>0</v>
      </c>
      <c r="BD144" s="23">
        <v>0</v>
      </c>
      <c r="BE144" s="23">
        <v>0</v>
      </c>
      <c r="BF144" s="23">
        <v>4</v>
      </c>
      <c r="BG144" s="23">
        <v>0</v>
      </c>
      <c r="BH144" s="23">
        <v>4</v>
      </c>
      <c r="BI144" s="23">
        <v>4</v>
      </c>
      <c r="BJ144" s="23">
        <v>2</v>
      </c>
      <c r="BK144" s="23">
        <v>1</v>
      </c>
      <c r="BL144" s="23">
        <v>2</v>
      </c>
      <c r="BM144" s="23">
        <v>9</v>
      </c>
      <c r="BN144" s="23">
        <v>1</v>
      </c>
      <c r="BO144" s="23">
        <v>0</v>
      </c>
      <c r="BP144" s="23">
        <v>1</v>
      </c>
      <c r="BQ144" s="23">
        <v>1</v>
      </c>
      <c r="BS144" s="70">
        <v>7</v>
      </c>
      <c r="BT144" s="70">
        <v>7</v>
      </c>
      <c r="BW144" s="70">
        <v>2.5</v>
      </c>
    </row>
    <row r="145" spans="1:75" s="68" customFormat="1" hidden="1" x14ac:dyDescent="0.25">
      <c r="A145" s="73">
        <v>142</v>
      </c>
      <c r="B145" s="58" t="s">
        <v>563</v>
      </c>
      <c r="C145" s="58" t="s">
        <v>140</v>
      </c>
      <c r="D145" s="58" t="s">
        <v>564</v>
      </c>
      <c r="E145" s="60" t="s">
        <v>859</v>
      </c>
      <c r="F145" s="41">
        <v>15.5</v>
      </c>
      <c r="G145" s="41">
        <v>3.75</v>
      </c>
      <c r="H145" s="41">
        <v>1</v>
      </c>
      <c r="I145" s="49">
        <v>9.625</v>
      </c>
      <c r="J145" s="49"/>
      <c r="K145" s="41">
        <v>12.5</v>
      </c>
      <c r="L145" s="41">
        <v>5.25</v>
      </c>
      <c r="M145" s="24"/>
      <c r="N145" s="49">
        <v>8.875</v>
      </c>
      <c r="O145" s="49">
        <v>9.3249999999999993</v>
      </c>
      <c r="P145" s="54">
        <v>15</v>
      </c>
      <c r="Q145" s="54">
        <v>3</v>
      </c>
      <c r="R145" s="54"/>
      <c r="S145" s="49">
        <v>9</v>
      </c>
      <c r="T145" s="41"/>
      <c r="U145" s="41"/>
      <c r="V145" s="41"/>
      <c r="W145" s="49">
        <v>10.5</v>
      </c>
      <c r="X145" s="56">
        <v>9.75</v>
      </c>
      <c r="Y145" s="41"/>
      <c r="Z145" s="41"/>
      <c r="AA145" s="41"/>
      <c r="AB145" s="49">
        <v>11.63</v>
      </c>
      <c r="AC145" s="41">
        <v>11</v>
      </c>
      <c r="AD145" s="41">
        <v>10</v>
      </c>
      <c r="AE145" s="41">
        <v>10</v>
      </c>
      <c r="AF145" s="49">
        <v>10.852</v>
      </c>
      <c r="AG145" s="41">
        <v>4.5</v>
      </c>
      <c r="AH145" s="41"/>
      <c r="AI145" s="41"/>
      <c r="AJ145" s="41">
        <v>7.5</v>
      </c>
      <c r="AK145" s="41"/>
      <c r="AL145" s="41"/>
      <c r="AM145" s="49">
        <v>6</v>
      </c>
      <c r="AN145" s="41">
        <v>19</v>
      </c>
      <c r="AO145" s="41">
        <v>19</v>
      </c>
      <c r="AP145" s="49">
        <v>10.052058823529411</v>
      </c>
      <c r="AQ145" s="74">
        <v>30</v>
      </c>
      <c r="AR145" s="84">
        <v>10.050000000000001</v>
      </c>
      <c r="AS145" s="75">
        <v>30</v>
      </c>
      <c r="AT145" s="67" t="s">
        <v>871</v>
      </c>
      <c r="AU145" s="67"/>
      <c r="AV145" s="69"/>
      <c r="AW145" s="69"/>
      <c r="AX145" s="67"/>
      <c r="AY145" s="67"/>
      <c r="AZ145" s="67"/>
      <c r="BA145" s="67"/>
      <c r="BB145" s="67"/>
      <c r="BC145" s="23">
        <v>0</v>
      </c>
      <c r="BD145" s="23">
        <v>0</v>
      </c>
      <c r="BE145" s="23">
        <v>0</v>
      </c>
      <c r="BF145" s="23">
        <v>0</v>
      </c>
      <c r="BG145" s="23">
        <v>4</v>
      </c>
      <c r="BH145" s="23">
        <v>4</v>
      </c>
      <c r="BI145" s="23">
        <v>4</v>
      </c>
      <c r="BJ145" s="23">
        <v>2</v>
      </c>
      <c r="BK145" s="23">
        <v>1</v>
      </c>
      <c r="BL145" s="23">
        <v>2</v>
      </c>
      <c r="BM145" s="23">
        <v>9</v>
      </c>
      <c r="BN145" s="23">
        <v>0</v>
      </c>
      <c r="BO145" s="23">
        <v>0</v>
      </c>
      <c r="BP145" s="23">
        <v>0</v>
      </c>
      <c r="BQ145" s="23">
        <v>1</v>
      </c>
      <c r="BS145" s="70">
        <v>6</v>
      </c>
    </row>
    <row r="146" spans="1:75" s="68" customFormat="1" hidden="1" x14ac:dyDescent="0.25">
      <c r="A146" s="29">
        <v>143</v>
      </c>
      <c r="B146" s="31" t="s">
        <v>565</v>
      </c>
      <c r="C146" s="31" t="s">
        <v>566</v>
      </c>
      <c r="D146" s="31" t="s">
        <v>46</v>
      </c>
      <c r="E146" s="21" t="s">
        <v>536</v>
      </c>
      <c r="F146" s="24">
        <v>0</v>
      </c>
      <c r="G146" s="24"/>
      <c r="H146" s="24">
        <v>0</v>
      </c>
      <c r="I146" s="25">
        <v>0</v>
      </c>
      <c r="J146" s="25"/>
      <c r="K146" s="24">
        <v>0</v>
      </c>
      <c r="L146" s="24"/>
      <c r="M146" s="24">
        <v>0</v>
      </c>
      <c r="N146" s="25">
        <v>0</v>
      </c>
      <c r="O146" s="25">
        <v>0</v>
      </c>
      <c r="P146" s="26">
        <v>0</v>
      </c>
      <c r="Q146" s="26">
        <v>0</v>
      </c>
      <c r="R146" s="26">
        <v>0</v>
      </c>
      <c r="S146" s="25">
        <v>0</v>
      </c>
      <c r="T146" s="24">
        <v>0</v>
      </c>
      <c r="U146" s="24"/>
      <c r="V146" s="24"/>
      <c r="W146" s="49">
        <v>10.25</v>
      </c>
      <c r="X146" s="27">
        <v>5.125</v>
      </c>
      <c r="Y146" s="24">
        <v>0</v>
      </c>
      <c r="Z146" s="24"/>
      <c r="AA146" s="24">
        <v>0</v>
      </c>
      <c r="AB146" s="49">
        <v>7.25</v>
      </c>
      <c r="AC146" s="41">
        <v>13</v>
      </c>
      <c r="AD146" s="41">
        <v>15.06</v>
      </c>
      <c r="AE146" s="41">
        <v>14</v>
      </c>
      <c r="AF146" s="49">
        <v>11.312000000000001</v>
      </c>
      <c r="AG146" s="41">
        <v>10</v>
      </c>
      <c r="AH146" s="41">
        <v>10</v>
      </c>
      <c r="AI146" s="24"/>
      <c r="AJ146" s="24"/>
      <c r="AK146" s="24"/>
      <c r="AL146" s="24"/>
      <c r="AM146" s="25">
        <v>5</v>
      </c>
      <c r="AN146" s="41">
        <v>12.5</v>
      </c>
      <c r="AO146" s="41"/>
      <c r="AP146" s="25">
        <v>5.8564705882352941</v>
      </c>
      <c r="AQ146" s="28">
        <v>15</v>
      </c>
      <c r="AR146" s="25"/>
      <c r="AS146" s="67"/>
      <c r="AT146" s="67"/>
      <c r="AU146" s="67"/>
      <c r="AV146" s="69"/>
      <c r="AW146" s="69"/>
      <c r="AX146" s="67"/>
      <c r="AY146" s="67"/>
      <c r="AZ146" s="67"/>
      <c r="BA146" s="67"/>
      <c r="BB146" s="67" t="s">
        <v>869</v>
      </c>
      <c r="BC146" s="23">
        <v>0</v>
      </c>
      <c r="BD146" s="23">
        <v>0</v>
      </c>
      <c r="BE146" s="23">
        <v>0</v>
      </c>
      <c r="BF146" s="23">
        <v>0</v>
      </c>
      <c r="BG146" s="23">
        <v>4</v>
      </c>
      <c r="BH146" s="23">
        <v>4</v>
      </c>
      <c r="BI146" s="23">
        <v>0</v>
      </c>
      <c r="BJ146" s="23">
        <v>2</v>
      </c>
      <c r="BK146" s="23">
        <v>1</v>
      </c>
      <c r="BL146" s="23">
        <v>2</v>
      </c>
      <c r="BM146" s="23">
        <v>9</v>
      </c>
      <c r="BN146" s="23">
        <v>1</v>
      </c>
      <c r="BO146" s="23">
        <v>0</v>
      </c>
      <c r="BP146" s="23">
        <v>1</v>
      </c>
      <c r="BQ146" s="23">
        <v>1</v>
      </c>
      <c r="BR146" s="68" t="s">
        <v>869</v>
      </c>
      <c r="BS146" s="70"/>
    </row>
    <row r="147" spans="1:75" s="68" customFormat="1" ht="15" hidden="1" customHeight="1" x14ac:dyDescent="0.25">
      <c r="A147" s="29">
        <v>144</v>
      </c>
      <c r="B147" s="42" t="s">
        <v>567</v>
      </c>
      <c r="C147" s="42" t="s">
        <v>568</v>
      </c>
      <c r="D147" s="42" t="s">
        <v>62</v>
      </c>
      <c r="E147" s="43" t="s">
        <v>536</v>
      </c>
      <c r="F147" s="44">
        <v>0</v>
      </c>
      <c r="G147" s="44"/>
      <c r="H147" s="24">
        <v>0</v>
      </c>
      <c r="I147" s="45">
        <v>0</v>
      </c>
      <c r="J147" s="45"/>
      <c r="K147" s="44">
        <v>0</v>
      </c>
      <c r="L147" s="44"/>
      <c r="M147" s="24">
        <v>0</v>
      </c>
      <c r="N147" s="45">
        <v>0</v>
      </c>
      <c r="O147" s="45">
        <v>0</v>
      </c>
      <c r="P147" s="46">
        <v>0</v>
      </c>
      <c r="Q147" s="46"/>
      <c r="R147" s="26">
        <v>0</v>
      </c>
      <c r="S147" s="45">
        <v>0</v>
      </c>
      <c r="T147" s="44">
        <v>0</v>
      </c>
      <c r="U147" s="44"/>
      <c r="V147" s="24"/>
      <c r="W147" s="45" t="e">
        <v>#REF!</v>
      </c>
      <c r="X147" s="47" t="e">
        <v>#REF!</v>
      </c>
      <c r="Y147" s="44">
        <v>0</v>
      </c>
      <c r="Z147" s="44"/>
      <c r="AA147" s="24">
        <v>0</v>
      </c>
      <c r="AB147" s="45">
        <v>0</v>
      </c>
      <c r="AC147" s="44">
        <v>0</v>
      </c>
      <c r="AD147" s="44"/>
      <c r="AE147" s="44">
        <v>0</v>
      </c>
      <c r="AF147" s="45">
        <v>0</v>
      </c>
      <c r="AG147" s="44"/>
      <c r="AH147" s="44"/>
      <c r="AI147" s="44"/>
      <c r="AJ147" s="44"/>
      <c r="AK147" s="44"/>
      <c r="AL147" s="44"/>
      <c r="AM147" s="45">
        <v>0</v>
      </c>
      <c r="AN147" s="44"/>
      <c r="AO147" s="44"/>
      <c r="AP147" s="45" t="e">
        <v>#REF!</v>
      </c>
      <c r="AQ147" s="48" t="e">
        <v>#REF!</v>
      </c>
      <c r="AR147" s="25"/>
      <c r="AS147" s="67"/>
      <c r="AT147" s="67"/>
      <c r="AU147" s="67"/>
      <c r="AV147" s="69"/>
      <c r="AW147" s="69"/>
      <c r="AX147" s="67"/>
      <c r="AY147" s="67"/>
      <c r="AZ147" s="67"/>
      <c r="BA147" s="67"/>
      <c r="BB147" s="67" t="s">
        <v>869</v>
      </c>
      <c r="BC147" s="23">
        <v>0</v>
      </c>
      <c r="BD147" s="23">
        <v>0</v>
      </c>
      <c r="BE147" s="23">
        <v>0</v>
      </c>
      <c r="BF147" s="23">
        <v>0</v>
      </c>
      <c r="BG147" s="23" t="e">
        <v>#REF!</v>
      </c>
      <c r="BH147" s="23" t="e">
        <v>#REF!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</row>
    <row r="148" spans="1:75" s="68" customFormat="1" hidden="1" x14ac:dyDescent="0.25">
      <c r="A148" s="29">
        <v>145</v>
      </c>
      <c r="B148" s="31" t="s">
        <v>569</v>
      </c>
      <c r="C148" s="31" t="s">
        <v>570</v>
      </c>
      <c r="D148" s="31" t="s">
        <v>204</v>
      </c>
      <c r="E148" s="21" t="s">
        <v>536</v>
      </c>
      <c r="F148" s="24">
        <v>12</v>
      </c>
      <c r="G148" s="24">
        <v>2.75</v>
      </c>
      <c r="H148" s="24">
        <v>0</v>
      </c>
      <c r="I148" s="25">
        <v>7.375</v>
      </c>
      <c r="J148" s="25"/>
      <c r="K148" s="24" t="s">
        <v>129</v>
      </c>
      <c r="L148" s="24">
        <v>0.25</v>
      </c>
      <c r="M148" s="24">
        <v>0</v>
      </c>
      <c r="N148" s="25">
        <v>5.125</v>
      </c>
      <c r="O148" s="25">
        <v>6.4749999999999996</v>
      </c>
      <c r="P148" s="26">
        <v>13</v>
      </c>
      <c r="Q148" s="26">
        <v>5</v>
      </c>
      <c r="R148" s="26">
        <v>0</v>
      </c>
      <c r="S148" s="25">
        <v>9</v>
      </c>
      <c r="T148" s="24">
        <v>14</v>
      </c>
      <c r="U148" s="24">
        <v>0.5</v>
      </c>
      <c r="V148" s="24">
        <v>7.5</v>
      </c>
      <c r="W148" s="25">
        <v>10.75</v>
      </c>
      <c r="X148" s="27">
        <v>9.875</v>
      </c>
      <c r="Y148" s="24" t="s">
        <v>86</v>
      </c>
      <c r="Z148" s="24">
        <v>4</v>
      </c>
      <c r="AA148" s="24">
        <v>3.5</v>
      </c>
      <c r="AB148" s="25">
        <v>7.5</v>
      </c>
      <c r="AC148" s="24">
        <v>15</v>
      </c>
      <c r="AD148" s="24">
        <v>15</v>
      </c>
      <c r="AE148" s="24">
        <v>10</v>
      </c>
      <c r="AF148" s="25">
        <v>11</v>
      </c>
      <c r="AG148" s="24">
        <v>3</v>
      </c>
      <c r="AH148" s="24"/>
      <c r="AI148" s="24"/>
      <c r="AJ148" s="24">
        <v>2</v>
      </c>
      <c r="AK148" s="24">
        <v>12.25</v>
      </c>
      <c r="AL148" s="24"/>
      <c r="AM148" s="25">
        <v>7.625</v>
      </c>
      <c r="AN148" s="24">
        <v>11</v>
      </c>
      <c r="AO148" s="24"/>
      <c r="AP148" s="25">
        <v>10</v>
      </c>
      <c r="AQ148" s="28">
        <v>30</v>
      </c>
      <c r="AR148" s="25" t="s">
        <v>932</v>
      </c>
      <c r="AS148" s="67"/>
      <c r="AT148" s="67"/>
      <c r="AU148" s="67"/>
      <c r="AV148" s="69"/>
      <c r="AW148" s="69"/>
      <c r="AX148" s="67"/>
      <c r="AY148" s="67"/>
      <c r="AZ148" s="67"/>
      <c r="BA148" s="67"/>
      <c r="BB148" s="67"/>
      <c r="BC148" s="23">
        <v>0</v>
      </c>
      <c r="BD148" s="23">
        <v>0</v>
      </c>
      <c r="BE148" s="23">
        <v>0</v>
      </c>
      <c r="BF148" s="23">
        <v>0</v>
      </c>
      <c r="BG148" s="23">
        <v>4</v>
      </c>
      <c r="BH148" s="23">
        <v>4</v>
      </c>
      <c r="BI148" s="23">
        <v>0</v>
      </c>
      <c r="BJ148" s="23">
        <v>2</v>
      </c>
      <c r="BK148" s="23">
        <v>1</v>
      </c>
      <c r="BL148" s="23">
        <v>2</v>
      </c>
      <c r="BM148" s="23">
        <v>9</v>
      </c>
      <c r="BN148" s="23">
        <v>0</v>
      </c>
      <c r="BO148" s="23">
        <v>1</v>
      </c>
      <c r="BP148" s="23">
        <v>1</v>
      </c>
      <c r="BQ148" s="23">
        <v>1</v>
      </c>
      <c r="BS148" s="70">
        <v>5</v>
      </c>
      <c r="BT148" s="70">
        <v>4</v>
      </c>
    </row>
    <row r="149" spans="1:75" s="68" customFormat="1" hidden="1" x14ac:dyDescent="0.25">
      <c r="A149" s="29">
        <v>146</v>
      </c>
      <c r="B149" s="31" t="s">
        <v>571</v>
      </c>
      <c r="C149" s="31" t="s">
        <v>572</v>
      </c>
      <c r="D149" s="31" t="s">
        <v>230</v>
      </c>
      <c r="E149" s="21" t="s">
        <v>536</v>
      </c>
      <c r="F149" s="24">
        <v>11</v>
      </c>
      <c r="G149" s="24">
        <v>2.25</v>
      </c>
      <c r="H149" s="24"/>
      <c r="I149" s="25">
        <v>6.625</v>
      </c>
      <c r="J149" s="25"/>
      <c r="K149" s="24" t="s">
        <v>98</v>
      </c>
      <c r="L149" s="24">
        <v>2.5</v>
      </c>
      <c r="M149" s="24"/>
      <c r="N149" s="25">
        <v>8.75</v>
      </c>
      <c r="O149" s="25">
        <v>7.4749999999999996</v>
      </c>
      <c r="P149" s="26">
        <v>14.5</v>
      </c>
      <c r="Q149" s="26">
        <v>11</v>
      </c>
      <c r="R149" s="26"/>
      <c r="S149" s="25">
        <v>12.75</v>
      </c>
      <c r="T149" s="24">
        <v>14.5</v>
      </c>
      <c r="U149" s="24">
        <v>5.5</v>
      </c>
      <c r="V149" s="24"/>
      <c r="W149" s="25">
        <v>10</v>
      </c>
      <c r="X149" s="27">
        <v>11.375</v>
      </c>
      <c r="Y149" s="24" t="s">
        <v>82</v>
      </c>
      <c r="Z149" s="24">
        <v>14.75</v>
      </c>
      <c r="AA149" s="24"/>
      <c r="AB149" s="25">
        <v>15.375</v>
      </c>
      <c r="AC149" s="24">
        <v>14.5</v>
      </c>
      <c r="AD149" s="24">
        <v>10</v>
      </c>
      <c r="AE149" s="24">
        <v>12</v>
      </c>
      <c r="AF149" s="25">
        <v>13.45</v>
      </c>
      <c r="AG149" s="24">
        <v>10</v>
      </c>
      <c r="AH149" s="24"/>
      <c r="AI149" s="24"/>
      <c r="AJ149" s="24">
        <v>6.75</v>
      </c>
      <c r="AK149" s="24"/>
      <c r="AL149" s="24"/>
      <c r="AM149" s="25">
        <v>8.375</v>
      </c>
      <c r="AN149" s="24">
        <v>9.5</v>
      </c>
      <c r="AO149" s="24">
        <v>9.5</v>
      </c>
      <c r="AP149" s="25">
        <v>10.375</v>
      </c>
      <c r="AQ149" s="28">
        <v>30</v>
      </c>
      <c r="AR149" s="25"/>
      <c r="AS149" s="67"/>
      <c r="AT149" s="67"/>
      <c r="AU149" s="67"/>
      <c r="AV149" s="69"/>
      <c r="AW149" s="69"/>
      <c r="AX149" s="67"/>
      <c r="AY149" s="67"/>
      <c r="AZ149" s="67"/>
      <c r="BA149" s="67"/>
      <c r="BB149" s="67"/>
      <c r="BC149" s="23">
        <v>0</v>
      </c>
      <c r="BD149" s="23">
        <v>0</v>
      </c>
      <c r="BE149" s="23">
        <v>0</v>
      </c>
      <c r="BF149" s="23">
        <v>4</v>
      </c>
      <c r="BG149" s="23">
        <v>4</v>
      </c>
      <c r="BH149" s="23">
        <v>8</v>
      </c>
      <c r="BI149" s="23">
        <v>4</v>
      </c>
      <c r="BJ149" s="23">
        <v>2</v>
      </c>
      <c r="BK149" s="23">
        <v>1</v>
      </c>
      <c r="BL149" s="23">
        <v>2</v>
      </c>
      <c r="BM149" s="23">
        <v>9</v>
      </c>
      <c r="BN149" s="23">
        <v>1</v>
      </c>
      <c r="BO149" s="23">
        <v>0</v>
      </c>
      <c r="BP149" s="23">
        <v>1</v>
      </c>
      <c r="BQ149" s="23">
        <v>0</v>
      </c>
      <c r="BS149" s="70">
        <v>11</v>
      </c>
      <c r="BT149" s="70">
        <v>14.75</v>
      </c>
      <c r="BV149" s="70">
        <v>3.5</v>
      </c>
      <c r="BW149" s="70">
        <v>5.5</v>
      </c>
    </row>
    <row r="150" spans="1:75" s="68" customFormat="1" ht="15" hidden="1" customHeight="1" x14ac:dyDescent="0.25">
      <c r="A150" s="29">
        <v>147</v>
      </c>
      <c r="B150" s="42" t="s">
        <v>573</v>
      </c>
      <c r="C150" s="42" t="s">
        <v>574</v>
      </c>
      <c r="D150" s="42" t="s">
        <v>575</v>
      </c>
      <c r="E150" s="43" t="s">
        <v>536</v>
      </c>
      <c r="F150" s="44">
        <v>0</v>
      </c>
      <c r="G150" s="44"/>
      <c r="H150" s="24">
        <v>0</v>
      </c>
      <c r="I150" s="45">
        <v>0</v>
      </c>
      <c r="J150" s="45"/>
      <c r="K150" s="44">
        <v>0</v>
      </c>
      <c r="L150" s="44"/>
      <c r="M150" s="24">
        <v>0</v>
      </c>
      <c r="N150" s="45">
        <v>0</v>
      </c>
      <c r="O150" s="45">
        <v>0</v>
      </c>
      <c r="P150" s="46">
        <v>0</v>
      </c>
      <c r="Q150" s="46"/>
      <c r="R150" s="26">
        <v>0</v>
      </c>
      <c r="S150" s="45">
        <v>0</v>
      </c>
      <c r="T150" s="44">
        <v>0</v>
      </c>
      <c r="U150" s="44"/>
      <c r="V150" s="24"/>
      <c r="W150" s="45" t="e">
        <v>#REF!</v>
      </c>
      <c r="X150" s="47" t="e">
        <v>#REF!</v>
      </c>
      <c r="Y150" s="44">
        <v>0</v>
      </c>
      <c r="Z150" s="44"/>
      <c r="AA150" s="24">
        <v>0</v>
      </c>
      <c r="AB150" s="45">
        <v>0</v>
      </c>
      <c r="AC150" s="44">
        <v>0</v>
      </c>
      <c r="AD150" s="44">
        <v>0</v>
      </c>
      <c r="AE150" s="44">
        <v>0</v>
      </c>
      <c r="AF150" s="45">
        <v>0</v>
      </c>
      <c r="AG150" s="44"/>
      <c r="AH150" s="44"/>
      <c r="AI150" s="44"/>
      <c r="AJ150" s="44"/>
      <c r="AK150" s="44"/>
      <c r="AL150" s="44"/>
      <c r="AM150" s="45">
        <v>0</v>
      </c>
      <c r="AN150" s="44"/>
      <c r="AO150" s="44"/>
      <c r="AP150" s="45" t="e">
        <v>#REF!</v>
      </c>
      <c r="AQ150" s="48" t="e">
        <v>#REF!</v>
      </c>
      <c r="AR150" s="25"/>
      <c r="AS150" s="67"/>
      <c r="AT150" s="67"/>
      <c r="AU150" s="67"/>
      <c r="AV150" s="69"/>
      <c r="AW150" s="69"/>
      <c r="AX150" s="67"/>
      <c r="AY150" s="67"/>
      <c r="AZ150" s="67"/>
      <c r="BA150" s="67"/>
      <c r="BB150" s="67" t="s">
        <v>869</v>
      </c>
      <c r="BC150" s="23">
        <v>0</v>
      </c>
      <c r="BD150" s="23">
        <v>0</v>
      </c>
      <c r="BE150" s="23">
        <v>0</v>
      </c>
      <c r="BF150" s="23">
        <v>0</v>
      </c>
      <c r="BG150" s="23" t="e">
        <v>#REF!</v>
      </c>
      <c r="BH150" s="23" t="e">
        <v>#REF!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0</v>
      </c>
      <c r="BP150" s="23">
        <v>0</v>
      </c>
      <c r="BQ150" s="23">
        <v>0</v>
      </c>
    </row>
    <row r="151" spans="1:75" s="68" customFormat="1" hidden="1" x14ac:dyDescent="0.25">
      <c r="A151" s="29">
        <v>148</v>
      </c>
      <c r="B151" s="31" t="s">
        <v>576</v>
      </c>
      <c r="C151" s="31" t="s">
        <v>577</v>
      </c>
      <c r="D151" s="31" t="s">
        <v>123</v>
      </c>
      <c r="E151" s="21" t="s">
        <v>536</v>
      </c>
      <c r="F151" s="24">
        <v>13.5</v>
      </c>
      <c r="G151" s="24">
        <v>8.5</v>
      </c>
      <c r="H151" s="24"/>
      <c r="I151" s="25">
        <v>11</v>
      </c>
      <c r="J151" s="25"/>
      <c r="K151" s="24" t="s">
        <v>77</v>
      </c>
      <c r="L151" s="24">
        <v>6.5</v>
      </c>
      <c r="M151" s="24"/>
      <c r="N151" s="25">
        <v>10.5</v>
      </c>
      <c r="O151" s="25">
        <v>10.8</v>
      </c>
      <c r="P151" s="26">
        <v>13.5</v>
      </c>
      <c r="Q151" s="26">
        <v>13</v>
      </c>
      <c r="R151" s="26"/>
      <c r="S151" s="25">
        <v>13.25</v>
      </c>
      <c r="T151" s="24">
        <v>13.5</v>
      </c>
      <c r="U151" s="24">
        <v>2</v>
      </c>
      <c r="V151" s="24"/>
      <c r="W151" s="25">
        <v>7.75</v>
      </c>
      <c r="X151" s="27">
        <v>10.5</v>
      </c>
      <c r="Y151" s="24" t="s">
        <v>81</v>
      </c>
      <c r="Z151" s="24">
        <v>10.25</v>
      </c>
      <c r="AA151" s="24"/>
      <c r="AB151" s="25">
        <v>12.125</v>
      </c>
      <c r="AC151" s="24">
        <v>16</v>
      </c>
      <c r="AD151" s="24">
        <v>16.75</v>
      </c>
      <c r="AE151" s="24">
        <v>13</v>
      </c>
      <c r="AF151" s="25">
        <v>14</v>
      </c>
      <c r="AG151" s="24">
        <v>11.5</v>
      </c>
      <c r="AH151" s="24"/>
      <c r="AI151" s="24"/>
      <c r="AJ151" s="24">
        <v>10.25</v>
      </c>
      <c r="AK151" s="24"/>
      <c r="AL151" s="24"/>
      <c r="AM151" s="25">
        <v>10.875</v>
      </c>
      <c r="AN151" s="24">
        <v>11</v>
      </c>
      <c r="AO151" s="24">
        <v>11</v>
      </c>
      <c r="AP151" s="25">
        <v>11.691176470588236</v>
      </c>
      <c r="AQ151" s="28">
        <v>30</v>
      </c>
      <c r="AR151" s="25"/>
      <c r="AS151" s="67"/>
      <c r="AT151" s="67"/>
      <c r="AU151" s="67"/>
      <c r="AV151" s="69"/>
      <c r="AW151" s="69"/>
      <c r="AX151" s="67"/>
      <c r="AY151" s="67"/>
      <c r="AZ151" s="67"/>
      <c r="BA151" s="67"/>
      <c r="BB151" s="67"/>
      <c r="BC151" s="23">
        <v>6</v>
      </c>
      <c r="BD151" s="23">
        <v>4</v>
      </c>
      <c r="BE151" s="23">
        <v>10</v>
      </c>
      <c r="BF151" s="23">
        <v>4</v>
      </c>
      <c r="BG151" s="23">
        <v>0</v>
      </c>
      <c r="BH151" s="23">
        <v>8</v>
      </c>
      <c r="BI151" s="23">
        <v>4</v>
      </c>
      <c r="BJ151" s="23">
        <v>2</v>
      </c>
      <c r="BK151" s="23">
        <v>1</v>
      </c>
      <c r="BL151" s="23">
        <v>2</v>
      </c>
      <c r="BM151" s="23">
        <v>9</v>
      </c>
      <c r="BN151" s="23">
        <v>1</v>
      </c>
      <c r="BO151" s="23">
        <v>1</v>
      </c>
      <c r="BP151" s="23">
        <v>2</v>
      </c>
      <c r="BQ151" s="23">
        <v>1</v>
      </c>
      <c r="BS151" s="70">
        <v>13</v>
      </c>
      <c r="BT151" s="70">
        <v>10.25</v>
      </c>
      <c r="BW151" s="70">
        <v>2</v>
      </c>
    </row>
    <row r="152" spans="1:75" s="68" customFormat="1" hidden="1" x14ac:dyDescent="0.25">
      <c r="A152" s="29">
        <v>149</v>
      </c>
      <c r="B152" s="31" t="s">
        <v>578</v>
      </c>
      <c r="C152" s="31" t="s">
        <v>579</v>
      </c>
      <c r="D152" s="31" t="s">
        <v>580</v>
      </c>
      <c r="E152" s="21" t="s">
        <v>536</v>
      </c>
      <c r="F152" s="24">
        <v>10</v>
      </c>
      <c r="G152" s="24">
        <v>2.5</v>
      </c>
      <c r="H152" s="24"/>
      <c r="I152" s="25">
        <v>6.25</v>
      </c>
      <c r="J152" s="25"/>
      <c r="K152" s="24" t="s">
        <v>112</v>
      </c>
      <c r="L152" s="24">
        <v>2.25</v>
      </c>
      <c r="M152" s="24"/>
      <c r="N152" s="25">
        <v>7.875</v>
      </c>
      <c r="O152" s="25">
        <v>6.9</v>
      </c>
      <c r="P152" s="26">
        <v>12</v>
      </c>
      <c r="Q152" s="26">
        <v>7</v>
      </c>
      <c r="R152" s="26"/>
      <c r="S152" s="25">
        <v>9.5</v>
      </c>
      <c r="T152" s="24">
        <v>13.5</v>
      </c>
      <c r="U152" s="24">
        <v>6.5</v>
      </c>
      <c r="V152" s="24"/>
      <c r="W152" s="25">
        <v>10</v>
      </c>
      <c r="X152" s="27">
        <v>9.75</v>
      </c>
      <c r="Y152" s="24" t="s">
        <v>81</v>
      </c>
      <c r="Z152" s="24">
        <v>11</v>
      </c>
      <c r="AA152" s="24"/>
      <c r="AB152" s="25">
        <v>12.5</v>
      </c>
      <c r="AC152" s="24">
        <v>14.75</v>
      </c>
      <c r="AD152" s="24">
        <v>14.5</v>
      </c>
      <c r="AE152" s="24">
        <v>14</v>
      </c>
      <c r="AF152" s="25">
        <v>13.65</v>
      </c>
      <c r="AG152" s="24">
        <v>10</v>
      </c>
      <c r="AH152" s="24"/>
      <c r="AI152" s="24"/>
      <c r="AJ152" s="24">
        <v>5.25</v>
      </c>
      <c r="AK152" s="24"/>
      <c r="AL152" s="24"/>
      <c r="AM152" s="25">
        <v>7.625</v>
      </c>
      <c r="AN152" s="24">
        <v>16.5</v>
      </c>
      <c r="AO152" s="24">
        <v>16.5</v>
      </c>
      <c r="AP152" s="25">
        <v>10.205882352941176</v>
      </c>
      <c r="AQ152" s="28">
        <v>30</v>
      </c>
      <c r="AR152" s="25"/>
      <c r="AS152" s="67"/>
      <c r="AT152" s="67"/>
      <c r="AU152" s="67"/>
      <c r="AV152" s="69"/>
      <c r="AW152" s="69"/>
      <c r="AX152" s="67"/>
      <c r="AY152" s="67"/>
      <c r="AZ152" s="67"/>
      <c r="BA152" s="67"/>
      <c r="BB152" s="67"/>
      <c r="BC152" s="23">
        <v>0</v>
      </c>
      <c r="BD152" s="23">
        <v>0</v>
      </c>
      <c r="BE152" s="23">
        <v>0</v>
      </c>
      <c r="BF152" s="23">
        <v>0</v>
      </c>
      <c r="BG152" s="23">
        <v>4</v>
      </c>
      <c r="BH152" s="23">
        <v>4</v>
      </c>
      <c r="BI152" s="23">
        <v>4</v>
      </c>
      <c r="BJ152" s="23">
        <v>2</v>
      </c>
      <c r="BK152" s="23">
        <v>1</v>
      </c>
      <c r="BL152" s="23">
        <v>2</v>
      </c>
      <c r="BM152" s="23">
        <v>9</v>
      </c>
      <c r="BN152" s="23">
        <v>1</v>
      </c>
      <c r="BO152" s="23">
        <v>0</v>
      </c>
      <c r="BP152" s="23">
        <v>1</v>
      </c>
      <c r="BQ152" s="23">
        <v>1</v>
      </c>
      <c r="BS152" s="70">
        <v>7</v>
      </c>
      <c r="BT152" s="70">
        <v>11</v>
      </c>
      <c r="BV152" s="70">
        <v>4.5</v>
      </c>
      <c r="BW152" s="70">
        <v>6.5</v>
      </c>
    </row>
    <row r="153" spans="1:75" s="68" customFormat="1" hidden="1" x14ac:dyDescent="0.25">
      <c r="A153" s="29">
        <v>150</v>
      </c>
      <c r="B153" s="31" t="s">
        <v>581</v>
      </c>
      <c r="C153" s="31" t="s">
        <v>582</v>
      </c>
      <c r="D153" s="31" t="s">
        <v>583</v>
      </c>
      <c r="E153" s="21" t="s">
        <v>536</v>
      </c>
      <c r="F153" s="24">
        <v>12</v>
      </c>
      <c r="G153" s="24">
        <v>4.25</v>
      </c>
      <c r="H153" s="24"/>
      <c r="I153" s="25">
        <v>8.125</v>
      </c>
      <c r="J153" s="25"/>
      <c r="K153" s="24" t="s">
        <v>77</v>
      </c>
      <c r="L153" s="24">
        <v>4.75</v>
      </c>
      <c r="M153" s="24"/>
      <c r="N153" s="25">
        <v>9.625</v>
      </c>
      <c r="O153" s="25">
        <v>8.7249999999999996</v>
      </c>
      <c r="P153" s="26">
        <v>14</v>
      </c>
      <c r="Q153" s="26">
        <v>9</v>
      </c>
      <c r="R153" s="26"/>
      <c r="S153" s="25">
        <v>11.5</v>
      </c>
      <c r="T153" s="24">
        <v>13.5</v>
      </c>
      <c r="U153" s="24">
        <v>6.5</v>
      </c>
      <c r="V153" s="24"/>
      <c r="W153" s="25">
        <v>10</v>
      </c>
      <c r="X153" s="27">
        <v>10.75</v>
      </c>
      <c r="Y153" s="24" t="s">
        <v>86</v>
      </c>
      <c r="Z153" s="24">
        <v>12.75</v>
      </c>
      <c r="AA153" s="24"/>
      <c r="AB153" s="25">
        <v>11.875</v>
      </c>
      <c r="AC153" s="24">
        <v>14.5</v>
      </c>
      <c r="AD153" s="24">
        <v>10.75</v>
      </c>
      <c r="AE153" s="24">
        <v>10</v>
      </c>
      <c r="AF153" s="25">
        <v>11.8</v>
      </c>
      <c r="AG153" s="24">
        <v>6</v>
      </c>
      <c r="AH153" s="24"/>
      <c r="AI153" s="24"/>
      <c r="AJ153" s="24">
        <v>12</v>
      </c>
      <c r="AK153" s="24"/>
      <c r="AL153" s="24"/>
      <c r="AM153" s="25">
        <v>9</v>
      </c>
      <c r="AN153" s="24">
        <v>12.5</v>
      </c>
      <c r="AO153" s="24">
        <v>12.5</v>
      </c>
      <c r="AP153" s="25">
        <v>10.360294117647058</v>
      </c>
      <c r="AQ153" s="28">
        <v>30</v>
      </c>
      <c r="AR153" s="25"/>
      <c r="AS153" s="67"/>
      <c r="AT153" s="67"/>
      <c r="AU153" s="67"/>
      <c r="AV153" s="69"/>
      <c r="AW153" s="69"/>
      <c r="AX153" s="67"/>
      <c r="AY153" s="67"/>
      <c r="AZ153" s="67"/>
      <c r="BA153" s="67"/>
      <c r="BB153" s="67"/>
      <c r="BC153" s="23">
        <v>0</v>
      </c>
      <c r="BD153" s="23">
        <v>0</v>
      </c>
      <c r="BE153" s="23">
        <v>0</v>
      </c>
      <c r="BF153" s="23">
        <v>4</v>
      </c>
      <c r="BG153" s="23">
        <v>4</v>
      </c>
      <c r="BH153" s="23">
        <v>8</v>
      </c>
      <c r="BI153" s="23">
        <v>4</v>
      </c>
      <c r="BJ153" s="23">
        <v>2</v>
      </c>
      <c r="BK153" s="23">
        <v>1</v>
      </c>
      <c r="BL153" s="23">
        <v>2</v>
      </c>
      <c r="BM153" s="23">
        <v>9</v>
      </c>
      <c r="BN153" s="23">
        <v>0</v>
      </c>
      <c r="BO153" s="23">
        <v>1</v>
      </c>
      <c r="BP153" s="23">
        <v>1</v>
      </c>
      <c r="BQ153" s="23">
        <v>1</v>
      </c>
      <c r="BS153" s="70">
        <v>9</v>
      </c>
      <c r="BT153" s="70">
        <v>12.75</v>
      </c>
      <c r="BV153" s="70">
        <v>4.5</v>
      </c>
      <c r="BW153" s="70">
        <v>6.5</v>
      </c>
    </row>
    <row r="154" spans="1:75" s="68" customFormat="1" hidden="1" x14ac:dyDescent="0.25">
      <c r="A154" s="29">
        <v>151</v>
      </c>
      <c r="B154" s="31" t="s">
        <v>584</v>
      </c>
      <c r="C154" s="31" t="s">
        <v>585</v>
      </c>
      <c r="D154" s="31" t="s">
        <v>586</v>
      </c>
      <c r="E154" s="21" t="s">
        <v>536</v>
      </c>
      <c r="F154" s="24">
        <v>15.5</v>
      </c>
      <c r="G154" s="24">
        <v>8</v>
      </c>
      <c r="H154" s="24"/>
      <c r="I154" s="25">
        <v>11.75</v>
      </c>
      <c r="J154" s="25"/>
      <c r="K154" s="24" t="s">
        <v>92</v>
      </c>
      <c r="L154" s="24">
        <v>7.75</v>
      </c>
      <c r="M154" s="24"/>
      <c r="N154" s="25">
        <v>12.625</v>
      </c>
      <c r="O154" s="25">
        <v>12.1</v>
      </c>
      <c r="P154" s="26">
        <v>12</v>
      </c>
      <c r="Q154" s="26">
        <v>11</v>
      </c>
      <c r="R154" s="26"/>
      <c r="S154" s="25">
        <v>11.5</v>
      </c>
      <c r="T154" s="24">
        <v>13.5</v>
      </c>
      <c r="U154" s="24">
        <v>8.5</v>
      </c>
      <c r="V154" s="24"/>
      <c r="W154" s="25">
        <v>11</v>
      </c>
      <c r="X154" s="27">
        <v>11.25</v>
      </c>
      <c r="Y154" s="24" t="s">
        <v>81</v>
      </c>
      <c r="Z154" s="24">
        <v>13.5</v>
      </c>
      <c r="AA154" s="24"/>
      <c r="AB154" s="25">
        <v>13.75</v>
      </c>
      <c r="AC154" s="24">
        <v>15</v>
      </c>
      <c r="AD154" s="24">
        <v>11.75</v>
      </c>
      <c r="AE154" s="24">
        <v>13</v>
      </c>
      <c r="AF154" s="25">
        <v>13.45</v>
      </c>
      <c r="AG154" s="24">
        <v>10</v>
      </c>
      <c r="AH154" s="24"/>
      <c r="AI154" s="24"/>
      <c r="AJ154" s="24">
        <v>3.75</v>
      </c>
      <c r="AK154" s="23"/>
      <c r="AL154" s="24"/>
      <c r="AM154" s="25">
        <v>6.875</v>
      </c>
      <c r="AN154" s="24">
        <v>15.5</v>
      </c>
      <c r="AO154" s="24">
        <v>15.5</v>
      </c>
      <c r="AP154" s="25">
        <v>11.882352941176471</v>
      </c>
      <c r="AQ154" s="28">
        <v>30</v>
      </c>
      <c r="AR154" s="25"/>
      <c r="AS154" s="67"/>
      <c r="AT154" s="67"/>
      <c r="AU154" s="67"/>
      <c r="AV154" s="69"/>
      <c r="AW154" s="69"/>
      <c r="AX154" s="67"/>
      <c r="AY154" s="67"/>
      <c r="AZ154" s="67"/>
      <c r="BA154" s="67"/>
      <c r="BB154" s="67"/>
      <c r="BC154" s="23">
        <v>6</v>
      </c>
      <c r="BD154" s="23">
        <v>4</v>
      </c>
      <c r="BE154" s="23">
        <v>10</v>
      </c>
      <c r="BF154" s="23">
        <v>4</v>
      </c>
      <c r="BG154" s="23">
        <v>4</v>
      </c>
      <c r="BH154" s="23">
        <v>8</v>
      </c>
      <c r="BI154" s="23">
        <v>4</v>
      </c>
      <c r="BJ154" s="23">
        <v>2</v>
      </c>
      <c r="BK154" s="23">
        <v>1</v>
      </c>
      <c r="BL154" s="23">
        <v>2</v>
      </c>
      <c r="BM154" s="23">
        <v>9</v>
      </c>
      <c r="BN154" s="23">
        <v>1</v>
      </c>
      <c r="BO154" s="23">
        <v>0</v>
      </c>
      <c r="BP154" s="23">
        <v>1</v>
      </c>
      <c r="BQ154" s="23">
        <v>1</v>
      </c>
      <c r="BS154" s="70">
        <v>11</v>
      </c>
      <c r="BT154" s="70">
        <v>13.5</v>
      </c>
      <c r="BU154" s="68">
        <v>1</v>
      </c>
      <c r="BW154" s="70">
        <v>8.5</v>
      </c>
    </row>
    <row r="155" spans="1:75" s="68" customFormat="1" hidden="1" x14ac:dyDescent="0.25">
      <c r="A155" s="29">
        <v>152</v>
      </c>
      <c r="B155" s="31" t="s">
        <v>587</v>
      </c>
      <c r="C155" s="31" t="s">
        <v>588</v>
      </c>
      <c r="D155" s="31" t="s">
        <v>71</v>
      </c>
      <c r="E155" s="21" t="s">
        <v>536</v>
      </c>
      <c r="F155" s="24">
        <v>11.5</v>
      </c>
      <c r="G155" s="24">
        <v>6.25</v>
      </c>
      <c r="H155" s="24"/>
      <c r="I155" s="25">
        <v>8.875</v>
      </c>
      <c r="J155" s="25"/>
      <c r="K155" s="24" t="s">
        <v>168</v>
      </c>
      <c r="L155" s="24">
        <v>4.5</v>
      </c>
      <c r="M155" s="24"/>
      <c r="N155" s="25">
        <v>10.75</v>
      </c>
      <c r="O155" s="25">
        <v>9.625</v>
      </c>
      <c r="P155" s="26">
        <v>16</v>
      </c>
      <c r="Q155" s="26">
        <v>10</v>
      </c>
      <c r="R155" s="26"/>
      <c r="S155" s="25">
        <v>13</v>
      </c>
      <c r="T155" s="24">
        <v>13.5</v>
      </c>
      <c r="U155" s="24">
        <v>10</v>
      </c>
      <c r="V155" s="24"/>
      <c r="W155" s="25">
        <v>11.75</v>
      </c>
      <c r="X155" s="27">
        <v>12.375</v>
      </c>
      <c r="Y155" s="24" t="s">
        <v>80</v>
      </c>
      <c r="Z155" s="24">
        <v>15</v>
      </c>
      <c r="AA155" s="24"/>
      <c r="AB155" s="25">
        <v>16</v>
      </c>
      <c r="AC155" s="24">
        <v>16</v>
      </c>
      <c r="AD155" s="24">
        <v>18</v>
      </c>
      <c r="AE155" s="24">
        <v>11</v>
      </c>
      <c r="AF155" s="25">
        <v>15.4</v>
      </c>
      <c r="AG155" s="24">
        <v>16</v>
      </c>
      <c r="AH155" s="24"/>
      <c r="AI155" s="24"/>
      <c r="AJ155" s="24">
        <v>12</v>
      </c>
      <c r="AK155" s="24"/>
      <c r="AL155" s="24"/>
      <c r="AM155" s="25">
        <v>14</v>
      </c>
      <c r="AN155" s="24">
        <v>13</v>
      </c>
      <c r="AO155" s="24">
        <v>13</v>
      </c>
      <c r="AP155" s="25">
        <v>12.683823529411764</v>
      </c>
      <c r="AQ155" s="28">
        <v>30</v>
      </c>
      <c r="AR155" s="25"/>
      <c r="AS155" s="67"/>
      <c r="AT155" s="67"/>
      <c r="AU155" s="67"/>
      <c r="AV155" s="69"/>
      <c r="AW155" s="69"/>
      <c r="AX155" s="67"/>
      <c r="AY155" s="67"/>
      <c r="AZ155" s="67"/>
      <c r="BA155" s="67"/>
      <c r="BB155" s="67"/>
      <c r="BC155" s="23">
        <v>0</v>
      </c>
      <c r="BD155" s="23">
        <v>4</v>
      </c>
      <c r="BE155" s="23">
        <v>4</v>
      </c>
      <c r="BF155" s="23">
        <v>4</v>
      </c>
      <c r="BG155" s="23">
        <v>4</v>
      </c>
      <c r="BH155" s="23">
        <v>8</v>
      </c>
      <c r="BI155" s="23">
        <v>4</v>
      </c>
      <c r="BJ155" s="23">
        <v>2</v>
      </c>
      <c r="BK155" s="23">
        <v>1</v>
      </c>
      <c r="BL155" s="23">
        <v>2</v>
      </c>
      <c r="BM155" s="23">
        <v>9</v>
      </c>
      <c r="BN155" s="23">
        <v>1</v>
      </c>
      <c r="BO155" s="23">
        <v>1</v>
      </c>
      <c r="BP155" s="23">
        <v>2</v>
      </c>
      <c r="BQ155" s="23">
        <v>1</v>
      </c>
      <c r="BS155" s="70">
        <v>10</v>
      </c>
      <c r="BT155" s="70">
        <v>15</v>
      </c>
      <c r="BW155" s="70">
        <v>10</v>
      </c>
    </row>
    <row r="156" spans="1:75" s="68" customFormat="1" hidden="1" x14ac:dyDescent="0.25">
      <c r="A156" s="29">
        <v>153</v>
      </c>
      <c r="B156" s="31" t="s">
        <v>589</v>
      </c>
      <c r="C156" s="31" t="s">
        <v>590</v>
      </c>
      <c r="D156" s="31" t="s">
        <v>28</v>
      </c>
      <c r="E156" s="21" t="s">
        <v>536</v>
      </c>
      <c r="F156" s="24">
        <v>12.5</v>
      </c>
      <c r="G156" s="24">
        <v>3.25</v>
      </c>
      <c r="H156" s="24"/>
      <c r="I156" s="25">
        <v>7.875</v>
      </c>
      <c r="J156" s="25"/>
      <c r="K156" s="24" t="s">
        <v>170</v>
      </c>
      <c r="L156" s="24">
        <v>4.25</v>
      </c>
      <c r="M156" s="24"/>
      <c r="N156" s="25">
        <v>9.875</v>
      </c>
      <c r="O156" s="25">
        <v>8.6750000000000007</v>
      </c>
      <c r="P156" s="26">
        <v>11</v>
      </c>
      <c r="Q156" s="26">
        <v>9</v>
      </c>
      <c r="R156" s="26"/>
      <c r="S156" s="25">
        <v>10</v>
      </c>
      <c r="T156" s="24">
        <v>14</v>
      </c>
      <c r="U156" s="24">
        <v>6</v>
      </c>
      <c r="V156" s="24"/>
      <c r="W156" s="25">
        <v>10</v>
      </c>
      <c r="X156" s="27">
        <v>10</v>
      </c>
      <c r="Y156" s="24" t="s">
        <v>82</v>
      </c>
      <c r="Z156" s="24">
        <v>10</v>
      </c>
      <c r="AA156" s="24"/>
      <c r="AB156" s="25">
        <v>13</v>
      </c>
      <c r="AC156" s="24">
        <v>14.5</v>
      </c>
      <c r="AD156" s="24">
        <v>10.75</v>
      </c>
      <c r="AE156" s="24">
        <v>11</v>
      </c>
      <c r="AF156" s="25">
        <v>12.45</v>
      </c>
      <c r="AG156" s="24">
        <v>5</v>
      </c>
      <c r="AH156" s="24"/>
      <c r="AI156" s="24"/>
      <c r="AJ156" s="24">
        <v>3.5</v>
      </c>
      <c r="AK156" s="24"/>
      <c r="AL156" s="24"/>
      <c r="AM156" s="25">
        <v>4.25</v>
      </c>
      <c r="AN156" s="24">
        <v>11.5</v>
      </c>
      <c r="AO156" s="24">
        <v>11.5</v>
      </c>
      <c r="AP156" s="25">
        <v>10</v>
      </c>
      <c r="AQ156" s="28">
        <v>30</v>
      </c>
      <c r="AR156" s="25" t="s">
        <v>932</v>
      </c>
      <c r="AS156" s="67"/>
      <c r="AT156" s="67"/>
      <c r="AU156" s="67"/>
      <c r="AV156" s="69"/>
      <c r="AW156" s="69"/>
      <c r="AX156" s="67"/>
      <c r="AY156" s="67"/>
      <c r="AZ156" s="67"/>
      <c r="BA156" s="67"/>
      <c r="BB156" s="67"/>
      <c r="BC156" s="23">
        <v>0</v>
      </c>
      <c r="BD156" s="23">
        <v>0</v>
      </c>
      <c r="BE156" s="23">
        <v>0</v>
      </c>
      <c r="BF156" s="23">
        <v>4</v>
      </c>
      <c r="BG156" s="23">
        <v>4</v>
      </c>
      <c r="BH156" s="23">
        <v>8</v>
      </c>
      <c r="BI156" s="23">
        <v>4</v>
      </c>
      <c r="BJ156" s="23">
        <v>2</v>
      </c>
      <c r="BK156" s="23">
        <v>1</v>
      </c>
      <c r="BL156" s="23">
        <v>2</v>
      </c>
      <c r="BM156" s="23">
        <v>9</v>
      </c>
      <c r="BN156" s="23">
        <v>0</v>
      </c>
      <c r="BO156" s="23">
        <v>0</v>
      </c>
      <c r="BP156" s="23">
        <v>0</v>
      </c>
      <c r="BQ156" s="23">
        <v>1</v>
      </c>
      <c r="BS156" s="70">
        <v>9</v>
      </c>
      <c r="BT156" s="70">
        <v>10</v>
      </c>
      <c r="BV156" s="70">
        <v>4</v>
      </c>
      <c r="BW156" s="70">
        <v>6</v>
      </c>
    </row>
    <row r="157" spans="1:75" s="68" customFormat="1" hidden="1" x14ac:dyDescent="0.25">
      <c r="A157" s="29">
        <v>154</v>
      </c>
      <c r="B157" s="31" t="s">
        <v>591</v>
      </c>
      <c r="C157" s="31" t="s">
        <v>592</v>
      </c>
      <c r="D157" s="31" t="s">
        <v>42</v>
      </c>
      <c r="E157" s="21" t="s">
        <v>536</v>
      </c>
      <c r="F157" s="24">
        <v>14.5</v>
      </c>
      <c r="G157" s="24">
        <v>4.25</v>
      </c>
      <c r="H157" s="24"/>
      <c r="I157" s="25">
        <v>9.375</v>
      </c>
      <c r="J157" s="25"/>
      <c r="K157" s="24" t="s">
        <v>97</v>
      </c>
      <c r="L157" s="24">
        <v>4.5</v>
      </c>
      <c r="M157" s="24"/>
      <c r="N157" s="25">
        <v>7.75</v>
      </c>
      <c r="O157" s="25">
        <v>8.7249999999999996</v>
      </c>
      <c r="P157" s="26">
        <v>10</v>
      </c>
      <c r="Q157" s="26">
        <v>7</v>
      </c>
      <c r="R157" s="26"/>
      <c r="S157" s="25">
        <v>8.5</v>
      </c>
      <c r="T157" s="24">
        <v>16</v>
      </c>
      <c r="U157" s="24">
        <v>10.5</v>
      </c>
      <c r="V157" s="24"/>
      <c r="W157" s="25">
        <v>13.25</v>
      </c>
      <c r="X157" s="27">
        <v>10.875</v>
      </c>
      <c r="Y157" s="24" t="s">
        <v>81</v>
      </c>
      <c r="Z157" s="24">
        <v>8</v>
      </c>
      <c r="AA157" s="24"/>
      <c r="AB157" s="25">
        <v>11</v>
      </c>
      <c r="AC157" s="24">
        <v>15.5</v>
      </c>
      <c r="AD157" s="24">
        <v>13</v>
      </c>
      <c r="AE157" s="24">
        <v>15</v>
      </c>
      <c r="AF157" s="25">
        <v>13.1</v>
      </c>
      <c r="AG157" s="24">
        <v>6</v>
      </c>
      <c r="AH157" s="24"/>
      <c r="AI157" s="24"/>
      <c r="AJ157" s="24">
        <v>5.5</v>
      </c>
      <c r="AK157" s="24"/>
      <c r="AL157" s="24"/>
      <c r="AM157" s="25">
        <v>5.75</v>
      </c>
      <c r="AN157" s="24">
        <v>8.75</v>
      </c>
      <c r="AO157" s="24">
        <v>8.75</v>
      </c>
      <c r="AP157" s="25">
        <v>10.169117647058824</v>
      </c>
      <c r="AQ157" s="28">
        <v>30</v>
      </c>
      <c r="AR157" s="25"/>
      <c r="AS157" s="67"/>
      <c r="AT157" s="67"/>
      <c r="AU157" s="67"/>
      <c r="AV157" s="69"/>
      <c r="AW157" s="69"/>
      <c r="AX157" s="67"/>
      <c r="AY157" s="67"/>
      <c r="AZ157" s="67"/>
      <c r="BA157" s="67"/>
      <c r="BB157" s="67"/>
      <c r="BC157" s="23">
        <v>0</v>
      </c>
      <c r="BD157" s="23">
        <v>0</v>
      </c>
      <c r="BE157" s="23">
        <v>0</v>
      </c>
      <c r="BF157" s="23">
        <v>0</v>
      </c>
      <c r="BG157" s="23">
        <v>4</v>
      </c>
      <c r="BH157" s="23">
        <v>8</v>
      </c>
      <c r="BI157" s="23">
        <v>4</v>
      </c>
      <c r="BJ157" s="23">
        <v>2</v>
      </c>
      <c r="BK157" s="23">
        <v>1</v>
      </c>
      <c r="BL157" s="23">
        <v>2</v>
      </c>
      <c r="BM157" s="23">
        <v>9</v>
      </c>
      <c r="BN157" s="23">
        <v>0</v>
      </c>
      <c r="BO157" s="23">
        <v>0</v>
      </c>
      <c r="BP157" s="23">
        <v>0</v>
      </c>
      <c r="BQ157" s="23">
        <v>0</v>
      </c>
      <c r="BS157" s="70">
        <v>7</v>
      </c>
      <c r="BT157" s="70">
        <v>8</v>
      </c>
      <c r="BW157" s="70">
        <v>10.5</v>
      </c>
    </row>
    <row r="158" spans="1:75" s="68" customFormat="1" hidden="1" x14ac:dyDescent="0.25">
      <c r="A158" s="29">
        <v>155</v>
      </c>
      <c r="B158" s="31" t="s">
        <v>593</v>
      </c>
      <c r="C158" s="31" t="s">
        <v>594</v>
      </c>
      <c r="D158" s="31" t="s">
        <v>595</v>
      </c>
      <c r="E158" s="21" t="s">
        <v>536</v>
      </c>
      <c r="F158" s="24">
        <v>10.5</v>
      </c>
      <c r="G158" s="24">
        <v>5</v>
      </c>
      <c r="H158" s="24"/>
      <c r="I158" s="25">
        <v>7.75</v>
      </c>
      <c r="J158" s="25"/>
      <c r="K158" s="24" t="s">
        <v>127</v>
      </c>
      <c r="L158" s="24">
        <v>5</v>
      </c>
      <c r="M158" s="24"/>
      <c r="N158" s="25">
        <v>11.5</v>
      </c>
      <c r="O158" s="25">
        <v>9.25</v>
      </c>
      <c r="P158" s="26">
        <v>12</v>
      </c>
      <c r="Q158" s="26">
        <v>9</v>
      </c>
      <c r="R158" s="26"/>
      <c r="S158" s="25">
        <v>10.5</v>
      </c>
      <c r="T158" s="24">
        <v>13.5</v>
      </c>
      <c r="U158" s="24">
        <v>6.5</v>
      </c>
      <c r="V158" s="24"/>
      <c r="W158" s="25">
        <v>10</v>
      </c>
      <c r="X158" s="27">
        <v>10.25</v>
      </c>
      <c r="Y158" s="24" t="s">
        <v>89</v>
      </c>
      <c r="Z158" s="24">
        <v>14</v>
      </c>
      <c r="AA158" s="24"/>
      <c r="AB158" s="25">
        <v>14.5</v>
      </c>
      <c r="AC158" s="24">
        <v>13.5</v>
      </c>
      <c r="AD158" s="24">
        <v>11.5</v>
      </c>
      <c r="AE158" s="24">
        <v>10</v>
      </c>
      <c r="AF158" s="25">
        <v>12.8</v>
      </c>
      <c r="AG158" s="24">
        <v>10.5</v>
      </c>
      <c r="AH158" s="24"/>
      <c r="AI158" s="24"/>
      <c r="AJ158" s="24">
        <v>3.75</v>
      </c>
      <c r="AK158" s="24"/>
      <c r="AL158" s="24"/>
      <c r="AM158" s="25">
        <v>7.125</v>
      </c>
      <c r="AN158" s="24">
        <v>14</v>
      </c>
      <c r="AO158" s="24">
        <v>14</v>
      </c>
      <c r="AP158" s="25">
        <v>10.558823529411764</v>
      </c>
      <c r="AQ158" s="28">
        <v>30</v>
      </c>
      <c r="AR158" s="25"/>
      <c r="AS158" s="67"/>
      <c r="AT158" s="67"/>
      <c r="AU158" s="67"/>
      <c r="AV158" s="69"/>
      <c r="AW158" s="69"/>
      <c r="AX158" s="67"/>
      <c r="AY158" s="67"/>
      <c r="AZ158" s="67"/>
      <c r="BA158" s="67"/>
      <c r="BB158" s="67"/>
      <c r="BC158" s="23">
        <v>0</v>
      </c>
      <c r="BD158" s="23">
        <v>4</v>
      </c>
      <c r="BE158" s="23">
        <v>4</v>
      </c>
      <c r="BF158" s="23">
        <v>4</v>
      </c>
      <c r="BG158" s="23">
        <v>4</v>
      </c>
      <c r="BH158" s="23">
        <v>8</v>
      </c>
      <c r="BI158" s="23">
        <v>4</v>
      </c>
      <c r="BJ158" s="23">
        <v>2</v>
      </c>
      <c r="BK158" s="23">
        <v>1</v>
      </c>
      <c r="BL158" s="23">
        <v>2</v>
      </c>
      <c r="BM158" s="23">
        <v>9</v>
      </c>
      <c r="BN158" s="23">
        <v>1</v>
      </c>
      <c r="BO158" s="23">
        <v>0</v>
      </c>
      <c r="BP158" s="23">
        <v>1</v>
      </c>
      <c r="BQ158" s="23">
        <v>1</v>
      </c>
      <c r="BS158" s="70">
        <v>9</v>
      </c>
      <c r="BT158" s="70">
        <v>14</v>
      </c>
      <c r="BV158" s="70">
        <v>4.5</v>
      </c>
      <c r="BW158" s="70">
        <v>6.5</v>
      </c>
    </row>
    <row r="159" spans="1:75" s="68" customFormat="1" hidden="1" x14ac:dyDescent="0.25">
      <c r="A159" s="29">
        <v>156</v>
      </c>
      <c r="B159" s="31" t="s">
        <v>596</v>
      </c>
      <c r="C159" s="31" t="s">
        <v>597</v>
      </c>
      <c r="D159" s="31" t="s">
        <v>598</v>
      </c>
      <c r="E159" s="21" t="s">
        <v>536</v>
      </c>
      <c r="F159" s="24">
        <v>10</v>
      </c>
      <c r="G159" s="24">
        <v>4</v>
      </c>
      <c r="H159" s="24"/>
      <c r="I159" s="25">
        <v>7</v>
      </c>
      <c r="J159" s="25"/>
      <c r="K159" s="24" t="s">
        <v>112</v>
      </c>
      <c r="L159" s="24">
        <v>5.75</v>
      </c>
      <c r="M159" s="24"/>
      <c r="N159" s="25">
        <v>9.625</v>
      </c>
      <c r="O159" s="25">
        <v>8.0500000000000007</v>
      </c>
      <c r="P159" s="26">
        <v>11</v>
      </c>
      <c r="Q159" s="26">
        <v>7</v>
      </c>
      <c r="R159" s="26"/>
      <c r="S159" s="25">
        <v>9</v>
      </c>
      <c r="T159" s="24">
        <v>14</v>
      </c>
      <c r="U159" s="24">
        <v>7.5</v>
      </c>
      <c r="V159" s="24"/>
      <c r="W159" s="25">
        <v>10.75</v>
      </c>
      <c r="X159" s="27">
        <v>9.875</v>
      </c>
      <c r="Y159" s="24" t="s">
        <v>82</v>
      </c>
      <c r="Z159" s="24">
        <v>11.25</v>
      </c>
      <c r="AA159" s="24"/>
      <c r="AB159" s="25">
        <v>13.625</v>
      </c>
      <c r="AC159" s="24">
        <v>15</v>
      </c>
      <c r="AD159" s="24">
        <v>10</v>
      </c>
      <c r="AE159" s="24">
        <v>13</v>
      </c>
      <c r="AF159" s="25">
        <v>13.05</v>
      </c>
      <c r="AG159" s="24">
        <v>10</v>
      </c>
      <c r="AH159" s="24"/>
      <c r="AI159" s="24"/>
      <c r="AJ159" s="24">
        <v>5</v>
      </c>
      <c r="AK159" s="24"/>
      <c r="AL159" s="24"/>
      <c r="AM159" s="25">
        <v>7.5</v>
      </c>
      <c r="AN159" s="24">
        <v>14</v>
      </c>
      <c r="AO159" s="24">
        <v>14</v>
      </c>
      <c r="AP159" s="25">
        <v>10.235294117647058</v>
      </c>
      <c r="AQ159" s="28">
        <v>30</v>
      </c>
      <c r="AR159" s="25"/>
      <c r="AS159" s="67"/>
      <c r="AT159" s="67"/>
      <c r="AU159" s="67"/>
      <c r="AV159" s="69"/>
      <c r="AW159" s="69"/>
      <c r="AX159" s="67"/>
      <c r="AY159" s="67"/>
      <c r="AZ159" s="67"/>
      <c r="BA159" s="67"/>
      <c r="BB159" s="67"/>
      <c r="BC159" s="23">
        <v>0</v>
      </c>
      <c r="BD159" s="23">
        <v>0</v>
      </c>
      <c r="BE159" s="23">
        <v>0</v>
      </c>
      <c r="BF159" s="23">
        <v>0</v>
      </c>
      <c r="BG159" s="23">
        <v>4</v>
      </c>
      <c r="BH159" s="23">
        <v>4</v>
      </c>
      <c r="BI159" s="23">
        <v>4</v>
      </c>
      <c r="BJ159" s="23">
        <v>2</v>
      </c>
      <c r="BK159" s="23">
        <v>1</v>
      </c>
      <c r="BL159" s="23">
        <v>2</v>
      </c>
      <c r="BM159" s="23">
        <v>9</v>
      </c>
      <c r="BN159" s="23">
        <v>1</v>
      </c>
      <c r="BO159" s="23">
        <v>0</v>
      </c>
      <c r="BP159" s="23">
        <v>1</v>
      </c>
      <c r="BQ159" s="23">
        <v>1</v>
      </c>
      <c r="BS159" s="70">
        <v>7</v>
      </c>
      <c r="BT159" s="70">
        <v>11.25</v>
      </c>
      <c r="BW159" s="70">
        <v>7.5</v>
      </c>
    </row>
    <row r="160" spans="1:75" s="68" customFormat="1" hidden="1" x14ac:dyDescent="0.25">
      <c r="A160" s="29">
        <v>157</v>
      </c>
      <c r="B160" s="31" t="s">
        <v>599</v>
      </c>
      <c r="C160" s="31" t="s">
        <v>600</v>
      </c>
      <c r="D160" s="31" t="s">
        <v>601</v>
      </c>
      <c r="E160" s="21" t="s">
        <v>536</v>
      </c>
      <c r="F160" s="24">
        <v>0</v>
      </c>
      <c r="G160" s="24"/>
      <c r="H160" s="24">
        <v>0</v>
      </c>
      <c r="I160" s="25">
        <v>0</v>
      </c>
      <c r="J160" s="25"/>
      <c r="K160" s="24">
        <v>0</v>
      </c>
      <c r="L160" s="24"/>
      <c r="M160" s="24">
        <v>0</v>
      </c>
      <c r="N160" s="25">
        <v>0</v>
      </c>
      <c r="O160" s="25">
        <v>0</v>
      </c>
      <c r="P160" s="26">
        <v>6</v>
      </c>
      <c r="Q160" s="26">
        <v>3</v>
      </c>
      <c r="R160" s="26">
        <v>0</v>
      </c>
      <c r="S160" s="25">
        <v>4.5</v>
      </c>
      <c r="T160" s="24">
        <v>0</v>
      </c>
      <c r="U160" s="24"/>
      <c r="V160" s="24"/>
      <c r="W160" s="49">
        <v>10</v>
      </c>
      <c r="X160" s="27">
        <v>7.25</v>
      </c>
      <c r="Y160" s="24" t="s">
        <v>602</v>
      </c>
      <c r="Z160" s="24">
        <v>10</v>
      </c>
      <c r="AA160" s="24">
        <v>0</v>
      </c>
      <c r="AB160" s="25">
        <v>7.5</v>
      </c>
      <c r="AC160" s="41">
        <v>11</v>
      </c>
      <c r="AD160" s="41">
        <v>10</v>
      </c>
      <c r="AE160" s="24">
        <v>0</v>
      </c>
      <c r="AF160" s="25">
        <v>7.2</v>
      </c>
      <c r="AG160" s="24"/>
      <c r="AH160" s="24"/>
      <c r="AI160" s="24"/>
      <c r="AJ160" s="24"/>
      <c r="AK160" s="24"/>
      <c r="AL160" s="24"/>
      <c r="AM160" s="25">
        <v>0</v>
      </c>
      <c r="AN160" s="41">
        <v>12.5</v>
      </c>
      <c r="AO160" s="41"/>
      <c r="AP160" s="25">
        <v>4.5588235294117645</v>
      </c>
      <c r="AQ160" s="28">
        <v>8</v>
      </c>
      <c r="AR160" s="25"/>
      <c r="AS160" s="67"/>
      <c r="AT160" s="67"/>
      <c r="AU160" s="67"/>
      <c r="AV160" s="69"/>
      <c r="AW160" s="69"/>
      <c r="AX160" s="67"/>
      <c r="AY160" s="67"/>
      <c r="AZ160" s="67"/>
      <c r="BA160" s="67"/>
      <c r="BB160" s="67" t="s">
        <v>869</v>
      </c>
      <c r="BC160" s="23">
        <v>0</v>
      </c>
      <c r="BD160" s="23">
        <v>0</v>
      </c>
      <c r="BE160" s="23">
        <v>0</v>
      </c>
      <c r="BF160" s="23">
        <v>0</v>
      </c>
      <c r="BG160" s="23">
        <v>4</v>
      </c>
      <c r="BH160" s="23">
        <v>4</v>
      </c>
      <c r="BI160" s="23">
        <v>0</v>
      </c>
      <c r="BJ160" s="23">
        <v>2</v>
      </c>
      <c r="BK160" s="23">
        <v>1</v>
      </c>
      <c r="BL160" s="23">
        <v>0</v>
      </c>
      <c r="BM160" s="23">
        <v>3</v>
      </c>
      <c r="BN160" s="23">
        <v>0</v>
      </c>
      <c r="BO160" s="23">
        <v>0</v>
      </c>
      <c r="BP160" s="23">
        <v>0</v>
      </c>
      <c r="BQ160" s="23">
        <v>1</v>
      </c>
      <c r="BR160" s="68" t="s">
        <v>869</v>
      </c>
      <c r="BS160" s="70">
        <v>3</v>
      </c>
      <c r="BT160" s="70">
        <v>10</v>
      </c>
    </row>
    <row r="161" spans="1:75" s="68" customFormat="1" hidden="1" x14ac:dyDescent="0.25">
      <c r="A161" s="29">
        <v>158</v>
      </c>
      <c r="B161" s="31" t="s">
        <v>603</v>
      </c>
      <c r="C161" s="31" t="s">
        <v>604</v>
      </c>
      <c r="D161" s="31" t="s">
        <v>36</v>
      </c>
      <c r="E161" s="21" t="s">
        <v>536</v>
      </c>
      <c r="F161" s="24">
        <v>10</v>
      </c>
      <c r="G161" s="24">
        <v>3.25</v>
      </c>
      <c r="H161" s="24"/>
      <c r="I161" s="25">
        <v>6.625</v>
      </c>
      <c r="J161" s="25"/>
      <c r="K161" s="24" t="s">
        <v>112</v>
      </c>
      <c r="L161" s="24">
        <v>0.75</v>
      </c>
      <c r="M161" s="24"/>
      <c r="N161" s="25">
        <v>7.125</v>
      </c>
      <c r="O161" s="25">
        <v>6.8250000000000002</v>
      </c>
      <c r="P161" s="26">
        <v>10</v>
      </c>
      <c r="Q161" s="26">
        <v>6</v>
      </c>
      <c r="R161" s="26"/>
      <c r="S161" s="25">
        <v>8</v>
      </c>
      <c r="T161" s="24">
        <v>14</v>
      </c>
      <c r="U161" s="24">
        <v>2.75</v>
      </c>
      <c r="V161" s="24"/>
      <c r="W161" s="25">
        <v>8.375</v>
      </c>
      <c r="X161" s="27">
        <v>8.1875</v>
      </c>
      <c r="Y161" s="24" t="s">
        <v>81</v>
      </c>
      <c r="Z161" s="24">
        <v>11</v>
      </c>
      <c r="AA161" s="24"/>
      <c r="AB161" s="25">
        <v>12.5</v>
      </c>
      <c r="AC161" s="24">
        <v>14</v>
      </c>
      <c r="AD161" s="24">
        <v>16</v>
      </c>
      <c r="AE161" s="24">
        <v>11</v>
      </c>
      <c r="AF161" s="25">
        <v>13.2</v>
      </c>
      <c r="AG161" s="24">
        <v>6</v>
      </c>
      <c r="AH161" s="24"/>
      <c r="AI161" s="24"/>
      <c r="AJ161" s="24">
        <v>2.25</v>
      </c>
      <c r="AK161" s="24"/>
      <c r="AL161" s="24"/>
      <c r="AM161" s="25">
        <v>4.125</v>
      </c>
      <c r="AN161" s="24">
        <v>15.5</v>
      </c>
      <c r="AO161" s="24">
        <v>15.5</v>
      </c>
      <c r="AP161" s="25">
        <v>10</v>
      </c>
      <c r="AQ161" s="28">
        <v>30</v>
      </c>
      <c r="AR161" s="25" t="s">
        <v>932</v>
      </c>
      <c r="AS161" s="67"/>
      <c r="AT161" s="67"/>
      <c r="AU161" s="67"/>
      <c r="AV161" s="69"/>
      <c r="AW161" s="69"/>
      <c r="AX161" s="67"/>
      <c r="AY161" s="67"/>
      <c r="AZ161" s="67"/>
      <c r="BA161" s="67"/>
      <c r="BB161" s="6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4</v>
      </c>
      <c r="BJ161" s="23">
        <v>2</v>
      </c>
      <c r="BK161" s="23">
        <v>1</v>
      </c>
      <c r="BL161" s="23">
        <v>2</v>
      </c>
      <c r="BM161" s="23">
        <v>9</v>
      </c>
      <c r="BN161" s="23">
        <v>0</v>
      </c>
      <c r="BO161" s="23">
        <v>0</v>
      </c>
      <c r="BP161" s="23">
        <v>0</v>
      </c>
      <c r="BQ161" s="23">
        <v>1</v>
      </c>
      <c r="BS161" s="70">
        <v>6</v>
      </c>
      <c r="BT161" s="70">
        <v>11</v>
      </c>
      <c r="BW161" s="70">
        <v>2.75</v>
      </c>
    </row>
    <row r="162" spans="1:75" s="68" customFormat="1" hidden="1" x14ac:dyDescent="0.25">
      <c r="A162" s="29">
        <v>159</v>
      </c>
      <c r="B162" s="31" t="s">
        <v>605</v>
      </c>
      <c r="C162" s="31" t="s">
        <v>606</v>
      </c>
      <c r="D162" s="31" t="s">
        <v>607</v>
      </c>
      <c r="E162" s="21" t="s">
        <v>608</v>
      </c>
      <c r="F162" s="24">
        <v>11</v>
      </c>
      <c r="G162" s="24">
        <v>2</v>
      </c>
      <c r="H162" s="24"/>
      <c r="I162" s="25">
        <v>6.5</v>
      </c>
      <c r="J162" s="25"/>
      <c r="K162" s="24">
        <v>16</v>
      </c>
      <c r="L162" s="24">
        <v>6</v>
      </c>
      <c r="M162" s="24"/>
      <c r="N162" s="25">
        <v>11</v>
      </c>
      <c r="O162" s="25">
        <v>8.3000000000000007</v>
      </c>
      <c r="P162" s="26">
        <v>18</v>
      </c>
      <c r="Q162" s="26">
        <v>4</v>
      </c>
      <c r="R162" s="26"/>
      <c r="S162" s="25">
        <v>11</v>
      </c>
      <c r="T162" s="24">
        <v>13.5</v>
      </c>
      <c r="U162" s="24">
        <v>6.5</v>
      </c>
      <c r="V162" s="24"/>
      <c r="W162" s="25">
        <v>10</v>
      </c>
      <c r="X162" s="27">
        <v>10.5</v>
      </c>
      <c r="Y162" s="24" t="s">
        <v>81</v>
      </c>
      <c r="Z162" s="24">
        <v>11.75</v>
      </c>
      <c r="AA162" s="24"/>
      <c r="AB162" s="25">
        <v>12.875</v>
      </c>
      <c r="AC162" s="24">
        <v>14</v>
      </c>
      <c r="AD162" s="24" t="s">
        <v>609</v>
      </c>
      <c r="AE162" s="24">
        <v>13.75</v>
      </c>
      <c r="AF162" s="25">
        <v>13.112</v>
      </c>
      <c r="AG162" s="24">
        <v>10</v>
      </c>
      <c r="AH162" s="24"/>
      <c r="AI162" s="24"/>
      <c r="AJ162" s="24">
        <v>10.25</v>
      </c>
      <c r="AK162" s="24"/>
      <c r="AL162" s="24"/>
      <c r="AM162" s="25">
        <v>10.125</v>
      </c>
      <c r="AN162" s="24">
        <v>15</v>
      </c>
      <c r="AO162" s="24">
        <v>15</v>
      </c>
      <c r="AP162" s="25">
        <v>10.841764705882353</v>
      </c>
      <c r="AQ162" s="28">
        <v>30</v>
      </c>
      <c r="AR162" s="25"/>
      <c r="AS162" s="67"/>
      <c r="AT162" s="67"/>
      <c r="AU162" s="67"/>
      <c r="AV162" s="69"/>
      <c r="AW162" s="69"/>
      <c r="AX162" s="67"/>
      <c r="AY162" s="67"/>
      <c r="AZ162" s="67"/>
      <c r="BA162" s="67"/>
      <c r="BB162" s="67"/>
      <c r="BC162" s="23">
        <v>0</v>
      </c>
      <c r="BD162" s="23">
        <v>4</v>
      </c>
      <c r="BE162" s="23">
        <v>4</v>
      </c>
      <c r="BF162" s="23">
        <v>4</v>
      </c>
      <c r="BG162" s="23">
        <v>4</v>
      </c>
      <c r="BH162" s="23">
        <v>8</v>
      </c>
      <c r="BI162" s="23">
        <v>4</v>
      </c>
      <c r="BJ162" s="23">
        <v>2</v>
      </c>
      <c r="BK162" s="23">
        <v>1</v>
      </c>
      <c r="BL162" s="23">
        <v>2</v>
      </c>
      <c r="BM162" s="23">
        <v>9</v>
      </c>
      <c r="BN162" s="23">
        <v>1</v>
      </c>
      <c r="BO162" s="23">
        <v>1</v>
      </c>
      <c r="BP162" s="23">
        <v>2</v>
      </c>
      <c r="BQ162" s="23">
        <v>1</v>
      </c>
      <c r="BS162" s="70">
        <v>4</v>
      </c>
      <c r="BT162" s="70">
        <v>11.75</v>
      </c>
      <c r="BV162" s="70">
        <v>4.5</v>
      </c>
      <c r="BW162" s="70">
        <v>6.5</v>
      </c>
    </row>
    <row r="163" spans="1:75" s="68" customFormat="1" hidden="1" x14ac:dyDescent="0.25">
      <c r="A163" s="29">
        <v>160</v>
      </c>
      <c r="B163" s="31" t="s">
        <v>610</v>
      </c>
      <c r="C163" s="31" t="s">
        <v>611</v>
      </c>
      <c r="D163" s="31" t="s">
        <v>67</v>
      </c>
      <c r="E163" s="30" t="s">
        <v>608</v>
      </c>
      <c r="F163" s="24">
        <v>10</v>
      </c>
      <c r="G163" s="24">
        <v>4.5</v>
      </c>
      <c r="H163" s="24"/>
      <c r="I163" s="25">
        <v>7.25</v>
      </c>
      <c r="J163" s="25"/>
      <c r="K163" s="24">
        <v>13.5</v>
      </c>
      <c r="L163" s="24">
        <v>7.25</v>
      </c>
      <c r="M163" s="24"/>
      <c r="N163" s="25">
        <v>10.375</v>
      </c>
      <c r="O163" s="25">
        <v>8.5</v>
      </c>
      <c r="P163" s="26">
        <v>16</v>
      </c>
      <c r="Q163" s="26">
        <v>4</v>
      </c>
      <c r="R163" s="26"/>
      <c r="S163" s="25">
        <v>10</v>
      </c>
      <c r="T163" s="24">
        <v>14</v>
      </c>
      <c r="U163" s="24">
        <v>7</v>
      </c>
      <c r="V163" s="24"/>
      <c r="W163" s="25">
        <v>10.5</v>
      </c>
      <c r="X163" s="27">
        <v>10.25</v>
      </c>
      <c r="Y163" s="24" t="s">
        <v>114</v>
      </c>
      <c r="Z163" s="24">
        <v>14</v>
      </c>
      <c r="AA163" s="24"/>
      <c r="AB163" s="25">
        <v>13.875</v>
      </c>
      <c r="AC163" s="24">
        <v>13</v>
      </c>
      <c r="AD163" s="24" t="s">
        <v>150</v>
      </c>
      <c r="AE163" s="24">
        <v>10.5</v>
      </c>
      <c r="AF163" s="25">
        <v>12.523999999999999</v>
      </c>
      <c r="AG163" s="24">
        <v>12</v>
      </c>
      <c r="AH163" s="24"/>
      <c r="AI163" s="24"/>
      <c r="AJ163" s="24">
        <v>6.5</v>
      </c>
      <c r="AK163" s="24"/>
      <c r="AL163" s="24"/>
      <c r="AM163" s="25">
        <v>9.25</v>
      </c>
      <c r="AN163" s="24">
        <v>12.5</v>
      </c>
      <c r="AO163" s="24">
        <v>12.5</v>
      </c>
      <c r="AP163" s="25">
        <v>10.418823529411766</v>
      </c>
      <c r="AQ163" s="28">
        <v>30</v>
      </c>
      <c r="AR163" s="25"/>
      <c r="AS163" s="67"/>
      <c r="AT163" s="67"/>
      <c r="AU163" s="67"/>
      <c r="AV163" s="69"/>
      <c r="AW163" s="69"/>
      <c r="AX163" s="67"/>
      <c r="AY163" s="67"/>
      <c r="AZ163" s="67"/>
      <c r="BA163" s="67"/>
      <c r="BB163" s="67"/>
      <c r="BC163" s="23">
        <v>0</v>
      </c>
      <c r="BD163" s="23">
        <v>4</v>
      </c>
      <c r="BE163" s="23">
        <v>4</v>
      </c>
      <c r="BF163" s="23">
        <v>4</v>
      </c>
      <c r="BG163" s="23">
        <v>4</v>
      </c>
      <c r="BH163" s="23">
        <v>8</v>
      </c>
      <c r="BI163" s="23">
        <v>4</v>
      </c>
      <c r="BJ163" s="23">
        <v>2</v>
      </c>
      <c r="BK163" s="23">
        <v>1</v>
      </c>
      <c r="BL163" s="23">
        <v>2</v>
      </c>
      <c r="BM163" s="23">
        <v>9</v>
      </c>
      <c r="BN163" s="23">
        <v>1</v>
      </c>
      <c r="BO163" s="23">
        <v>0</v>
      </c>
      <c r="BP163" s="23">
        <v>1</v>
      </c>
      <c r="BQ163" s="23">
        <v>1</v>
      </c>
      <c r="BS163" s="70">
        <v>4</v>
      </c>
      <c r="BT163" s="70">
        <v>14</v>
      </c>
      <c r="BW163" s="70">
        <v>7</v>
      </c>
    </row>
    <row r="164" spans="1:75" s="68" customFormat="1" hidden="1" x14ac:dyDescent="0.25">
      <c r="A164" s="29">
        <v>161</v>
      </c>
      <c r="B164" s="31" t="s">
        <v>612</v>
      </c>
      <c r="C164" s="31" t="s">
        <v>613</v>
      </c>
      <c r="D164" s="31" t="s">
        <v>614</v>
      </c>
      <c r="E164" s="21" t="s">
        <v>608</v>
      </c>
      <c r="F164" s="24">
        <v>9</v>
      </c>
      <c r="G164" s="24">
        <v>1</v>
      </c>
      <c r="H164" s="24">
        <v>0</v>
      </c>
      <c r="I164" s="25">
        <v>5</v>
      </c>
      <c r="J164" s="25"/>
      <c r="K164" s="24">
        <v>7.25</v>
      </c>
      <c r="L164" s="24">
        <v>5</v>
      </c>
      <c r="M164" s="24">
        <v>0</v>
      </c>
      <c r="N164" s="25">
        <v>6.125</v>
      </c>
      <c r="O164" s="25">
        <v>5.45</v>
      </c>
      <c r="P164" s="26">
        <v>18</v>
      </c>
      <c r="Q164" s="26">
        <v>4</v>
      </c>
      <c r="R164" s="26">
        <v>0</v>
      </c>
      <c r="S164" s="25">
        <v>11</v>
      </c>
      <c r="T164" s="24">
        <v>14</v>
      </c>
      <c r="U164" s="24">
        <v>2.5</v>
      </c>
      <c r="V164" s="24"/>
      <c r="W164" s="25">
        <v>8.25</v>
      </c>
      <c r="X164" s="27">
        <v>9.625</v>
      </c>
      <c r="Y164" s="24" t="s">
        <v>85</v>
      </c>
      <c r="Z164" s="24">
        <v>9.5</v>
      </c>
      <c r="AA164" s="24">
        <v>0</v>
      </c>
      <c r="AB164" s="25">
        <v>10</v>
      </c>
      <c r="AC164" s="24">
        <v>12</v>
      </c>
      <c r="AD164" s="24" t="s">
        <v>615</v>
      </c>
      <c r="AE164" s="24">
        <v>9.625</v>
      </c>
      <c r="AF164" s="25">
        <v>10.461</v>
      </c>
      <c r="AG164" s="24">
        <v>6</v>
      </c>
      <c r="AH164" s="24"/>
      <c r="AI164" s="24"/>
      <c r="AJ164" s="24">
        <v>7.5</v>
      </c>
      <c r="AK164" s="24"/>
      <c r="AL164" s="24"/>
      <c r="AM164" s="25">
        <v>6.75</v>
      </c>
      <c r="AN164" s="24">
        <v>16.5</v>
      </c>
      <c r="AO164" s="24"/>
      <c r="AP164" s="25">
        <v>8.7091176470588234</v>
      </c>
      <c r="AQ164" s="28">
        <v>14</v>
      </c>
      <c r="AR164" s="25"/>
      <c r="AS164" s="67"/>
      <c r="AT164" s="67"/>
      <c r="AU164" s="67"/>
      <c r="AV164" s="69"/>
      <c r="AW164" s="69"/>
      <c r="AX164" s="67"/>
      <c r="AY164" s="67"/>
      <c r="AZ164" s="67"/>
      <c r="BA164" s="67"/>
      <c r="BB164" s="67"/>
      <c r="BC164" s="23">
        <v>0</v>
      </c>
      <c r="BD164" s="23">
        <v>0</v>
      </c>
      <c r="BE164" s="23">
        <v>0</v>
      </c>
      <c r="BF164" s="23">
        <v>4</v>
      </c>
      <c r="BG164" s="23">
        <v>0</v>
      </c>
      <c r="BH164" s="23">
        <v>4</v>
      </c>
      <c r="BI164" s="23">
        <v>4</v>
      </c>
      <c r="BJ164" s="23">
        <v>2</v>
      </c>
      <c r="BK164" s="23">
        <v>1</v>
      </c>
      <c r="BL164" s="23">
        <v>0</v>
      </c>
      <c r="BM164" s="23">
        <v>9</v>
      </c>
      <c r="BN164" s="23">
        <v>0</v>
      </c>
      <c r="BO164" s="23">
        <v>0</v>
      </c>
      <c r="BP164" s="23">
        <v>0</v>
      </c>
      <c r="BQ164" s="23">
        <v>1</v>
      </c>
      <c r="BS164" s="70">
        <v>4</v>
      </c>
      <c r="BT164" s="70">
        <v>9.5</v>
      </c>
      <c r="BW164" s="70">
        <v>2.5</v>
      </c>
    </row>
    <row r="165" spans="1:75" s="68" customFormat="1" hidden="1" x14ac:dyDescent="0.25">
      <c r="A165" s="29">
        <v>162</v>
      </c>
      <c r="B165" s="31" t="s">
        <v>616</v>
      </c>
      <c r="C165" s="31" t="s">
        <v>119</v>
      </c>
      <c r="D165" s="31" t="s">
        <v>617</v>
      </c>
      <c r="E165" s="21" t="s">
        <v>608</v>
      </c>
      <c r="F165" s="24">
        <v>10</v>
      </c>
      <c r="G165" s="24">
        <v>2</v>
      </c>
      <c r="H165" s="24"/>
      <c r="I165" s="25">
        <v>6</v>
      </c>
      <c r="J165" s="25"/>
      <c r="K165" s="24">
        <v>12.75</v>
      </c>
      <c r="L165" s="24">
        <v>4</v>
      </c>
      <c r="M165" s="24"/>
      <c r="N165" s="25">
        <v>8.375</v>
      </c>
      <c r="O165" s="25">
        <v>6.95</v>
      </c>
      <c r="P165" s="26">
        <v>15.5</v>
      </c>
      <c r="Q165" s="26">
        <v>5</v>
      </c>
      <c r="R165" s="26"/>
      <c r="S165" s="25">
        <v>10.25</v>
      </c>
      <c r="T165" s="24">
        <v>13.5</v>
      </c>
      <c r="U165" s="24">
        <v>8.75</v>
      </c>
      <c r="V165" s="24"/>
      <c r="W165" s="25">
        <v>11.125</v>
      </c>
      <c r="X165" s="27">
        <v>10.6875</v>
      </c>
      <c r="Y165" s="24" t="s">
        <v>85</v>
      </c>
      <c r="Z165" s="24">
        <v>10</v>
      </c>
      <c r="AA165" s="24"/>
      <c r="AB165" s="25">
        <v>10</v>
      </c>
      <c r="AC165" s="24">
        <v>17</v>
      </c>
      <c r="AD165" s="24" t="s">
        <v>77</v>
      </c>
      <c r="AE165" s="24">
        <v>14.75</v>
      </c>
      <c r="AF165" s="25">
        <v>13.25</v>
      </c>
      <c r="AG165" s="24">
        <v>1</v>
      </c>
      <c r="AH165" s="24"/>
      <c r="AI165" s="24"/>
      <c r="AJ165" s="24">
        <v>9</v>
      </c>
      <c r="AK165" s="24"/>
      <c r="AL165" s="24"/>
      <c r="AM165" s="25">
        <v>5</v>
      </c>
      <c r="AN165" s="24">
        <v>19</v>
      </c>
      <c r="AO165" s="24">
        <v>19</v>
      </c>
      <c r="AP165" s="25">
        <v>10.161764705882353</v>
      </c>
      <c r="AQ165" s="28">
        <v>30</v>
      </c>
      <c r="AR165" s="25"/>
      <c r="AS165" s="67"/>
      <c r="AT165" s="67"/>
      <c r="AU165" s="67"/>
      <c r="AV165" s="69"/>
      <c r="AW165" s="69"/>
      <c r="AX165" s="67"/>
      <c r="AY165" s="67"/>
      <c r="AZ165" s="67"/>
      <c r="BA165" s="67"/>
      <c r="BB165" s="67"/>
      <c r="BC165" s="23">
        <v>0</v>
      </c>
      <c r="BD165" s="23">
        <v>0</v>
      </c>
      <c r="BE165" s="23">
        <v>0</v>
      </c>
      <c r="BF165" s="23">
        <v>4</v>
      </c>
      <c r="BG165" s="23">
        <v>4</v>
      </c>
      <c r="BH165" s="23">
        <v>8</v>
      </c>
      <c r="BI165" s="23">
        <v>4</v>
      </c>
      <c r="BJ165" s="23">
        <v>2</v>
      </c>
      <c r="BK165" s="23">
        <v>1</v>
      </c>
      <c r="BL165" s="23">
        <v>2</v>
      </c>
      <c r="BM165" s="23">
        <v>9</v>
      </c>
      <c r="BN165" s="23">
        <v>0</v>
      </c>
      <c r="BO165" s="23">
        <v>0</v>
      </c>
      <c r="BP165" s="23">
        <v>0</v>
      </c>
      <c r="BQ165" s="23">
        <v>1</v>
      </c>
      <c r="BS165" s="70">
        <v>5</v>
      </c>
      <c r="BT165" s="70">
        <v>10</v>
      </c>
      <c r="BW165" s="70">
        <v>8.75</v>
      </c>
    </row>
    <row r="166" spans="1:75" s="68" customFormat="1" hidden="1" x14ac:dyDescent="0.25">
      <c r="A166" s="29">
        <v>163</v>
      </c>
      <c r="B166" s="31" t="s">
        <v>618</v>
      </c>
      <c r="C166" s="31" t="s">
        <v>619</v>
      </c>
      <c r="D166" s="31" t="s">
        <v>620</v>
      </c>
      <c r="E166" s="21" t="s">
        <v>608</v>
      </c>
      <c r="F166" s="24">
        <v>10.5</v>
      </c>
      <c r="G166" s="24">
        <v>1.5</v>
      </c>
      <c r="H166" s="24"/>
      <c r="I166" s="25">
        <v>6</v>
      </c>
      <c r="J166" s="25"/>
      <c r="K166" s="24">
        <v>11.25</v>
      </c>
      <c r="L166" s="24">
        <v>2.5</v>
      </c>
      <c r="M166" s="24"/>
      <c r="N166" s="25">
        <v>6.875</v>
      </c>
      <c r="O166" s="25">
        <v>6.35</v>
      </c>
      <c r="P166" s="26">
        <v>14</v>
      </c>
      <c r="Q166" s="26">
        <v>4</v>
      </c>
      <c r="R166" s="26"/>
      <c r="S166" s="25">
        <v>9</v>
      </c>
      <c r="T166" s="24">
        <v>15.5</v>
      </c>
      <c r="U166" s="24">
        <v>12.5</v>
      </c>
      <c r="V166" s="24"/>
      <c r="W166" s="25">
        <v>14</v>
      </c>
      <c r="X166" s="27">
        <v>11.5</v>
      </c>
      <c r="Y166" s="24" t="s">
        <v>109</v>
      </c>
      <c r="Z166" s="24">
        <v>12.25</v>
      </c>
      <c r="AA166" s="24"/>
      <c r="AB166" s="25">
        <v>11.75</v>
      </c>
      <c r="AC166" s="24">
        <v>12</v>
      </c>
      <c r="AD166" s="24" t="s">
        <v>621</v>
      </c>
      <c r="AE166" s="24">
        <v>11.125</v>
      </c>
      <c r="AF166" s="25">
        <v>11.398999999999999</v>
      </c>
      <c r="AG166" s="24">
        <v>10</v>
      </c>
      <c r="AH166" s="24"/>
      <c r="AI166" s="24"/>
      <c r="AJ166" s="24">
        <v>5</v>
      </c>
      <c r="AK166" s="24"/>
      <c r="AL166" s="24"/>
      <c r="AM166" s="25">
        <v>7.5</v>
      </c>
      <c r="AN166" s="24">
        <v>15.25</v>
      </c>
      <c r="AO166" s="24">
        <v>15.25</v>
      </c>
      <c r="AP166" s="25">
        <v>10</v>
      </c>
      <c r="AQ166" s="28">
        <v>30</v>
      </c>
      <c r="AR166" s="25" t="s">
        <v>932</v>
      </c>
      <c r="AS166" s="67"/>
      <c r="AT166" s="67"/>
      <c r="AU166" s="67"/>
      <c r="AV166" s="69"/>
      <c r="AW166" s="69"/>
      <c r="AX166" s="67"/>
      <c r="AY166" s="67"/>
      <c r="AZ166" s="67"/>
      <c r="BA166" s="67"/>
      <c r="BB166" s="67"/>
      <c r="BC166" s="23">
        <v>0</v>
      </c>
      <c r="BD166" s="23">
        <v>0</v>
      </c>
      <c r="BE166" s="23">
        <v>0</v>
      </c>
      <c r="BF166" s="23">
        <v>0</v>
      </c>
      <c r="BG166" s="23">
        <v>4</v>
      </c>
      <c r="BH166" s="23">
        <v>8</v>
      </c>
      <c r="BI166" s="23">
        <v>4</v>
      </c>
      <c r="BJ166" s="23">
        <v>2</v>
      </c>
      <c r="BK166" s="23">
        <v>1</v>
      </c>
      <c r="BL166" s="23">
        <v>2</v>
      </c>
      <c r="BM166" s="23">
        <v>9</v>
      </c>
      <c r="BN166" s="23">
        <v>1</v>
      </c>
      <c r="BO166" s="23">
        <v>0</v>
      </c>
      <c r="BP166" s="23">
        <v>1</v>
      </c>
      <c r="BQ166" s="23">
        <v>1</v>
      </c>
      <c r="BS166" s="70">
        <v>4</v>
      </c>
      <c r="BT166" s="70">
        <v>12.25</v>
      </c>
      <c r="BW166" s="70">
        <v>12.5</v>
      </c>
    </row>
    <row r="167" spans="1:75" s="68" customFormat="1" hidden="1" x14ac:dyDescent="0.25">
      <c r="A167" s="29">
        <v>164</v>
      </c>
      <c r="B167" s="31" t="s">
        <v>622</v>
      </c>
      <c r="C167" s="31" t="s">
        <v>73</v>
      </c>
      <c r="D167" s="23" t="s">
        <v>25</v>
      </c>
      <c r="E167" s="21" t="s">
        <v>608</v>
      </c>
      <c r="F167" s="24">
        <v>8</v>
      </c>
      <c r="G167" s="24">
        <v>0</v>
      </c>
      <c r="H167" s="24">
        <v>1.5</v>
      </c>
      <c r="I167" s="25">
        <v>4.75</v>
      </c>
      <c r="J167" s="25"/>
      <c r="K167" s="24">
        <v>5.25</v>
      </c>
      <c r="L167" s="24"/>
      <c r="M167" s="24">
        <v>0.5</v>
      </c>
      <c r="N167" s="25">
        <v>2.875</v>
      </c>
      <c r="O167" s="25">
        <v>4</v>
      </c>
      <c r="P167" s="26">
        <v>15.5</v>
      </c>
      <c r="Q167" s="26">
        <v>4</v>
      </c>
      <c r="R167" s="26">
        <v>6</v>
      </c>
      <c r="S167" s="25">
        <v>10.75</v>
      </c>
      <c r="T167" s="24">
        <v>13.5</v>
      </c>
      <c r="U167" s="24">
        <v>2</v>
      </c>
      <c r="V167" s="24"/>
      <c r="W167" s="25">
        <v>7.75</v>
      </c>
      <c r="X167" s="27">
        <v>9.25</v>
      </c>
      <c r="Y167" s="24" t="s">
        <v>115</v>
      </c>
      <c r="Z167" s="24">
        <v>4</v>
      </c>
      <c r="AA167" s="24">
        <v>4</v>
      </c>
      <c r="AB167" s="25">
        <v>6.625</v>
      </c>
      <c r="AC167" s="24">
        <v>12</v>
      </c>
      <c r="AD167" s="24" t="s">
        <v>85</v>
      </c>
      <c r="AE167" s="24">
        <v>4.875</v>
      </c>
      <c r="AF167" s="25">
        <v>8.0250000000000004</v>
      </c>
      <c r="AG167" s="24">
        <v>5</v>
      </c>
      <c r="AH167" s="24"/>
      <c r="AI167" s="24"/>
      <c r="AJ167" s="24">
        <v>6.5</v>
      </c>
      <c r="AK167" s="24">
        <v>14</v>
      </c>
      <c r="AL167" s="24"/>
      <c r="AM167" s="25">
        <v>9.5</v>
      </c>
      <c r="AN167" s="24">
        <v>9.5</v>
      </c>
      <c r="AO167" s="24">
        <v>0</v>
      </c>
      <c r="AP167" s="25">
        <v>7.3897058823529411</v>
      </c>
      <c r="AQ167" s="28">
        <v>8</v>
      </c>
      <c r="AR167" s="25"/>
      <c r="AS167" s="67"/>
      <c r="AT167" s="67"/>
      <c r="AU167" s="67"/>
      <c r="AV167" s="69"/>
      <c r="AW167" s="69"/>
      <c r="AX167" s="67"/>
      <c r="AY167" s="67"/>
      <c r="AZ167" s="67"/>
      <c r="BA167" s="67"/>
      <c r="BB167" s="67"/>
      <c r="BC167" s="23">
        <v>0</v>
      </c>
      <c r="BD167" s="23">
        <v>0</v>
      </c>
      <c r="BE167" s="23">
        <v>0</v>
      </c>
      <c r="BF167" s="23">
        <v>4</v>
      </c>
      <c r="BG167" s="23">
        <v>0</v>
      </c>
      <c r="BH167" s="23">
        <v>4</v>
      </c>
      <c r="BI167" s="23">
        <v>0</v>
      </c>
      <c r="BJ167" s="23">
        <v>2</v>
      </c>
      <c r="BK167" s="23">
        <v>1</v>
      </c>
      <c r="BL167" s="23">
        <v>0</v>
      </c>
      <c r="BM167" s="23">
        <v>3</v>
      </c>
      <c r="BN167" s="23">
        <v>0</v>
      </c>
      <c r="BO167" s="23">
        <v>1</v>
      </c>
      <c r="BP167" s="23">
        <v>1</v>
      </c>
      <c r="BQ167" s="23">
        <v>0</v>
      </c>
      <c r="BS167" s="70">
        <v>4</v>
      </c>
      <c r="BT167" s="70">
        <v>4</v>
      </c>
      <c r="BW167" s="70">
        <v>2</v>
      </c>
    </row>
    <row r="168" spans="1:75" s="68" customFormat="1" hidden="1" x14ac:dyDescent="0.25">
      <c r="A168" s="29">
        <v>165</v>
      </c>
      <c r="B168" s="31" t="s">
        <v>623</v>
      </c>
      <c r="C168" s="31" t="s">
        <v>624</v>
      </c>
      <c r="D168" s="31" t="s">
        <v>30</v>
      </c>
      <c r="E168" s="21" t="s">
        <v>608</v>
      </c>
      <c r="F168" s="24">
        <v>13.5</v>
      </c>
      <c r="G168" s="24">
        <v>10</v>
      </c>
      <c r="H168" s="24"/>
      <c r="I168" s="25">
        <v>11.75</v>
      </c>
      <c r="J168" s="25"/>
      <c r="K168" s="24">
        <v>17.5</v>
      </c>
      <c r="L168" s="24">
        <v>10.75</v>
      </c>
      <c r="M168" s="24"/>
      <c r="N168" s="25">
        <v>14.125</v>
      </c>
      <c r="O168" s="25">
        <v>12.7</v>
      </c>
      <c r="P168" s="26">
        <v>18</v>
      </c>
      <c r="Q168" s="26">
        <v>4.75</v>
      </c>
      <c r="R168" s="26"/>
      <c r="S168" s="25">
        <v>11.375</v>
      </c>
      <c r="T168" s="24">
        <v>13.5</v>
      </c>
      <c r="U168" s="24">
        <v>12.25</v>
      </c>
      <c r="V168" s="24"/>
      <c r="W168" s="25">
        <v>12.875</v>
      </c>
      <c r="X168" s="27">
        <v>12.125</v>
      </c>
      <c r="Y168" s="24" t="s">
        <v>91</v>
      </c>
      <c r="Z168" s="24">
        <v>11</v>
      </c>
      <c r="AA168" s="24"/>
      <c r="AB168" s="25">
        <v>11.75</v>
      </c>
      <c r="AC168" s="24" t="s">
        <v>170</v>
      </c>
      <c r="AD168" s="24" t="s">
        <v>625</v>
      </c>
      <c r="AE168" s="24">
        <v>14.625</v>
      </c>
      <c r="AF168" s="25">
        <v>13.887</v>
      </c>
      <c r="AG168" s="24">
        <v>12</v>
      </c>
      <c r="AH168" s="24"/>
      <c r="AI168" s="24"/>
      <c r="AJ168" s="24">
        <v>3.75</v>
      </c>
      <c r="AK168" s="24"/>
      <c r="AL168" s="24"/>
      <c r="AM168" s="25">
        <v>7.875</v>
      </c>
      <c r="AN168" s="24">
        <v>15.5</v>
      </c>
      <c r="AO168" s="24">
        <v>15.5</v>
      </c>
      <c r="AP168" s="25">
        <v>12.510882352941177</v>
      </c>
      <c r="AQ168" s="28">
        <v>30</v>
      </c>
      <c r="AR168" s="25"/>
      <c r="AS168" s="67"/>
      <c r="AT168" s="67"/>
      <c r="AU168" s="67"/>
      <c r="AV168" s="69"/>
      <c r="AW168" s="69"/>
      <c r="AX168" s="67"/>
      <c r="AY168" s="67"/>
      <c r="AZ168" s="67"/>
      <c r="BA168" s="67"/>
      <c r="BB168" s="67"/>
      <c r="BC168" s="23">
        <v>6</v>
      </c>
      <c r="BD168" s="23">
        <v>4</v>
      </c>
      <c r="BE168" s="23">
        <v>10</v>
      </c>
      <c r="BF168" s="23">
        <v>4</v>
      </c>
      <c r="BG168" s="23">
        <v>4</v>
      </c>
      <c r="BH168" s="23">
        <v>8</v>
      </c>
      <c r="BI168" s="23">
        <v>4</v>
      </c>
      <c r="BJ168" s="23">
        <v>2</v>
      </c>
      <c r="BK168" s="23">
        <v>1</v>
      </c>
      <c r="BL168" s="23">
        <v>2</v>
      </c>
      <c r="BM168" s="23">
        <v>9</v>
      </c>
      <c r="BN168" s="23">
        <v>1</v>
      </c>
      <c r="BO168" s="23">
        <v>0</v>
      </c>
      <c r="BP168" s="23">
        <v>1</v>
      </c>
      <c r="BQ168" s="23">
        <v>1</v>
      </c>
      <c r="BS168" s="70">
        <v>4.75</v>
      </c>
      <c r="BT168" s="70">
        <v>11</v>
      </c>
      <c r="BW168" s="70">
        <v>12.25</v>
      </c>
    </row>
    <row r="169" spans="1:75" s="68" customFormat="1" hidden="1" x14ac:dyDescent="0.25">
      <c r="A169" s="29">
        <v>166</v>
      </c>
      <c r="B169" s="31" t="s">
        <v>626</v>
      </c>
      <c r="C169" s="31" t="s">
        <v>184</v>
      </c>
      <c r="D169" s="31" t="s">
        <v>231</v>
      </c>
      <c r="E169" s="21" t="s">
        <v>608</v>
      </c>
      <c r="F169" s="24">
        <v>9</v>
      </c>
      <c r="G169" s="24">
        <v>0</v>
      </c>
      <c r="H169" s="24">
        <v>1.5</v>
      </c>
      <c r="I169" s="25">
        <v>5.25</v>
      </c>
      <c r="J169" s="25"/>
      <c r="K169" s="24">
        <v>8.75</v>
      </c>
      <c r="L169" s="24">
        <v>0.5</v>
      </c>
      <c r="M169" s="24">
        <v>1.5</v>
      </c>
      <c r="N169" s="25">
        <v>5.125</v>
      </c>
      <c r="O169" s="25">
        <v>5.2</v>
      </c>
      <c r="P169" s="26">
        <v>14</v>
      </c>
      <c r="Q169" s="26">
        <v>4</v>
      </c>
      <c r="R169" s="26">
        <v>4</v>
      </c>
      <c r="S169" s="25">
        <v>9</v>
      </c>
      <c r="T169" s="24">
        <v>13.5</v>
      </c>
      <c r="U169" s="24">
        <v>2.75</v>
      </c>
      <c r="V169" s="24"/>
      <c r="W169" s="25">
        <v>8.125</v>
      </c>
      <c r="X169" s="27">
        <v>8.5625</v>
      </c>
      <c r="Y169" s="24" t="s">
        <v>115</v>
      </c>
      <c r="Z169" s="24">
        <v>9.5</v>
      </c>
      <c r="AA169" s="24">
        <v>8</v>
      </c>
      <c r="AB169" s="25">
        <v>10</v>
      </c>
      <c r="AC169" s="24">
        <v>12</v>
      </c>
      <c r="AD169" s="24" t="s">
        <v>627</v>
      </c>
      <c r="AE169" s="24">
        <v>8.5</v>
      </c>
      <c r="AF169" s="25">
        <v>9.7739999999999991</v>
      </c>
      <c r="AG169" s="24">
        <v>3.5</v>
      </c>
      <c r="AH169" s="24"/>
      <c r="AI169" s="24"/>
      <c r="AJ169" s="24">
        <v>6.5</v>
      </c>
      <c r="AK169" s="24"/>
      <c r="AL169" s="24"/>
      <c r="AM169" s="25">
        <v>5</v>
      </c>
      <c r="AN169" s="24">
        <v>11.5</v>
      </c>
      <c r="AO169" s="24"/>
      <c r="AP169" s="25">
        <v>7.6835294117647059</v>
      </c>
      <c r="AQ169" s="28">
        <v>8</v>
      </c>
      <c r="AR169" s="25"/>
      <c r="AS169" s="67"/>
      <c r="AT169" s="67"/>
      <c r="AU169" s="67"/>
      <c r="AV169" s="69"/>
      <c r="AW169" s="69"/>
      <c r="AX169" s="67"/>
      <c r="AY169" s="67"/>
      <c r="AZ169" s="67"/>
      <c r="BA169" s="67"/>
      <c r="BB169" s="6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  <c r="BI169" s="23">
        <v>4</v>
      </c>
      <c r="BJ169" s="23">
        <v>2</v>
      </c>
      <c r="BK169" s="23">
        <v>1</v>
      </c>
      <c r="BL169" s="23">
        <v>0</v>
      </c>
      <c r="BM169" s="23">
        <v>7</v>
      </c>
      <c r="BN169" s="23">
        <v>0</v>
      </c>
      <c r="BO169" s="23">
        <v>0</v>
      </c>
      <c r="BP169" s="23">
        <v>0</v>
      </c>
      <c r="BQ169" s="23">
        <v>1</v>
      </c>
      <c r="BS169" s="70">
        <v>4</v>
      </c>
      <c r="BT169" s="70">
        <v>9.5</v>
      </c>
      <c r="BW169" s="70">
        <v>2.75</v>
      </c>
    </row>
    <row r="170" spans="1:75" s="68" customFormat="1" hidden="1" x14ac:dyDescent="0.25">
      <c r="A170" s="29">
        <v>167</v>
      </c>
      <c r="B170" s="31" t="s">
        <v>628</v>
      </c>
      <c r="C170" s="31" t="s">
        <v>629</v>
      </c>
      <c r="D170" s="31" t="s">
        <v>23</v>
      </c>
      <c r="E170" s="21" t="s">
        <v>608</v>
      </c>
      <c r="F170" s="24">
        <v>10</v>
      </c>
      <c r="G170" s="24">
        <v>0</v>
      </c>
      <c r="H170" s="24">
        <v>2.5</v>
      </c>
      <c r="I170" s="25">
        <v>6.25</v>
      </c>
      <c r="J170" s="25"/>
      <c r="K170" s="24">
        <v>5</v>
      </c>
      <c r="L170" s="24">
        <v>0.5</v>
      </c>
      <c r="M170" s="24">
        <v>0.5</v>
      </c>
      <c r="N170" s="25">
        <v>2.75</v>
      </c>
      <c r="O170" s="25">
        <v>4.8499999999999996</v>
      </c>
      <c r="P170" s="26">
        <v>12</v>
      </c>
      <c r="Q170" s="26">
        <v>4</v>
      </c>
      <c r="R170" s="26">
        <v>5</v>
      </c>
      <c r="S170" s="25">
        <v>8.5</v>
      </c>
      <c r="T170" s="24">
        <v>0</v>
      </c>
      <c r="U170" s="24">
        <v>0</v>
      </c>
      <c r="V170" s="24"/>
      <c r="W170" s="25">
        <v>0</v>
      </c>
      <c r="X170" s="27">
        <v>4.25</v>
      </c>
      <c r="Y170" s="24" t="s">
        <v>115</v>
      </c>
      <c r="Z170" s="24">
        <v>4.75</v>
      </c>
      <c r="AA170" s="24">
        <v>4</v>
      </c>
      <c r="AB170" s="25">
        <v>7</v>
      </c>
      <c r="AC170" s="24">
        <v>10</v>
      </c>
      <c r="AD170" s="24">
        <v>0</v>
      </c>
      <c r="AE170" s="24">
        <v>2.5</v>
      </c>
      <c r="AF170" s="25">
        <v>5.3</v>
      </c>
      <c r="AG170" s="24">
        <v>2</v>
      </c>
      <c r="AH170" s="24"/>
      <c r="AI170" s="24"/>
      <c r="AJ170" s="24">
        <v>2</v>
      </c>
      <c r="AK170" s="24"/>
      <c r="AL170" s="24"/>
      <c r="AM170" s="25">
        <v>2</v>
      </c>
      <c r="AN170" s="24">
        <v>9.5</v>
      </c>
      <c r="AO170" s="24">
        <v>0</v>
      </c>
      <c r="AP170" s="25">
        <v>4.7794117647058822</v>
      </c>
      <c r="AQ170" s="28">
        <v>2</v>
      </c>
      <c r="AR170" s="25"/>
      <c r="AS170" s="67"/>
      <c r="AT170" s="67"/>
      <c r="AU170" s="67"/>
      <c r="AV170" s="69"/>
      <c r="AW170" s="69"/>
      <c r="AX170" s="67"/>
      <c r="AY170" s="67"/>
      <c r="AZ170" s="67"/>
      <c r="BA170" s="67"/>
      <c r="BB170" s="6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  <c r="BJ170" s="23">
        <v>2</v>
      </c>
      <c r="BK170" s="23">
        <v>0</v>
      </c>
      <c r="BL170" s="23">
        <v>0</v>
      </c>
      <c r="BM170" s="23">
        <v>2</v>
      </c>
      <c r="BN170" s="23">
        <v>0</v>
      </c>
      <c r="BO170" s="23">
        <v>0</v>
      </c>
      <c r="BP170" s="23">
        <v>0</v>
      </c>
      <c r="BQ170" s="23">
        <v>0</v>
      </c>
      <c r="BS170" s="70">
        <v>4</v>
      </c>
      <c r="BT170" s="70">
        <v>4.75</v>
      </c>
    </row>
    <row r="171" spans="1:75" s="68" customFormat="1" hidden="1" x14ac:dyDescent="0.25">
      <c r="A171" s="29">
        <v>168</v>
      </c>
      <c r="B171" s="31" t="s">
        <v>630</v>
      </c>
      <c r="C171" s="31" t="s">
        <v>161</v>
      </c>
      <c r="D171" s="31" t="s">
        <v>34</v>
      </c>
      <c r="E171" s="21" t="s">
        <v>608</v>
      </c>
      <c r="F171" s="24">
        <v>12</v>
      </c>
      <c r="G171" s="24">
        <v>10.5</v>
      </c>
      <c r="H171" s="24"/>
      <c r="I171" s="25">
        <v>11.25</v>
      </c>
      <c r="J171" s="25"/>
      <c r="K171" s="24">
        <v>11.25</v>
      </c>
      <c r="L171" s="24">
        <v>8.75</v>
      </c>
      <c r="M171" s="24"/>
      <c r="N171" s="25">
        <v>10</v>
      </c>
      <c r="O171" s="25">
        <v>10.75</v>
      </c>
      <c r="P171" s="26">
        <v>18</v>
      </c>
      <c r="Q171" s="26">
        <v>4.75</v>
      </c>
      <c r="R171" s="26"/>
      <c r="S171" s="25">
        <v>11.375</v>
      </c>
      <c r="T171" s="24">
        <v>14</v>
      </c>
      <c r="U171" s="24">
        <v>10.5</v>
      </c>
      <c r="V171" s="24"/>
      <c r="W171" s="25">
        <v>12.25</v>
      </c>
      <c r="X171" s="27">
        <v>11.8125</v>
      </c>
      <c r="Y171" s="24" t="s">
        <v>91</v>
      </c>
      <c r="Z171" s="24">
        <v>14.75</v>
      </c>
      <c r="AA171" s="24"/>
      <c r="AB171" s="25">
        <v>13.625</v>
      </c>
      <c r="AC171" s="24">
        <v>14</v>
      </c>
      <c r="AD171" s="24" t="s">
        <v>111</v>
      </c>
      <c r="AE171" s="24">
        <v>11.625</v>
      </c>
      <c r="AF171" s="25">
        <v>13.125</v>
      </c>
      <c r="AG171" s="24">
        <v>13.5</v>
      </c>
      <c r="AH171" s="24"/>
      <c r="AI171" s="24"/>
      <c r="AJ171" s="24">
        <v>7</v>
      </c>
      <c r="AK171" s="24"/>
      <c r="AL171" s="24"/>
      <c r="AM171" s="25">
        <v>10.25</v>
      </c>
      <c r="AN171" s="24">
        <v>12.5</v>
      </c>
      <c r="AO171" s="24">
        <v>12.5</v>
      </c>
      <c r="AP171" s="25">
        <v>11.742647058823529</v>
      </c>
      <c r="AQ171" s="28">
        <v>30</v>
      </c>
      <c r="AR171" s="25"/>
      <c r="AS171" s="67"/>
      <c r="AT171" s="67"/>
      <c r="AU171" s="67"/>
      <c r="AV171" s="69"/>
      <c r="AW171" s="69"/>
      <c r="AX171" s="67"/>
      <c r="AY171" s="67"/>
      <c r="AZ171" s="67"/>
      <c r="BA171" s="67"/>
      <c r="BB171" s="67"/>
      <c r="BC171" s="23">
        <v>6</v>
      </c>
      <c r="BD171" s="23">
        <v>4</v>
      </c>
      <c r="BE171" s="23">
        <v>10</v>
      </c>
      <c r="BF171" s="23">
        <v>4</v>
      </c>
      <c r="BG171" s="23">
        <v>4</v>
      </c>
      <c r="BH171" s="23">
        <v>8</v>
      </c>
      <c r="BI171" s="23">
        <v>4</v>
      </c>
      <c r="BJ171" s="23">
        <v>2</v>
      </c>
      <c r="BK171" s="23">
        <v>1</v>
      </c>
      <c r="BL171" s="23">
        <v>2</v>
      </c>
      <c r="BM171" s="23">
        <v>9</v>
      </c>
      <c r="BN171" s="23">
        <v>1</v>
      </c>
      <c r="BO171" s="23">
        <v>0</v>
      </c>
      <c r="BP171" s="23">
        <v>2</v>
      </c>
      <c r="BQ171" s="23">
        <v>1</v>
      </c>
      <c r="BS171" s="70">
        <v>4.75</v>
      </c>
      <c r="BT171" s="70">
        <v>14.75</v>
      </c>
      <c r="BW171" s="70">
        <v>10.5</v>
      </c>
    </row>
    <row r="172" spans="1:75" s="68" customFormat="1" hidden="1" x14ac:dyDescent="0.25">
      <c r="A172" s="29">
        <v>169</v>
      </c>
      <c r="B172" s="31" t="s">
        <v>631</v>
      </c>
      <c r="C172" s="31" t="s">
        <v>632</v>
      </c>
      <c r="D172" s="31" t="s">
        <v>62</v>
      </c>
      <c r="E172" s="21" t="s">
        <v>608</v>
      </c>
      <c r="F172" s="24">
        <v>10</v>
      </c>
      <c r="G172" s="22">
        <v>5.5</v>
      </c>
      <c r="H172" s="24"/>
      <c r="I172" s="25">
        <v>7.75</v>
      </c>
      <c r="J172" s="25"/>
      <c r="K172" s="24">
        <v>12.5</v>
      </c>
      <c r="L172" s="22">
        <v>7.25</v>
      </c>
      <c r="M172" s="24"/>
      <c r="N172" s="25">
        <v>9.875</v>
      </c>
      <c r="O172" s="25">
        <v>8.6</v>
      </c>
      <c r="P172" s="26">
        <v>17</v>
      </c>
      <c r="Q172" s="26">
        <v>4</v>
      </c>
      <c r="R172" s="26"/>
      <c r="S172" s="25">
        <v>10.5</v>
      </c>
      <c r="T172" s="24">
        <v>14</v>
      </c>
      <c r="U172" s="24">
        <v>11</v>
      </c>
      <c r="V172" s="24"/>
      <c r="W172" s="25">
        <v>12.5</v>
      </c>
      <c r="X172" s="27">
        <v>11.5</v>
      </c>
      <c r="Y172" s="24" t="s">
        <v>133</v>
      </c>
      <c r="Z172" s="24">
        <v>11.5</v>
      </c>
      <c r="AA172" s="24"/>
      <c r="AB172" s="25">
        <v>13.375</v>
      </c>
      <c r="AC172" s="24" t="s">
        <v>170</v>
      </c>
      <c r="AD172" s="24" t="s">
        <v>633</v>
      </c>
      <c r="AE172" s="24">
        <v>11.25</v>
      </c>
      <c r="AF172" s="25">
        <v>13.462</v>
      </c>
      <c r="AG172" s="22">
        <v>10</v>
      </c>
      <c r="AH172" s="24"/>
      <c r="AI172" s="22"/>
      <c r="AJ172" s="22">
        <v>7.5</v>
      </c>
      <c r="AK172" s="24"/>
      <c r="AL172" s="22"/>
      <c r="AM172" s="25">
        <v>8.75</v>
      </c>
      <c r="AN172" s="24">
        <v>13.25</v>
      </c>
      <c r="AO172" s="24">
        <v>13.25</v>
      </c>
      <c r="AP172" s="25">
        <v>11.003529411764706</v>
      </c>
      <c r="AQ172" s="28">
        <v>30</v>
      </c>
      <c r="AR172" s="25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23">
        <v>0</v>
      </c>
      <c r="BD172" s="23">
        <v>0</v>
      </c>
      <c r="BE172" s="23">
        <v>0</v>
      </c>
      <c r="BF172" s="23">
        <v>4</v>
      </c>
      <c r="BG172" s="23">
        <v>4</v>
      </c>
      <c r="BH172" s="23">
        <v>8</v>
      </c>
      <c r="BI172" s="23">
        <v>4</v>
      </c>
      <c r="BJ172" s="23">
        <v>2</v>
      </c>
      <c r="BK172" s="23">
        <v>1</v>
      </c>
      <c r="BL172" s="23">
        <v>2</v>
      </c>
      <c r="BM172" s="23">
        <v>9</v>
      </c>
      <c r="BN172" s="23">
        <v>1</v>
      </c>
      <c r="BO172" s="23">
        <v>0</v>
      </c>
      <c r="BP172" s="23">
        <v>1</v>
      </c>
      <c r="BQ172" s="23">
        <v>1</v>
      </c>
      <c r="BS172" s="70">
        <v>4</v>
      </c>
      <c r="BT172" s="70">
        <v>11.5</v>
      </c>
      <c r="BW172" s="70">
        <v>11</v>
      </c>
    </row>
    <row r="173" spans="1:75" s="68" customFormat="1" hidden="1" x14ac:dyDescent="0.25">
      <c r="A173" s="29">
        <v>170</v>
      </c>
      <c r="B173" s="31" t="s">
        <v>634</v>
      </c>
      <c r="C173" s="31" t="s">
        <v>635</v>
      </c>
      <c r="D173" s="31" t="s">
        <v>636</v>
      </c>
      <c r="E173" s="21" t="s">
        <v>608</v>
      </c>
      <c r="F173" s="24">
        <v>10</v>
      </c>
      <c r="G173" s="22">
        <v>1</v>
      </c>
      <c r="H173" s="24"/>
      <c r="I173" s="25">
        <v>5.5</v>
      </c>
      <c r="J173" s="25"/>
      <c r="K173" s="24">
        <v>16</v>
      </c>
      <c r="L173" s="22">
        <v>6.25</v>
      </c>
      <c r="M173" s="24"/>
      <c r="N173" s="25">
        <v>11.125</v>
      </c>
      <c r="O173" s="25">
        <v>7.75</v>
      </c>
      <c r="P173" s="26">
        <v>16.5</v>
      </c>
      <c r="Q173" s="26">
        <v>4</v>
      </c>
      <c r="R173" s="26"/>
      <c r="S173" s="25">
        <v>10.25</v>
      </c>
      <c r="T173" s="24">
        <v>14</v>
      </c>
      <c r="U173" s="24">
        <v>6</v>
      </c>
      <c r="V173" s="24"/>
      <c r="W173" s="25">
        <v>10</v>
      </c>
      <c r="X173" s="27">
        <v>10.125</v>
      </c>
      <c r="Y173" s="24" t="s">
        <v>94</v>
      </c>
      <c r="Z173" s="24">
        <v>12.25</v>
      </c>
      <c r="AA173" s="24"/>
      <c r="AB173" s="25">
        <v>11.875</v>
      </c>
      <c r="AC173" s="24">
        <v>16</v>
      </c>
      <c r="AD173" s="24" t="s">
        <v>224</v>
      </c>
      <c r="AE173" s="24">
        <v>13.375</v>
      </c>
      <c r="AF173" s="25">
        <v>12.637</v>
      </c>
      <c r="AG173" s="22">
        <v>10</v>
      </c>
      <c r="AH173" s="24"/>
      <c r="AI173" s="22"/>
      <c r="AJ173" s="22">
        <v>6.5</v>
      </c>
      <c r="AK173" s="24"/>
      <c r="AL173" s="22"/>
      <c r="AM173" s="25">
        <v>8.25</v>
      </c>
      <c r="AN173" s="24">
        <v>16</v>
      </c>
      <c r="AO173" s="24">
        <v>16</v>
      </c>
      <c r="AP173" s="25">
        <v>10.290294117647059</v>
      </c>
      <c r="AQ173" s="28">
        <v>30</v>
      </c>
      <c r="AR173" s="25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23">
        <v>0</v>
      </c>
      <c r="BD173" s="23">
        <v>4</v>
      </c>
      <c r="BE173" s="23">
        <v>4</v>
      </c>
      <c r="BF173" s="23">
        <v>4</v>
      </c>
      <c r="BG173" s="23">
        <v>4</v>
      </c>
      <c r="BH173" s="23">
        <v>8</v>
      </c>
      <c r="BI173" s="23">
        <v>4</v>
      </c>
      <c r="BJ173" s="23">
        <v>2</v>
      </c>
      <c r="BK173" s="23">
        <v>1</v>
      </c>
      <c r="BL173" s="23">
        <v>2</v>
      </c>
      <c r="BM173" s="23">
        <v>9</v>
      </c>
      <c r="BN173" s="23">
        <v>1</v>
      </c>
      <c r="BO173" s="23">
        <v>0</v>
      </c>
      <c r="BP173" s="23">
        <v>1</v>
      </c>
      <c r="BQ173" s="23">
        <v>1</v>
      </c>
      <c r="BS173" s="70">
        <v>4</v>
      </c>
      <c r="BT173" s="70">
        <v>12.25</v>
      </c>
      <c r="BV173" s="70">
        <v>4</v>
      </c>
      <c r="BW173" s="70">
        <v>6</v>
      </c>
    </row>
    <row r="174" spans="1:75" s="68" customFormat="1" hidden="1" x14ac:dyDescent="0.25">
      <c r="A174" s="29">
        <v>171</v>
      </c>
      <c r="B174" s="31" t="s">
        <v>637</v>
      </c>
      <c r="C174" s="31" t="s">
        <v>122</v>
      </c>
      <c r="D174" s="31" t="s">
        <v>364</v>
      </c>
      <c r="E174" s="21" t="s">
        <v>608</v>
      </c>
      <c r="F174" s="24">
        <v>11</v>
      </c>
      <c r="G174" s="22">
        <v>3.5</v>
      </c>
      <c r="H174" s="24"/>
      <c r="I174" s="25">
        <v>7.25</v>
      </c>
      <c r="J174" s="25"/>
      <c r="K174" s="24">
        <v>13.5</v>
      </c>
      <c r="L174" s="22">
        <v>3.5</v>
      </c>
      <c r="M174" s="24"/>
      <c r="N174" s="25">
        <v>8.5</v>
      </c>
      <c r="O174" s="25">
        <v>7.75</v>
      </c>
      <c r="P174" s="26">
        <v>16.5</v>
      </c>
      <c r="Q174" s="26">
        <v>4</v>
      </c>
      <c r="R174" s="26"/>
      <c r="S174" s="25">
        <v>10.25</v>
      </c>
      <c r="T174" s="24">
        <v>13.5</v>
      </c>
      <c r="U174" s="24">
        <v>4</v>
      </c>
      <c r="V174" s="24"/>
      <c r="W174" s="25">
        <v>8.75</v>
      </c>
      <c r="X174" s="27">
        <v>9.5</v>
      </c>
      <c r="Y174" s="24" t="s">
        <v>116</v>
      </c>
      <c r="Z174" s="24">
        <v>14.25</v>
      </c>
      <c r="AA174" s="24"/>
      <c r="AB174" s="25">
        <v>13.25</v>
      </c>
      <c r="AC174" s="24">
        <v>12</v>
      </c>
      <c r="AD174" s="24" t="s">
        <v>638</v>
      </c>
      <c r="AE174" s="24">
        <v>12.125</v>
      </c>
      <c r="AF174" s="25">
        <v>12.161</v>
      </c>
      <c r="AG174" s="24">
        <v>10</v>
      </c>
      <c r="AH174" s="24"/>
      <c r="AI174" s="22"/>
      <c r="AJ174" s="22">
        <v>9.5</v>
      </c>
      <c r="AK174" s="24"/>
      <c r="AL174" s="22"/>
      <c r="AM174" s="25">
        <v>9.75</v>
      </c>
      <c r="AN174" s="24">
        <v>17</v>
      </c>
      <c r="AO174" s="24">
        <v>17</v>
      </c>
      <c r="AP174" s="25">
        <v>10.238529411764706</v>
      </c>
      <c r="AQ174" s="28">
        <v>30</v>
      </c>
      <c r="AR174" s="85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23">
        <v>0</v>
      </c>
      <c r="BD174" s="23">
        <v>0</v>
      </c>
      <c r="BE174" s="23">
        <v>0</v>
      </c>
      <c r="BF174" s="23">
        <v>4</v>
      </c>
      <c r="BG174" s="23">
        <v>0</v>
      </c>
      <c r="BH174" s="23">
        <v>4</v>
      </c>
      <c r="BI174" s="23">
        <v>4</v>
      </c>
      <c r="BJ174" s="23">
        <v>2</v>
      </c>
      <c r="BK174" s="23">
        <v>1</v>
      </c>
      <c r="BL174" s="23">
        <v>2</v>
      </c>
      <c r="BM174" s="23">
        <v>9</v>
      </c>
      <c r="BN174" s="23">
        <v>1</v>
      </c>
      <c r="BO174" s="23">
        <v>0</v>
      </c>
      <c r="BP174" s="23">
        <v>1</v>
      </c>
      <c r="BQ174" s="23">
        <v>1</v>
      </c>
      <c r="BS174" s="70">
        <v>4</v>
      </c>
      <c r="BT174" s="70">
        <v>14.25</v>
      </c>
      <c r="BW174" s="70">
        <v>4</v>
      </c>
    </row>
    <row r="175" spans="1:75" s="68" customFormat="1" hidden="1" x14ac:dyDescent="0.25">
      <c r="A175" s="29">
        <v>172</v>
      </c>
      <c r="B175" s="31" t="s">
        <v>639</v>
      </c>
      <c r="C175" s="31" t="s">
        <v>640</v>
      </c>
      <c r="D175" s="31" t="s">
        <v>29</v>
      </c>
      <c r="E175" s="21" t="s">
        <v>608</v>
      </c>
      <c r="F175" s="24">
        <v>13.5</v>
      </c>
      <c r="G175" s="22">
        <v>9</v>
      </c>
      <c r="H175" s="24"/>
      <c r="I175" s="25">
        <v>11.25</v>
      </c>
      <c r="J175" s="25"/>
      <c r="K175" s="24">
        <v>17.75</v>
      </c>
      <c r="L175" s="22">
        <v>9.25</v>
      </c>
      <c r="M175" s="24"/>
      <c r="N175" s="25">
        <v>13.5</v>
      </c>
      <c r="O175" s="25">
        <v>12.15</v>
      </c>
      <c r="P175" s="26">
        <v>17.5</v>
      </c>
      <c r="Q175" s="26">
        <v>5</v>
      </c>
      <c r="R175" s="26"/>
      <c r="S175" s="25">
        <v>11.25</v>
      </c>
      <c r="T175" s="24">
        <v>14</v>
      </c>
      <c r="U175" s="24">
        <v>11</v>
      </c>
      <c r="V175" s="24"/>
      <c r="W175" s="25">
        <v>12.5</v>
      </c>
      <c r="X175" s="27">
        <v>11.875</v>
      </c>
      <c r="Y175" s="24" t="s">
        <v>81</v>
      </c>
      <c r="Z175" s="24">
        <v>11</v>
      </c>
      <c r="AA175" s="24"/>
      <c r="AB175" s="25">
        <v>12.5</v>
      </c>
      <c r="AC175" s="24">
        <v>15</v>
      </c>
      <c r="AD175" s="24" t="s">
        <v>641</v>
      </c>
      <c r="AE175" s="24">
        <v>11.875</v>
      </c>
      <c r="AF175" s="25">
        <v>13.087</v>
      </c>
      <c r="AG175" s="22">
        <v>12.5</v>
      </c>
      <c r="AH175" s="24"/>
      <c r="AI175" s="22"/>
      <c r="AJ175" s="22">
        <v>7</v>
      </c>
      <c r="AK175" s="24"/>
      <c r="AL175" s="22"/>
      <c r="AM175" s="25">
        <v>9.75</v>
      </c>
      <c r="AN175" s="24">
        <v>13.5</v>
      </c>
      <c r="AO175" s="24">
        <v>13.5</v>
      </c>
      <c r="AP175" s="25">
        <v>12.157941176470588</v>
      </c>
      <c r="AQ175" s="28">
        <v>30</v>
      </c>
      <c r="AR175" s="85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23">
        <v>6</v>
      </c>
      <c r="BD175" s="23">
        <v>4</v>
      </c>
      <c r="BE175" s="23">
        <v>10</v>
      </c>
      <c r="BF175" s="23">
        <v>4</v>
      </c>
      <c r="BG175" s="23">
        <v>4</v>
      </c>
      <c r="BH175" s="23">
        <v>8</v>
      </c>
      <c r="BI175" s="23">
        <v>4</v>
      </c>
      <c r="BJ175" s="23">
        <v>2</v>
      </c>
      <c r="BK175" s="23">
        <v>1</v>
      </c>
      <c r="BL175" s="23">
        <v>2</v>
      </c>
      <c r="BM175" s="23">
        <v>9</v>
      </c>
      <c r="BN175" s="23">
        <v>1</v>
      </c>
      <c r="BO175" s="23">
        <v>0</v>
      </c>
      <c r="BP175" s="23">
        <v>1</v>
      </c>
      <c r="BQ175" s="23">
        <v>1</v>
      </c>
      <c r="BS175" s="70">
        <v>5</v>
      </c>
      <c r="BT175" s="70">
        <v>11</v>
      </c>
      <c r="BW175" s="70">
        <v>11</v>
      </c>
    </row>
    <row r="176" spans="1:75" s="68" customFormat="1" hidden="1" x14ac:dyDescent="0.25">
      <c r="A176" s="29">
        <v>173</v>
      </c>
      <c r="B176" s="31" t="s">
        <v>642</v>
      </c>
      <c r="C176" s="31" t="s">
        <v>643</v>
      </c>
      <c r="D176" s="31" t="s">
        <v>59</v>
      </c>
      <c r="E176" s="21" t="s">
        <v>608</v>
      </c>
      <c r="F176" s="24">
        <v>3</v>
      </c>
      <c r="G176" s="22">
        <v>0</v>
      </c>
      <c r="H176" s="24">
        <v>0</v>
      </c>
      <c r="I176" s="25">
        <v>1.5</v>
      </c>
      <c r="J176" s="25"/>
      <c r="K176" s="24">
        <v>4.25</v>
      </c>
      <c r="L176" s="22">
        <v>0.5</v>
      </c>
      <c r="M176" s="24">
        <v>0</v>
      </c>
      <c r="N176" s="25">
        <v>2.375</v>
      </c>
      <c r="O176" s="25">
        <v>1.85</v>
      </c>
      <c r="P176" s="26">
        <v>10</v>
      </c>
      <c r="Q176" s="26">
        <v>3</v>
      </c>
      <c r="R176" s="26">
        <v>0</v>
      </c>
      <c r="S176" s="25">
        <v>6.5</v>
      </c>
      <c r="T176" s="24">
        <v>0</v>
      </c>
      <c r="U176" s="22"/>
      <c r="V176" s="24"/>
      <c r="W176" s="49">
        <v>10</v>
      </c>
      <c r="X176" s="27">
        <v>8.25</v>
      </c>
      <c r="Y176" s="24">
        <v>0</v>
      </c>
      <c r="Z176" s="22"/>
      <c r="AA176" s="24"/>
      <c r="AB176" s="49">
        <v>11.45</v>
      </c>
      <c r="AC176" s="41">
        <v>16.5</v>
      </c>
      <c r="AD176" s="41">
        <v>11.5</v>
      </c>
      <c r="AE176" s="41">
        <v>12.5</v>
      </c>
      <c r="AF176" s="49">
        <v>12.68</v>
      </c>
      <c r="AG176" s="22">
        <v>2</v>
      </c>
      <c r="AH176" s="24"/>
      <c r="AI176" s="22"/>
      <c r="AJ176" s="22">
        <v>1.75</v>
      </c>
      <c r="AK176" s="24"/>
      <c r="AL176" s="22"/>
      <c r="AM176" s="25">
        <v>1.875</v>
      </c>
      <c r="AN176" s="24">
        <v>0</v>
      </c>
      <c r="AO176" s="24">
        <v>0</v>
      </c>
      <c r="AP176" s="25">
        <v>6.4352941176470591</v>
      </c>
      <c r="AQ176" s="28">
        <v>13</v>
      </c>
      <c r="AR176" s="25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23">
        <v>0</v>
      </c>
      <c r="BD176" s="23">
        <v>0</v>
      </c>
      <c r="BE176" s="23">
        <v>0</v>
      </c>
      <c r="BF176" s="23">
        <v>0</v>
      </c>
      <c r="BG176" s="23">
        <v>4</v>
      </c>
      <c r="BH176" s="23">
        <v>4</v>
      </c>
      <c r="BI176" s="23">
        <v>4</v>
      </c>
      <c r="BJ176" s="23">
        <v>2</v>
      </c>
      <c r="BK176" s="23">
        <v>1</v>
      </c>
      <c r="BL176" s="23">
        <v>2</v>
      </c>
      <c r="BM176" s="23">
        <v>9</v>
      </c>
      <c r="BN176" s="23">
        <v>0</v>
      </c>
      <c r="BO176" s="23">
        <v>0</v>
      </c>
      <c r="BP176" s="23">
        <v>0</v>
      </c>
      <c r="BQ176" s="23">
        <v>0</v>
      </c>
      <c r="BS176" s="70">
        <v>3</v>
      </c>
    </row>
    <row r="177" spans="1:75" s="68" customFormat="1" hidden="1" x14ac:dyDescent="0.25">
      <c r="A177" s="29">
        <v>174</v>
      </c>
      <c r="B177" s="31" t="s">
        <v>644</v>
      </c>
      <c r="C177" s="31" t="s">
        <v>645</v>
      </c>
      <c r="D177" s="31" t="s">
        <v>33</v>
      </c>
      <c r="E177" s="21" t="s">
        <v>608</v>
      </c>
      <c r="F177" s="24">
        <v>13</v>
      </c>
      <c r="G177" s="22">
        <v>6</v>
      </c>
      <c r="H177" s="24"/>
      <c r="I177" s="25">
        <v>9.5</v>
      </c>
      <c r="J177" s="25"/>
      <c r="K177" s="24">
        <v>12.5</v>
      </c>
      <c r="L177" s="22">
        <v>4.75</v>
      </c>
      <c r="M177" s="24"/>
      <c r="N177" s="25">
        <v>8.625</v>
      </c>
      <c r="O177" s="25">
        <v>9.15</v>
      </c>
      <c r="P177" s="26">
        <v>17.5</v>
      </c>
      <c r="Q177" s="26">
        <v>4</v>
      </c>
      <c r="R177" s="26"/>
      <c r="S177" s="25">
        <v>10.75</v>
      </c>
      <c r="T177" s="24">
        <v>13.5</v>
      </c>
      <c r="U177" s="24">
        <v>2.5</v>
      </c>
      <c r="V177" s="24"/>
      <c r="W177" s="25">
        <v>8</v>
      </c>
      <c r="X177" s="27">
        <v>9.375</v>
      </c>
      <c r="Y177" s="24" t="s">
        <v>85</v>
      </c>
      <c r="Z177" s="24">
        <v>13.75</v>
      </c>
      <c r="AA177" s="24"/>
      <c r="AB177" s="25">
        <v>11.875</v>
      </c>
      <c r="AC177" s="24">
        <v>12</v>
      </c>
      <c r="AD177" s="24" t="s">
        <v>646</v>
      </c>
      <c r="AE177" s="24">
        <v>10.625</v>
      </c>
      <c r="AF177" s="25">
        <v>11.849</v>
      </c>
      <c r="AG177" s="22">
        <v>10</v>
      </c>
      <c r="AH177" s="24"/>
      <c r="AI177" s="22"/>
      <c r="AJ177" s="22">
        <v>5.5</v>
      </c>
      <c r="AK177" s="24"/>
      <c r="AL177" s="22"/>
      <c r="AM177" s="25">
        <v>7.75</v>
      </c>
      <c r="AN177" s="24">
        <v>8</v>
      </c>
      <c r="AO177" s="24">
        <v>8</v>
      </c>
      <c r="AP177" s="25">
        <v>10</v>
      </c>
      <c r="AQ177" s="28">
        <v>30</v>
      </c>
      <c r="AR177" s="25" t="s">
        <v>932</v>
      </c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23">
        <v>0</v>
      </c>
      <c r="BD177" s="23">
        <v>0</v>
      </c>
      <c r="BE177" s="23">
        <v>0</v>
      </c>
      <c r="BF177" s="23">
        <v>4</v>
      </c>
      <c r="BG177" s="23">
        <v>0</v>
      </c>
      <c r="BH177" s="23">
        <v>4</v>
      </c>
      <c r="BI177" s="23">
        <v>4</v>
      </c>
      <c r="BJ177" s="23">
        <v>2</v>
      </c>
      <c r="BK177" s="23">
        <v>1</v>
      </c>
      <c r="BL177" s="23">
        <v>2</v>
      </c>
      <c r="BM177" s="23">
        <v>9</v>
      </c>
      <c r="BN177" s="23">
        <v>1</v>
      </c>
      <c r="BO177" s="23">
        <v>0</v>
      </c>
      <c r="BP177" s="23">
        <v>1</v>
      </c>
      <c r="BQ177" s="23">
        <v>0</v>
      </c>
      <c r="BS177" s="70">
        <v>4</v>
      </c>
      <c r="BT177" s="70">
        <v>13.75</v>
      </c>
      <c r="BW177" s="70">
        <v>2.5</v>
      </c>
    </row>
    <row r="178" spans="1:75" s="68" customFormat="1" hidden="1" x14ac:dyDescent="0.25">
      <c r="A178" s="29">
        <v>175</v>
      </c>
      <c r="B178" s="31" t="s">
        <v>647</v>
      </c>
      <c r="C178" s="31" t="s">
        <v>568</v>
      </c>
      <c r="D178" s="31" t="s">
        <v>231</v>
      </c>
      <c r="E178" s="21" t="s">
        <v>608</v>
      </c>
      <c r="F178" s="24">
        <v>10</v>
      </c>
      <c r="G178" s="22">
        <v>4</v>
      </c>
      <c r="H178" s="24"/>
      <c r="I178" s="25">
        <v>7</v>
      </c>
      <c r="J178" s="25"/>
      <c r="K178" s="24">
        <v>15</v>
      </c>
      <c r="L178" s="22">
        <v>5</v>
      </c>
      <c r="M178" s="24"/>
      <c r="N178" s="25">
        <v>10</v>
      </c>
      <c r="O178" s="25">
        <v>8.1999999999999993</v>
      </c>
      <c r="P178" s="26">
        <v>17</v>
      </c>
      <c r="Q178" s="26">
        <v>4</v>
      </c>
      <c r="R178" s="26"/>
      <c r="S178" s="25">
        <v>10.5</v>
      </c>
      <c r="T178" s="24">
        <v>13.5</v>
      </c>
      <c r="U178" s="24">
        <v>3</v>
      </c>
      <c r="V178" s="24"/>
      <c r="W178" s="25">
        <v>8.25</v>
      </c>
      <c r="X178" s="27">
        <v>9.375</v>
      </c>
      <c r="Y178" s="24" t="s">
        <v>91</v>
      </c>
      <c r="Z178" s="24">
        <v>14.5</v>
      </c>
      <c r="AA178" s="24"/>
      <c r="AB178" s="25">
        <v>13.5</v>
      </c>
      <c r="AC178" s="24">
        <v>14</v>
      </c>
      <c r="AD178" s="24" t="s">
        <v>648</v>
      </c>
      <c r="AE178" s="24">
        <v>12.5</v>
      </c>
      <c r="AF178" s="25">
        <v>12.786</v>
      </c>
      <c r="AG178" s="22">
        <v>7</v>
      </c>
      <c r="AH178" s="24"/>
      <c r="AI178" s="22"/>
      <c r="AJ178" s="22">
        <v>8</v>
      </c>
      <c r="AK178" s="24"/>
      <c r="AL178" s="22"/>
      <c r="AM178" s="25">
        <v>7.5</v>
      </c>
      <c r="AN178" s="24">
        <v>15.5</v>
      </c>
      <c r="AO178" s="24">
        <v>15.5</v>
      </c>
      <c r="AP178" s="25">
        <v>10.17235294117647</v>
      </c>
      <c r="AQ178" s="28">
        <v>30</v>
      </c>
      <c r="AR178" s="85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23">
        <v>0</v>
      </c>
      <c r="BD178" s="23">
        <v>4</v>
      </c>
      <c r="BE178" s="23">
        <v>4</v>
      </c>
      <c r="BF178" s="23">
        <v>4</v>
      </c>
      <c r="BG178" s="23">
        <v>0</v>
      </c>
      <c r="BH178" s="23">
        <v>4</v>
      </c>
      <c r="BI178" s="23">
        <v>4</v>
      </c>
      <c r="BJ178" s="23">
        <v>2</v>
      </c>
      <c r="BK178" s="23">
        <v>1</v>
      </c>
      <c r="BL178" s="23">
        <v>2</v>
      </c>
      <c r="BM178" s="23">
        <v>9</v>
      </c>
      <c r="BN178" s="23">
        <v>0</v>
      </c>
      <c r="BO178" s="23">
        <v>0</v>
      </c>
      <c r="BP178" s="23">
        <v>0</v>
      </c>
      <c r="BQ178" s="23">
        <v>1</v>
      </c>
      <c r="BS178" s="70">
        <v>4</v>
      </c>
      <c r="BT178" s="70">
        <v>14.5</v>
      </c>
      <c r="BW178" s="70">
        <v>3</v>
      </c>
    </row>
    <row r="179" spans="1:75" s="68" customFormat="1" hidden="1" x14ac:dyDescent="0.25">
      <c r="A179" s="29">
        <v>176</v>
      </c>
      <c r="B179" s="231" t="s">
        <v>649</v>
      </c>
      <c r="C179" s="31" t="s">
        <v>650</v>
      </c>
      <c r="D179" s="31" t="s">
        <v>132</v>
      </c>
      <c r="E179" s="21" t="s">
        <v>608</v>
      </c>
      <c r="F179" s="24">
        <v>10.5</v>
      </c>
      <c r="G179" s="22">
        <v>0.5</v>
      </c>
      <c r="H179" s="24"/>
      <c r="I179" s="25">
        <v>5.5</v>
      </c>
      <c r="J179" s="25"/>
      <c r="K179" s="24">
        <v>10</v>
      </c>
      <c r="L179" s="22">
        <v>2</v>
      </c>
      <c r="M179" s="24"/>
      <c r="N179" s="25">
        <v>6</v>
      </c>
      <c r="O179" s="25">
        <v>5.7</v>
      </c>
      <c r="P179" s="26">
        <v>17.5</v>
      </c>
      <c r="Q179" s="26">
        <v>4</v>
      </c>
      <c r="R179" s="26"/>
      <c r="S179" s="25">
        <v>10.75</v>
      </c>
      <c r="T179" s="24">
        <v>0</v>
      </c>
      <c r="U179" s="22"/>
      <c r="V179" s="24"/>
      <c r="W179" s="49" t="e">
        <v>#REF!</v>
      </c>
      <c r="X179" s="27" t="e">
        <v>#REF!</v>
      </c>
      <c r="Y179" s="24">
        <v>0</v>
      </c>
      <c r="Z179" s="22"/>
      <c r="AA179" s="24"/>
      <c r="AB179" s="49" t="e">
        <v>#REF!</v>
      </c>
      <c r="AC179" s="41">
        <v>13</v>
      </c>
      <c r="AD179" s="41">
        <v>12.25</v>
      </c>
      <c r="AE179" s="41">
        <v>13</v>
      </c>
      <c r="AF179" s="49">
        <v>11.65</v>
      </c>
      <c r="AG179" s="41">
        <v>10</v>
      </c>
      <c r="AH179" s="41">
        <v>10</v>
      </c>
      <c r="AI179" s="22"/>
      <c r="AJ179" s="22">
        <v>5</v>
      </c>
      <c r="AK179" s="24"/>
      <c r="AL179" s="22"/>
      <c r="AM179" s="25">
        <v>7.5</v>
      </c>
      <c r="AN179" s="41">
        <v>12.25</v>
      </c>
      <c r="AO179" s="41">
        <v>12.25</v>
      </c>
      <c r="AP179" s="25">
        <v>10</v>
      </c>
      <c r="AQ179" s="28">
        <v>30</v>
      </c>
      <c r="AR179" s="25" t="s">
        <v>932</v>
      </c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23">
        <v>0</v>
      </c>
      <c r="BD179" s="23">
        <v>0</v>
      </c>
      <c r="BE179" s="23">
        <v>0</v>
      </c>
      <c r="BF179" s="23">
        <v>4</v>
      </c>
      <c r="BG179" s="23" t="e">
        <v>#REF!</v>
      </c>
      <c r="BH179" s="23" t="e">
        <v>#REF!</v>
      </c>
      <c r="BI179" s="23" t="e">
        <v>#REF!</v>
      </c>
      <c r="BJ179" s="23">
        <v>2</v>
      </c>
      <c r="BK179" s="23">
        <v>1</v>
      </c>
      <c r="BL179" s="23">
        <v>2</v>
      </c>
      <c r="BM179" s="23">
        <v>9</v>
      </c>
      <c r="BN179" s="23">
        <v>1</v>
      </c>
      <c r="BO179" s="23">
        <v>0</v>
      </c>
      <c r="BP179" s="23">
        <v>1</v>
      </c>
      <c r="BQ179" s="23">
        <v>1</v>
      </c>
      <c r="BS179" s="70">
        <v>4</v>
      </c>
    </row>
    <row r="180" spans="1:75" s="68" customFormat="1" hidden="1" x14ac:dyDescent="0.25">
      <c r="A180" s="29">
        <v>177</v>
      </c>
      <c r="B180" s="231" t="s">
        <v>651</v>
      </c>
      <c r="C180" s="31" t="s">
        <v>149</v>
      </c>
      <c r="D180" s="31" t="s">
        <v>59</v>
      </c>
      <c r="E180" s="21" t="s">
        <v>608</v>
      </c>
      <c r="F180" s="24">
        <v>10</v>
      </c>
      <c r="G180" s="22">
        <v>4.5</v>
      </c>
      <c r="H180" s="24"/>
      <c r="I180" s="25">
        <v>7.25</v>
      </c>
      <c r="J180" s="25"/>
      <c r="K180" s="24">
        <v>12.25</v>
      </c>
      <c r="L180" s="22">
        <v>5.5</v>
      </c>
      <c r="M180" s="24"/>
      <c r="N180" s="25">
        <v>8.875</v>
      </c>
      <c r="O180" s="25">
        <v>7.9</v>
      </c>
      <c r="P180" s="26">
        <v>17.5</v>
      </c>
      <c r="Q180" s="26">
        <v>4.5</v>
      </c>
      <c r="R180" s="26"/>
      <c r="S180" s="25">
        <v>11</v>
      </c>
      <c r="T180" s="24">
        <v>13.5</v>
      </c>
      <c r="U180" s="22">
        <v>3.25</v>
      </c>
      <c r="V180" s="24"/>
      <c r="W180" s="25">
        <v>8.375</v>
      </c>
      <c r="X180" s="27">
        <v>9.6875</v>
      </c>
      <c r="Y180" s="24">
        <v>0</v>
      </c>
      <c r="Z180" s="22"/>
      <c r="AA180" s="24"/>
      <c r="AB180" s="49" t="e">
        <v>#REF!</v>
      </c>
      <c r="AC180" s="41">
        <v>14</v>
      </c>
      <c r="AD180" s="41">
        <v>11.5</v>
      </c>
      <c r="AE180" s="41">
        <v>9</v>
      </c>
      <c r="AF180" s="49">
        <v>11.17</v>
      </c>
      <c r="AG180" s="41">
        <v>10</v>
      </c>
      <c r="AH180" s="41">
        <v>10</v>
      </c>
      <c r="AI180" s="22"/>
      <c r="AJ180" s="22">
        <v>6.5</v>
      </c>
      <c r="AK180" s="24"/>
      <c r="AL180" s="22"/>
      <c r="AM180" s="25">
        <v>8.25</v>
      </c>
      <c r="AN180" s="41">
        <v>11.5</v>
      </c>
      <c r="AO180" s="41">
        <v>11.5</v>
      </c>
      <c r="AP180" s="25">
        <v>10</v>
      </c>
      <c r="AQ180" s="28">
        <v>30</v>
      </c>
      <c r="AR180" s="25" t="s">
        <v>932</v>
      </c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23">
        <v>0</v>
      </c>
      <c r="BD180" s="23">
        <v>0</v>
      </c>
      <c r="BE180" s="23">
        <v>0</v>
      </c>
      <c r="BF180" s="23">
        <v>4</v>
      </c>
      <c r="BG180" s="23">
        <v>0</v>
      </c>
      <c r="BH180" s="23">
        <v>4</v>
      </c>
      <c r="BI180" s="23" t="e">
        <v>#REF!</v>
      </c>
      <c r="BJ180" s="23">
        <v>2</v>
      </c>
      <c r="BK180" s="23">
        <v>1</v>
      </c>
      <c r="BL180" s="23">
        <v>0</v>
      </c>
      <c r="BM180" s="23">
        <v>9</v>
      </c>
      <c r="BN180" s="23">
        <v>1</v>
      </c>
      <c r="BO180" s="23">
        <v>0</v>
      </c>
      <c r="BP180" s="23">
        <v>1</v>
      </c>
      <c r="BQ180" s="23">
        <v>1</v>
      </c>
      <c r="BS180" s="70">
        <v>4.5</v>
      </c>
    </row>
    <row r="181" spans="1:75" s="68" customFormat="1" hidden="1" x14ac:dyDescent="0.25">
      <c r="A181" s="29">
        <v>178</v>
      </c>
      <c r="B181" s="31" t="s">
        <v>652</v>
      </c>
      <c r="C181" s="31" t="s">
        <v>653</v>
      </c>
      <c r="D181" s="31" t="s">
        <v>654</v>
      </c>
      <c r="E181" s="21" t="s">
        <v>608</v>
      </c>
      <c r="F181" s="24">
        <v>9.5</v>
      </c>
      <c r="G181" s="22">
        <v>2.5</v>
      </c>
      <c r="H181" s="24"/>
      <c r="I181" s="25">
        <v>6</v>
      </c>
      <c r="J181" s="25"/>
      <c r="K181" s="24">
        <v>13.75</v>
      </c>
      <c r="L181" s="22">
        <v>4.75</v>
      </c>
      <c r="M181" s="24"/>
      <c r="N181" s="25">
        <v>9.25</v>
      </c>
      <c r="O181" s="25">
        <v>7.3</v>
      </c>
      <c r="P181" s="26">
        <v>16.5</v>
      </c>
      <c r="Q181" s="26">
        <v>4.25</v>
      </c>
      <c r="R181" s="26"/>
      <c r="S181" s="25">
        <v>10.375</v>
      </c>
      <c r="T181" s="24">
        <v>13.5</v>
      </c>
      <c r="U181" s="24">
        <v>3</v>
      </c>
      <c r="V181" s="24"/>
      <c r="W181" s="25">
        <v>8.25</v>
      </c>
      <c r="X181" s="27">
        <v>9.3125</v>
      </c>
      <c r="Y181" s="24" t="s">
        <v>91</v>
      </c>
      <c r="Z181" s="24">
        <v>13</v>
      </c>
      <c r="AA181" s="24"/>
      <c r="AB181" s="25">
        <v>12.75</v>
      </c>
      <c r="AC181" s="24" t="s">
        <v>136</v>
      </c>
      <c r="AD181" s="24" t="s">
        <v>655</v>
      </c>
      <c r="AE181" s="24">
        <v>13</v>
      </c>
      <c r="AF181" s="25">
        <v>13.112</v>
      </c>
      <c r="AG181" s="22">
        <v>11</v>
      </c>
      <c r="AH181" s="24"/>
      <c r="AI181" s="22"/>
      <c r="AJ181" s="22">
        <v>11</v>
      </c>
      <c r="AK181" s="24"/>
      <c r="AL181" s="22"/>
      <c r="AM181" s="25">
        <v>11</v>
      </c>
      <c r="AN181" s="24">
        <v>17.5</v>
      </c>
      <c r="AO181" s="24">
        <v>17.5</v>
      </c>
      <c r="AP181" s="25">
        <v>10.518235294117646</v>
      </c>
      <c r="AQ181" s="28">
        <v>30</v>
      </c>
      <c r="AR181" s="85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23">
        <v>0</v>
      </c>
      <c r="BD181" s="23">
        <v>0</v>
      </c>
      <c r="BE181" s="23">
        <v>0</v>
      </c>
      <c r="BF181" s="23">
        <v>4</v>
      </c>
      <c r="BG181" s="23">
        <v>0</v>
      </c>
      <c r="BH181" s="23">
        <v>4</v>
      </c>
      <c r="BI181" s="23">
        <v>4</v>
      </c>
      <c r="BJ181" s="23">
        <v>2</v>
      </c>
      <c r="BK181" s="23">
        <v>1</v>
      </c>
      <c r="BL181" s="23">
        <v>2</v>
      </c>
      <c r="BM181" s="23">
        <v>9</v>
      </c>
      <c r="BN181" s="23">
        <v>1</v>
      </c>
      <c r="BO181" s="23">
        <v>1</v>
      </c>
      <c r="BP181" s="23">
        <v>2</v>
      </c>
      <c r="BQ181" s="23">
        <v>1</v>
      </c>
      <c r="BS181" s="70">
        <v>4.25</v>
      </c>
      <c r="BT181" s="70">
        <v>13</v>
      </c>
      <c r="BW181" s="70">
        <v>3</v>
      </c>
    </row>
    <row r="182" spans="1:75" s="68" customFormat="1" hidden="1" x14ac:dyDescent="0.25">
      <c r="A182" s="29">
        <v>179</v>
      </c>
      <c r="B182" s="31" t="s">
        <v>656</v>
      </c>
      <c r="C182" s="31" t="s">
        <v>657</v>
      </c>
      <c r="D182" s="31" t="s">
        <v>145</v>
      </c>
      <c r="E182" s="21" t="s">
        <v>608</v>
      </c>
      <c r="F182" s="24">
        <v>7.5</v>
      </c>
      <c r="G182" s="22">
        <v>2</v>
      </c>
      <c r="H182" s="24">
        <v>3.5</v>
      </c>
      <c r="I182" s="25">
        <v>5.5</v>
      </c>
      <c r="J182" s="25"/>
      <c r="K182" s="24">
        <v>8.5</v>
      </c>
      <c r="L182" s="22">
        <v>2.75</v>
      </c>
      <c r="M182" s="24">
        <v>3.25</v>
      </c>
      <c r="N182" s="25">
        <v>5.875</v>
      </c>
      <c r="O182" s="25">
        <v>5.65</v>
      </c>
      <c r="P182" s="26">
        <v>14</v>
      </c>
      <c r="Q182" s="26">
        <v>4</v>
      </c>
      <c r="R182" s="26">
        <v>4</v>
      </c>
      <c r="S182" s="25">
        <v>9</v>
      </c>
      <c r="T182" s="24">
        <v>13.5</v>
      </c>
      <c r="U182" s="24">
        <v>3</v>
      </c>
      <c r="V182" s="24"/>
      <c r="W182" s="25">
        <v>8.25</v>
      </c>
      <c r="X182" s="27">
        <v>8.625</v>
      </c>
      <c r="Y182" s="24" t="s">
        <v>85</v>
      </c>
      <c r="Z182" s="24">
        <v>13.25</v>
      </c>
      <c r="AA182" s="24"/>
      <c r="AB182" s="25">
        <v>11.625</v>
      </c>
      <c r="AC182" s="24" t="s">
        <v>170</v>
      </c>
      <c r="AD182" s="24" t="s">
        <v>131</v>
      </c>
      <c r="AE182" s="24">
        <v>10.5</v>
      </c>
      <c r="AF182" s="25">
        <v>12.523999999999999</v>
      </c>
      <c r="AG182" s="22">
        <v>2</v>
      </c>
      <c r="AH182" s="24"/>
      <c r="AI182" s="22"/>
      <c r="AJ182" s="22">
        <v>7.25</v>
      </c>
      <c r="AK182" s="24"/>
      <c r="AL182" s="22"/>
      <c r="AM182" s="25">
        <v>4.625</v>
      </c>
      <c r="AN182" s="24">
        <v>15</v>
      </c>
      <c r="AO182" s="24"/>
      <c r="AP182" s="25">
        <v>8.8011764705882349</v>
      </c>
      <c r="AQ182" s="28">
        <v>10</v>
      </c>
      <c r="AR182" s="85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4</v>
      </c>
      <c r="BJ182" s="23">
        <v>2</v>
      </c>
      <c r="BK182" s="23">
        <v>1</v>
      </c>
      <c r="BL182" s="23">
        <v>2</v>
      </c>
      <c r="BM182" s="23">
        <v>9</v>
      </c>
      <c r="BN182" s="23">
        <v>0</v>
      </c>
      <c r="BO182" s="23">
        <v>0</v>
      </c>
      <c r="BP182" s="23">
        <v>0</v>
      </c>
      <c r="BQ182" s="23">
        <v>1</v>
      </c>
      <c r="BS182" s="70">
        <v>4</v>
      </c>
      <c r="BT182" s="70">
        <v>13.25</v>
      </c>
      <c r="BW182" s="70">
        <v>3</v>
      </c>
    </row>
    <row r="183" spans="1:75" s="68" customFormat="1" hidden="1" x14ac:dyDescent="0.25">
      <c r="A183" s="29">
        <v>180</v>
      </c>
      <c r="B183" s="31" t="s">
        <v>658</v>
      </c>
      <c r="C183" s="31" t="s">
        <v>659</v>
      </c>
      <c r="D183" s="31" t="s">
        <v>660</v>
      </c>
      <c r="E183" s="21" t="s">
        <v>608</v>
      </c>
      <c r="F183" s="24">
        <v>8</v>
      </c>
      <c r="G183" s="24">
        <v>7</v>
      </c>
      <c r="H183" s="24"/>
      <c r="I183" s="25">
        <v>7.5</v>
      </c>
      <c r="J183" s="25"/>
      <c r="K183" s="24">
        <v>14.5</v>
      </c>
      <c r="L183" s="22">
        <v>10</v>
      </c>
      <c r="M183" s="24"/>
      <c r="N183" s="25">
        <v>12.25</v>
      </c>
      <c r="O183" s="25">
        <v>9.4</v>
      </c>
      <c r="P183" s="26">
        <v>16.5</v>
      </c>
      <c r="Q183" s="26">
        <v>4</v>
      </c>
      <c r="R183" s="26"/>
      <c r="S183" s="25">
        <v>10.25</v>
      </c>
      <c r="T183" s="24">
        <v>13.5</v>
      </c>
      <c r="U183" s="24">
        <v>2.5</v>
      </c>
      <c r="V183" s="24"/>
      <c r="W183" s="25">
        <v>8</v>
      </c>
      <c r="X183" s="27">
        <v>9.125</v>
      </c>
      <c r="Y183" s="24" t="s">
        <v>109</v>
      </c>
      <c r="Z183" s="24">
        <v>20</v>
      </c>
      <c r="AA183" s="24"/>
      <c r="AB183" s="25">
        <v>15.625</v>
      </c>
      <c r="AC183" s="24">
        <v>16</v>
      </c>
      <c r="AD183" s="24" t="s">
        <v>134</v>
      </c>
      <c r="AE183" s="24">
        <v>5.5</v>
      </c>
      <c r="AF183" s="25">
        <v>13.4</v>
      </c>
      <c r="AG183" s="22">
        <v>5.5</v>
      </c>
      <c r="AH183" s="24"/>
      <c r="AI183" s="22"/>
      <c r="AJ183" s="22">
        <v>6.25</v>
      </c>
      <c r="AK183" s="24"/>
      <c r="AL183" s="22"/>
      <c r="AM183" s="25">
        <v>5.875</v>
      </c>
      <c r="AN183" s="24">
        <v>14</v>
      </c>
      <c r="AO183" s="24">
        <v>14</v>
      </c>
      <c r="AP183" s="25">
        <v>10.367647058823529</v>
      </c>
      <c r="AQ183" s="28">
        <v>30</v>
      </c>
      <c r="AR183" s="25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23">
        <v>0</v>
      </c>
      <c r="BD183" s="23">
        <v>4</v>
      </c>
      <c r="BE183" s="23">
        <v>4</v>
      </c>
      <c r="BF183" s="23">
        <v>4</v>
      </c>
      <c r="BG183" s="23">
        <v>0</v>
      </c>
      <c r="BH183" s="23">
        <v>4</v>
      </c>
      <c r="BI183" s="23">
        <v>4</v>
      </c>
      <c r="BJ183" s="23">
        <v>2</v>
      </c>
      <c r="BK183" s="23">
        <v>1</v>
      </c>
      <c r="BL183" s="23">
        <v>0</v>
      </c>
      <c r="BM183" s="23">
        <v>9</v>
      </c>
      <c r="BN183" s="23">
        <v>0</v>
      </c>
      <c r="BO183" s="23">
        <v>0</v>
      </c>
      <c r="BP183" s="23">
        <v>0</v>
      </c>
      <c r="BQ183" s="23">
        <v>1</v>
      </c>
      <c r="BS183" s="70">
        <v>4</v>
      </c>
      <c r="BT183" s="70">
        <v>20</v>
      </c>
      <c r="BW183" s="70">
        <v>2.5</v>
      </c>
    </row>
    <row r="184" spans="1:75" s="68" customFormat="1" hidden="1" x14ac:dyDescent="0.25">
      <c r="A184" s="29">
        <v>181</v>
      </c>
      <c r="B184" s="31" t="s">
        <v>860</v>
      </c>
      <c r="C184" s="31" t="s">
        <v>61</v>
      </c>
      <c r="D184" s="31" t="s">
        <v>28</v>
      </c>
      <c r="E184" s="21" t="s">
        <v>465</v>
      </c>
      <c r="F184" s="24">
        <v>12.5</v>
      </c>
      <c r="G184" s="22">
        <v>6.25</v>
      </c>
      <c r="H184" s="24"/>
      <c r="I184" s="25">
        <v>9.375</v>
      </c>
      <c r="J184" s="25"/>
      <c r="K184" s="24">
        <v>10</v>
      </c>
      <c r="L184" s="22">
        <v>2</v>
      </c>
      <c r="M184" s="24"/>
      <c r="N184" s="25">
        <v>6</v>
      </c>
      <c r="O184" s="25">
        <v>8.0250000000000004</v>
      </c>
      <c r="P184" s="26">
        <v>12.5</v>
      </c>
      <c r="Q184" s="26">
        <v>7</v>
      </c>
      <c r="R184" s="26"/>
      <c r="S184" s="25">
        <v>9.75</v>
      </c>
      <c r="T184" s="24">
        <v>0</v>
      </c>
      <c r="U184" s="22"/>
      <c r="V184" s="24"/>
      <c r="W184" s="49" t="e">
        <v>#REF!</v>
      </c>
      <c r="X184" s="27" t="e">
        <v>#REF!</v>
      </c>
      <c r="Y184" s="24">
        <v>0</v>
      </c>
      <c r="Z184" s="22">
        <v>5.75</v>
      </c>
      <c r="AA184" s="24"/>
      <c r="AB184" s="49">
        <v>9.68</v>
      </c>
      <c r="AC184" s="41">
        <v>10</v>
      </c>
      <c r="AD184" s="41">
        <v>11</v>
      </c>
      <c r="AE184" s="41">
        <v>14</v>
      </c>
      <c r="AF184" s="49">
        <v>10.872</v>
      </c>
      <c r="AG184" s="41">
        <v>10</v>
      </c>
      <c r="AH184" s="41">
        <v>10</v>
      </c>
      <c r="AI184" s="22"/>
      <c r="AJ184" s="22">
        <v>2.75</v>
      </c>
      <c r="AK184" s="24">
        <v>14.25</v>
      </c>
      <c r="AL184" s="22"/>
      <c r="AM184" s="25">
        <v>12.125</v>
      </c>
      <c r="AN184" s="41">
        <v>10</v>
      </c>
      <c r="AO184" s="41">
        <v>10</v>
      </c>
      <c r="AP184" s="25">
        <v>10</v>
      </c>
      <c r="AQ184" s="28">
        <v>30</v>
      </c>
      <c r="AR184" s="25" t="s">
        <v>932</v>
      </c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23">
        <v>0</v>
      </c>
      <c r="BD184" s="23">
        <v>0</v>
      </c>
      <c r="BE184" s="23">
        <v>0</v>
      </c>
      <c r="BF184" s="23">
        <v>0</v>
      </c>
      <c r="BG184" s="23" t="e">
        <v>#REF!</v>
      </c>
      <c r="BH184" s="23" t="e">
        <v>#REF!</v>
      </c>
      <c r="BI184" s="23">
        <v>0</v>
      </c>
      <c r="BJ184" s="23">
        <v>2</v>
      </c>
      <c r="BK184" s="23">
        <v>1</v>
      </c>
      <c r="BL184" s="23">
        <v>2</v>
      </c>
      <c r="BM184" s="23">
        <v>9</v>
      </c>
      <c r="BN184" s="23">
        <v>1</v>
      </c>
      <c r="BO184" s="23">
        <v>1</v>
      </c>
      <c r="BP184" s="23">
        <v>2</v>
      </c>
      <c r="BQ184" s="23">
        <v>1</v>
      </c>
      <c r="BS184" s="70">
        <v>7</v>
      </c>
    </row>
    <row r="185" spans="1:75" s="68" customFormat="1" hidden="1" x14ac:dyDescent="0.25">
      <c r="A185" s="29">
        <v>182</v>
      </c>
      <c r="B185" s="31" t="s">
        <v>661</v>
      </c>
      <c r="C185" s="31" t="s">
        <v>662</v>
      </c>
      <c r="D185" s="31" t="s">
        <v>126</v>
      </c>
      <c r="E185" s="21" t="s">
        <v>608</v>
      </c>
      <c r="F185" s="24">
        <v>12.5</v>
      </c>
      <c r="G185" s="22">
        <v>7.5</v>
      </c>
      <c r="H185" s="24"/>
      <c r="I185" s="25">
        <v>10</v>
      </c>
      <c r="J185" s="25"/>
      <c r="K185" s="24">
        <v>16</v>
      </c>
      <c r="L185" s="22">
        <v>7.25</v>
      </c>
      <c r="M185" s="24"/>
      <c r="N185" s="25">
        <v>11.625</v>
      </c>
      <c r="O185" s="25">
        <v>10.65</v>
      </c>
      <c r="P185" s="26">
        <v>18</v>
      </c>
      <c r="Q185" s="26">
        <v>6.75</v>
      </c>
      <c r="R185" s="26"/>
      <c r="S185" s="25">
        <v>12.375</v>
      </c>
      <c r="T185" s="24">
        <v>14</v>
      </c>
      <c r="U185" s="24">
        <v>6</v>
      </c>
      <c r="V185" s="24"/>
      <c r="W185" s="25">
        <v>10</v>
      </c>
      <c r="X185" s="27">
        <v>11.1875</v>
      </c>
      <c r="Y185" s="24" t="s">
        <v>91</v>
      </c>
      <c r="Z185" s="24">
        <v>13.5</v>
      </c>
      <c r="AA185" s="24"/>
      <c r="AB185" s="25">
        <v>13</v>
      </c>
      <c r="AC185" s="24">
        <v>12</v>
      </c>
      <c r="AD185" s="24" t="s">
        <v>663</v>
      </c>
      <c r="AE185" s="24">
        <v>12.5</v>
      </c>
      <c r="AF185" s="25">
        <v>13.036000000000001</v>
      </c>
      <c r="AG185" s="24">
        <v>10</v>
      </c>
      <c r="AH185" s="24"/>
      <c r="AI185" s="22"/>
      <c r="AJ185" s="22">
        <v>5.75</v>
      </c>
      <c r="AK185" s="24"/>
      <c r="AL185" s="22"/>
      <c r="AM185" s="25">
        <v>7.875</v>
      </c>
      <c r="AN185" s="24">
        <v>15.5</v>
      </c>
      <c r="AO185" s="24">
        <v>15.5</v>
      </c>
      <c r="AP185" s="25">
        <v>11.437058823529412</v>
      </c>
      <c r="AQ185" s="28">
        <v>30</v>
      </c>
      <c r="AR185" s="85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23">
        <v>6</v>
      </c>
      <c r="BD185" s="23">
        <v>4</v>
      </c>
      <c r="BE185" s="23">
        <v>10</v>
      </c>
      <c r="BF185" s="23">
        <v>4</v>
      </c>
      <c r="BG185" s="23">
        <v>4</v>
      </c>
      <c r="BH185" s="23">
        <v>8</v>
      </c>
      <c r="BI185" s="23">
        <v>4</v>
      </c>
      <c r="BJ185" s="23">
        <v>2</v>
      </c>
      <c r="BK185" s="23">
        <v>1</v>
      </c>
      <c r="BL185" s="23">
        <v>2</v>
      </c>
      <c r="BM185" s="23">
        <v>9</v>
      </c>
      <c r="BN185" s="23">
        <v>1</v>
      </c>
      <c r="BO185" s="23">
        <v>0</v>
      </c>
      <c r="BP185" s="23">
        <v>1</v>
      </c>
      <c r="BQ185" s="23">
        <v>1</v>
      </c>
      <c r="BS185" s="70">
        <v>6.75</v>
      </c>
      <c r="BT185" s="70">
        <v>13.5</v>
      </c>
      <c r="BU185" s="68">
        <v>1</v>
      </c>
      <c r="BV185" s="70">
        <v>4</v>
      </c>
      <c r="BW185" s="70">
        <v>6</v>
      </c>
    </row>
    <row r="186" spans="1:75" s="68" customFormat="1" hidden="1" x14ac:dyDescent="0.25">
      <c r="A186" s="29">
        <v>183</v>
      </c>
      <c r="B186" s="31" t="s">
        <v>664</v>
      </c>
      <c r="C186" s="31" t="s">
        <v>163</v>
      </c>
      <c r="D186" s="31" t="s">
        <v>665</v>
      </c>
      <c r="E186" s="21" t="s">
        <v>608</v>
      </c>
      <c r="F186" s="24">
        <v>8</v>
      </c>
      <c r="G186" s="22">
        <v>0.5</v>
      </c>
      <c r="H186" s="24">
        <v>2</v>
      </c>
      <c r="I186" s="25">
        <v>5</v>
      </c>
      <c r="J186" s="25"/>
      <c r="K186" s="24">
        <v>10</v>
      </c>
      <c r="L186" s="22">
        <v>1</v>
      </c>
      <c r="M186" s="24">
        <v>6.25</v>
      </c>
      <c r="N186" s="25">
        <v>8.125</v>
      </c>
      <c r="O186" s="25">
        <v>6.25</v>
      </c>
      <c r="P186" s="26">
        <v>15</v>
      </c>
      <c r="Q186" s="26">
        <v>3</v>
      </c>
      <c r="R186" s="26">
        <v>4</v>
      </c>
      <c r="S186" s="25">
        <v>9.5</v>
      </c>
      <c r="T186" s="24">
        <v>13.5</v>
      </c>
      <c r="U186" s="24">
        <v>2.5</v>
      </c>
      <c r="V186" s="24"/>
      <c r="W186" s="25">
        <v>8</v>
      </c>
      <c r="X186" s="27">
        <v>8.75</v>
      </c>
      <c r="Y186" s="24" t="s">
        <v>85</v>
      </c>
      <c r="Z186" s="24">
        <v>9.25</v>
      </c>
      <c r="AA186" s="24">
        <v>13</v>
      </c>
      <c r="AB186" s="25">
        <v>11.5</v>
      </c>
      <c r="AC186" s="24">
        <v>11</v>
      </c>
      <c r="AD186" s="24" t="s">
        <v>666</v>
      </c>
      <c r="AE186" s="24">
        <v>6</v>
      </c>
      <c r="AF186" s="25">
        <v>9.7240000000000002</v>
      </c>
      <c r="AG186" s="22">
        <v>7.5</v>
      </c>
      <c r="AH186" s="24"/>
      <c r="AI186" s="22"/>
      <c r="AJ186" s="22">
        <v>4.25</v>
      </c>
      <c r="AK186" s="24"/>
      <c r="AL186" s="22"/>
      <c r="AM186" s="25">
        <v>5.875</v>
      </c>
      <c r="AN186" s="24">
        <v>8.5</v>
      </c>
      <c r="AO186" s="24">
        <v>0</v>
      </c>
      <c r="AP186" s="25">
        <v>7.9482352941176471</v>
      </c>
      <c r="AQ186" s="28">
        <v>7</v>
      </c>
      <c r="AR186" s="85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4</v>
      </c>
      <c r="BJ186" s="23">
        <v>2</v>
      </c>
      <c r="BK186" s="23">
        <v>1</v>
      </c>
      <c r="BL186" s="23">
        <v>0</v>
      </c>
      <c r="BM186" s="23">
        <v>7</v>
      </c>
      <c r="BN186" s="23">
        <v>0</v>
      </c>
      <c r="BO186" s="23">
        <v>0</v>
      </c>
      <c r="BP186" s="23">
        <v>0</v>
      </c>
      <c r="BQ186" s="23">
        <v>0</v>
      </c>
      <c r="BS186" s="70">
        <v>3</v>
      </c>
      <c r="BT186" s="70">
        <v>9.25</v>
      </c>
      <c r="BW186" s="70">
        <v>2.5</v>
      </c>
    </row>
    <row r="187" spans="1:75" s="68" customFormat="1" hidden="1" x14ac:dyDescent="0.25">
      <c r="A187" s="29">
        <v>184</v>
      </c>
      <c r="B187" s="31" t="s">
        <v>667</v>
      </c>
      <c r="C187" s="31" t="s">
        <v>668</v>
      </c>
      <c r="D187" s="31" t="s">
        <v>36</v>
      </c>
      <c r="E187" s="21" t="s">
        <v>608</v>
      </c>
      <c r="F187" s="24">
        <v>9</v>
      </c>
      <c r="G187" s="22">
        <v>0.5</v>
      </c>
      <c r="H187" s="24"/>
      <c r="I187" s="25">
        <v>4.75</v>
      </c>
      <c r="J187" s="25"/>
      <c r="K187" s="24">
        <v>13</v>
      </c>
      <c r="L187" s="22">
        <v>4.25</v>
      </c>
      <c r="M187" s="24"/>
      <c r="N187" s="25">
        <v>8.625</v>
      </c>
      <c r="O187" s="25">
        <v>6.3</v>
      </c>
      <c r="P187" s="26">
        <v>18</v>
      </c>
      <c r="Q187" s="26">
        <v>4</v>
      </c>
      <c r="R187" s="26"/>
      <c r="S187" s="25">
        <v>11</v>
      </c>
      <c r="T187" s="24">
        <v>14</v>
      </c>
      <c r="U187" s="24">
        <v>6</v>
      </c>
      <c r="V187" s="24"/>
      <c r="W187" s="25">
        <v>10</v>
      </c>
      <c r="X187" s="27">
        <v>10.5</v>
      </c>
      <c r="Y187" s="24" t="s">
        <v>85</v>
      </c>
      <c r="Z187" s="24">
        <v>10</v>
      </c>
      <c r="AA187" s="24"/>
      <c r="AB187" s="25">
        <v>10</v>
      </c>
      <c r="AC187" s="24">
        <v>17</v>
      </c>
      <c r="AD187" s="24" t="s">
        <v>111</v>
      </c>
      <c r="AE187" s="24">
        <v>8.5</v>
      </c>
      <c r="AF187" s="25">
        <v>11.65</v>
      </c>
      <c r="AG187" s="22">
        <v>2.5</v>
      </c>
      <c r="AH187" s="24"/>
      <c r="AI187" s="22"/>
      <c r="AJ187" s="22">
        <v>3.25</v>
      </c>
      <c r="AK187" s="24"/>
      <c r="AL187" s="22"/>
      <c r="AM187" s="25">
        <v>2.875</v>
      </c>
      <c r="AN187" s="24">
        <v>17.25</v>
      </c>
      <c r="AO187" s="24">
        <v>17.25</v>
      </c>
      <c r="AP187" s="25">
        <v>10</v>
      </c>
      <c r="AQ187" s="28">
        <v>30</v>
      </c>
      <c r="AR187" s="25" t="s">
        <v>932</v>
      </c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23">
        <v>0</v>
      </c>
      <c r="BD187" s="23">
        <v>0</v>
      </c>
      <c r="BE187" s="23">
        <v>0</v>
      </c>
      <c r="BF187" s="23">
        <v>4</v>
      </c>
      <c r="BG187" s="23">
        <v>4</v>
      </c>
      <c r="BH187" s="23">
        <v>8</v>
      </c>
      <c r="BI187" s="23">
        <v>4</v>
      </c>
      <c r="BJ187" s="23">
        <v>2</v>
      </c>
      <c r="BK187" s="23">
        <v>1</v>
      </c>
      <c r="BL187" s="23">
        <v>0</v>
      </c>
      <c r="BM187" s="23">
        <v>9</v>
      </c>
      <c r="BN187" s="23">
        <v>0</v>
      </c>
      <c r="BO187" s="23">
        <v>0</v>
      </c>
      <c r="BP187" s="23">
        <v>0</v>
      </c>
      <c r="BQ187" s="23">
        <v>1</v>
      </c>
      <c r="BS187" s="70">
        <v>4</v>
      </c>
      <c r="BT187" s="70">
        <v>10</v>
      </c>
      <c r="BV187" s="70">
        <v>4</v>
      </c>
      <c r="BW187" s="70">
        <v>6</v>
      </c>
    </row>
    <row r="188" spans="1:75" s="68" customFormat="1" hidden="1" x14ac:dyDescent="0.25">
      <c r="A188" s="29">
        <v>185</v>
      </c>
      <c r="B188" s="31" t="s">
        <v>669</v>
      </c>
      <c r="C188" s="31" t="s">
        <v>670</v>
      </c>
      <c r="D188" s="31" t="s">
        <v>155</v>
      </c>
      <c r="E188" s="21" t="s">
        <v>608</v>
      </c>
      <c r="F188" s="24">
        <v>10</v>
      </c>
      <c r="G188" s="22">
        <v>0</v>
      </c>
      <c r="H188" s="24">
        <v>5</v>
      </c>
      <c r="I188" s="25">
        <v>7.5</v>
      </c>
      <c r="J188" s="25"/>
      <c r="K188" s="24">
        <v>11.75</v>
      </c>
      <c r="L188" s="22">
        <v>1.75</v>
      </c>
      <c r="M188" s="24">
        <v>0</v>
      </c>
      <c r="N188" s="25">
        <v>6.75</v>
      </c>
      <c r="O188" s="25">
        <v>7.2</v>
      </c>
      <c r="P188" s="26">
        <v>16</v>
      </c>
      <c r="Q188" s="26">
        <v>4</v>
      </c>
      <c r="R188" s="26">
        <v>0</v>
      </c>
      <c r="S188" s="25">
        <v>10</v>
      </c>
      <c r="T188" s="24">
        <v>14</v>
      </c>
      <c r="U188" s="24">
        <v>3</v>
      </c>
      <c r="V188" s="24"/>
      <c r="W188" s="25">
        <v>8.5</v>
      </c>
      <c r="X188" s="27">
        <v>9.25</v>
      </c>
      <c r="Y188" s="24" t="s">
        <v>86</v>
      </c>
      <c r="Z188" s="24">
        <v>8.75</v>
      </c>
      <c r="AA188" s="24">
        <v>10</v>
      </c>
      <c r="AB188" s="25">
        <v>10.5</v>
      </c>
      <c r="AC188" s="24">
        <v>12</v>
      </c>
      <c r="AD188" s="24" t="s">
        <v>625</v>
      </c>
      <c r="AE188" s="24">
        <v>5</v>
      </c>
      <c r="AF188" s="25">
        <v>10.762</v>
      </c>
      <c r="AG188" s="22">
        <v>10</v>
      </c>
      <c r="AH188" s="24"/>
      <c r="AI188" s="22"/>
      <c r="AJ188" s="22">
        <v>4</v>
      </c>
      <c r="AK188" s="24"/>
      <c r="AL188" s="22"/>
      <c r="AM188" s="25">
        <v>7</v>
      </c>
      <c r="AN188" s="24">
        <v>14.5</v>
      </c>
      <c r="AO188" s="24"/>
      <c r="AP188" s="25">
        <v>10</v>
      </c>
      <c r="AQ188" s="28">
        <v>30</v>
      </c>
      <c r="AR188" s="25" t="s">
        <v>932</v>
      </c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23">
        <v>0</v>
      </c>
      <c r="BD188" s="23">
        <v>0</v>
      </c>
      <c r="BE188" s="23">
        <v>0</v>
      </c>
      <c r="BF188" s="23">
        <v>4</v>
      </c>
      <c r="BG188" s="23">
        <v>0</v>
      </c>
      <c r="BH188" s="23">
        <v>4</v>
      </c>
      <c r="BI188" s="23">
        <v>4</v>
      </c>
      <c r="BJ188" s="23">
        <v>2</v>
      </c>
      <c r="BK188" s="23">
        <v>1</v>
      </c>
      <c r="BL188" s="23">
        <v>0</v>
      </c>
      <c r="BM188" s="23">
        <v>9</v>
      </c>
      <c r="BN188" s="23">
        <v>1</v>
      </c>
      <c r="BO188" s="23">
        <v>0</v>
      </c>
      <c r="BP188" s="23">
        <v>1</v>
      </c>
      <c r="BQ188" s="23">
        <v>1</v>
      </c>
      <c r="BS188" s="70">
        <v>4</v>
      </c>
      <c r="BT188" s="70">
        <v>8.75</v>
      </c>
      <c r="BW188" s="70">
        <v>3</v>
      </c>
    </row>
    <row r="189" spans="1:75" s="68" customFormat="1" hidden="1" x14ac:dyDescent="0.25">
      <c r="A189" s="29">
        <v>186</v>
      </c>
      <c r="B189" s="31" t="s">
        <v>671</v>
      </c>
      <c r="C189" s="31" t="s">
        <v>672</v>
      </c>
      <c r="D189" s="31" t="s">
        <v>39</v>
      </c>
      <c r="E189" s="21" t="s">
        <v>608</v>
      </c>
      <c r="F189" s="24">
        <v>9</v>
      </c>
      <c r="G189" s="22">
        <v>3</v>
      </c>
      <c r="H189" s="24"/>
      <c r="I189" s="25">
        <v>6</v>
      </c>
      <c r="J189" s="25"/>
      <c r="K189" s="24">
        <v>11.25</v>
      </c>
      <c r="L189" s="22">
        <v>3.25</v>
      </c>
      <c r="M189" s="24"/>
      <c r="N189" s="25">
        <v>7.25</v>
      </c>
      <c r="O189" s="25">
        <v>6.5</v>
      </c>
      <c r="P189" s="26">
        <v>18</v>
      </c>
      <c r="Q189" s="26">
        <v>12</v>
      </c>
      <c r="R189" s="26"/>
      <c r="S189" s="25">
        <v>15</v>
      </c>
      <c r="T189" s="24">
        <v>14</v>
      </c>
      <c r="U189" s="24">
        <v>3</v>
      </c>
      <c r="V189" s="24"/>
      <c r="W189" s="25">
        <v>8.5</v>
      </c>
      <c r="X189" s="27">
        <v>11.75</v>
      </c>
      <c r="Y189" s="24" t="s">
        <v>91</v>
      </c>
      <c r="Z189" s="24">
        <v>6</v>
      </c>
      <c r="AA189" s="24"/>
      <c r="AB189" s="25">
        <v>10</v>
      </c>
      <c r="AC189" s="24">
        <v>15</v>
      </c>
      <c r="AD189" s="24" t="s">
        <v>84</v>
      </c>
      <c r="AE189" s="24">
        <v>8.5</v>
      </c>
      <c r="AF189" s="25">
        <v>11.3</v>
      </c>
      <c r="AG189" s="22">
        <v>10</v>
      </c>
      <c r="AH189" s="24"/>
      <c r="AI189" s="22"/>
      <c r="AJ189" s="22">
        <v>10</v>
      </c>
      <c r="AK189" s="24"/>
      <c r="AL189" s="22"/>
      <c r="AM189" s="25">
        <v>10</v>
      </c>
      <c r="AN189" s="24">
        <v>13.5</v>
      </c>
      <c r="AO189" s="24">
        <v>13.5</v>
      </c>
      <c r="AP189" s="25">
        <v>10</v>
      </c>
      <c r="AQ189" s="28">
        <v>30</v>
      </c>
      <c r="AR189" s="25" t="s">
        <v>932</v>
      </c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23">
        <v>0</v>
      </c>
      <c r="BD189" s="23">
        <v>0</v>
      </c>
      <c r="BE189" s="23">
        <v>0</v>
      </c>
      <c r="BF189" s="23">
        <v>4</v>
      </c>
      <c r="BG189" s="23">
        <v>0</v>
      </c>
      <c r="BH189" s="23">
        <v>8</v>
      </c>
      <c r="BI189" s="23">
        <v>4</v>
      </c>
      <c r="BJ189" s="23">
        <v>2</v>
      </c>
      <c r="BK189" s="23">
        <v>1</v>
      </c>
      <c r="BL189" s="23">
        <v>0</v>
      </c>
      <c r="BM189" s="23">
        <v>9</v>
      </c>
      <c r="BN189" s="23">
        <v>1</v>
      </c>
      <c r="BO189" s="23">
        <v>1</v>
      </c>
      <c r="BP189" s="23">
        <v>2</v>
      </c>
      <c r="BQ189" s="23">
        <v>1</v>
      </c>
      <c r="BS189" s="70">
        <v>12</v>
      </c>
      <c r="BT189" s="70">
        <v>6</v>
      </c>
      <c r="BW189" s="70">
        <v>3</v>
      </c>
    </row>
    <row r="190" spans="1:75" s="68" customFormat="1" hidden="1" x14ac:dyDescent="0.25">
      <c r="A190" s="29">
        <v>187</v>
      </c>
      <c r="B190" s="31" t="s">
        <v>673</v>
      </c>
      <c r="C190" s="31" t="s">
        <v>674</v>
      </c>
      <c r="D190" s="31" t="s">
        <v>70</v>
      </c>
      <c r="E190" s="21" t="s">
        <v>608</v>
      </c>
      <c r="F190" s="24">
        <v>11.5</v>
      </c>
      <c r="G190" s="22">
        <v>5.5</v>
      </c>
      <c r="H190" s="24"/>
      <c r="I190" s="25">
        <v>8.5</v>
      </c>
      <c r="J190" s="25"/>
      <c r="K190" s="24">
        <v>15.5</v>
      </c>
      <c r="L190" s="22">
        <v>5.25</v>
      </c>
      <c r="M190" s="24"/>
      <c r="N190" s="25">
        <v>10.375</v>
      </c>
      <c r="O190" s="25">
        <v>9.25</v>
      </c>
      <c r="P190" s="26">
        <v>18</v>
      </c>
      <c r="Q190" s="26">
        <v>4</v>
      </c>
      <c r="R190" s="26"/>
      <c r="S190" s="25">
        <v>11</v>
      </c>
      <c r="T190" s="24">
        <v>14</v>
      </c>
      <c r="U190" s="24">
        <v>6</v>
      </c>
      <c r="V190" s="24"/>
      <c r="W190" s="25">
        <v>10</v>
      </c>
      <c r="X190" s="27">
        <v>10.5</v>
      </c>
      <c r="Y190" s="24" t="s">
        <v>91</v>
      </c>
      <c r="Z190" s="24">
        <v>14.75</v>
      </c>
      <c r="AA190" s="24"/>
      <c r="AB190" s="25">
        <v>13.625</v>
      </c>
      <c r="AC190" s="24">
        <v>15</v>
      </c>
      <c r="AD190" s="24" t="s">
        <v>221</v>
      </c>
      <c r="AE190" s="24">
        <v>9.5</v>
      </c>
      <c r="AF190" s="25">
        <v>13.136000000000001</v>
      </c>
      <c r="AG190" s="22">
        <v>11.5</v>
      </c>
      <c r="AH190" s="24"/>
      <c r="AI190" s="22"/>
      <c r="AJ190" s="22">
        <v>7.5</v>
      </c>
      <c r="AK190" s="24"/>
      <c r="AL190" s="22"/>
      <c r="AM190" s="25">
        <v>9.5</v>
      </c>
      <c r="AN190" s="24">
        <v>15.5</v>
      </c>
      <c r="AO190" s="24">
        <v>15.5</v>
      </c>
      <c r="AP190" s="25">
        <v>11.084117647058823</v>
      </c>
      <c r="AQ190" s="28">
        <v>30</v>
      </c>
      <c r="AR190" s="25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23">
        <v>0</v>
      </c>
      <c r="BD190" s="23">
        <v>4</v>
      </c>
      <c r="BE190" s="23">
        <v>4</v>
      </c>
      <c r="BF190" s="23">
        <v>4</v>
      </c>
      <c r="BG190" s="23">
        <v>4</v>
      </c>
      <c r="BH190" s="23">
        <v>8</v>
      </c>
      <c r="BI190" s="23">
        <v>4</v>
      </c>
      <c r="BJ190" s="23">
        <v>2</v>
      </c>
      <c r="BK190" s="23">
        <v>1</v>
      </c>
      <c r="BL190" s="23">
        <v>0</v>
      </c>
      <c r="BM190" s="23">
        <v>9</v>
      </c>
      <c r="BN190" s="23">
        <v>1</v>
      </c>
      <c r="BO190" s="23">
        <v>0</v>
      </c>
      <c r="BP190" s="23">
        <v>1</v>
      </c>
      <c r="BQ190" s="23">
        <v>1</v>
      </c>
      <c r="BS190" s="70">
        <v>4</v>
      </c>
      <c r="BT190" s="70">
        <v>14.75</v>
      </c>
      <c r="BU190" s="68">
        <v>1</v>
      </c>
      <c r="BV190" s="70">
        <v>4</v>
      </c>
      <c r="BW190" s="70">
        <v>6</v>
      </c>
    </row>
    <row r="191" spans="1:75" s="68" customFormat="1" hidden="1" x14ac:dyDescent="0.25">
      <c r="A191" s="29">
        <v>188</v>
      </c>
      <c r="B191" s="31" t="s">
        <v>675</v>
      </c>
      <c r="C191" s="31" t="s">
        <v>676</v>
      </c>
      <c r="D191" s="31" t="s">
        <v>23</v>
      </c>
      <c r="E191" s="21" t="s">
        <v>608</v>
      </c>
      <c r="F191" s="24">
        <v>10</v>
      </c>
      <c r="G191" s="22">
        <v>1.5</v>
      </c>
      <c r="H191" s="24">
        <v>2</v>
      </c>
      <c r="I191" s="25">
        <v>6</v>
      </c>
      <c r="J191" s="25"/>
      <c r="K191" s="24">
        <v>9.5</v>
      </c>
      <c r="L191" s="22">
        <v>2.5</v>
      </c>
      <c r="M191" s="24">
        <v>4</v>
      </c>
      <c r="N191" s="25">
        <v>6.75</v>
      </c>
      <c r="O191" s="25">
        <v>6.3</v>
      </c>
      <c r="P191" s="26">
        <v>16</v>
      </c>
      <c r="Q191" s="26">
        <v>5</v>
      </c>
      <c r="R191" s="26">
        <v>0</v>
      </c>
      <c r="S191" s="25">
        <v>10.5</v>
      </c>
      <c r="T191" s="24">
        <v>14</v>
      </c>
      <c r="U191" s="24">
        <v>3.25</v>
      </c>
      <c r="V191" s="24"/>
      <c r="W191" s="25">
        <v>8.625</v>
      </c>
      <c r="X191" s="27">
        <v>9.5625</v>
      </c>
      <c r="Y191" s="24" t="s">
        <v>116</v>
      </c>
      <c r="Z191" s="24">
        <v>9.5</v>
      </c>
      <c r="AA191" s="24"/>
      <c r="AB191" s="25">
        <v>10.875</v>
      </c>
      <c r="AC191" s="24">
        <v>11</v>
      </c>
      <c r="AD191" s="24" t="s">
        <v>150</v>
      </c>
      <c r="AE191" s="24">
        <v>6.5</v>
      </c>
      <c r="AF191" s="25">
        <v>10.123999999999999</v>
      </c>
      <c r="AG191" s="22">
        <v>10</v>
      </c>
      <c r="AH191" s="24"/>
      <c r="AI191" s="22"/>
      <c r="AJ191" s="22">
        <v>6.5</v>
      </c>
      <c r="AK191" s="24">
        <v>13</v>
      </c>
      <c r="AL191" s="22"/>
      <c r="AM191" s="25">
        <v>11.5</v>
      </c>
      <c r="AN191" s="24">
        <v>10.5</v>
      </c>
      <c r="AO191" s="24"/>
      <c r="AP191" s="25">
        <v>10</v>
      </c>
      <c r="AQ191" s="28">
        <v>30</v>
      </c>
      <c r="AR191" s="25" t="s">
        <v>932</v>
      </c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23">
        <v>0</v>
      </c>
      <c r="BD191" s="23">
        <v>0</v>
      </c>
      <c r="BE191" s="23">
        <v>0</v>
      </c>
      <c r="BF191" s="23">
        <v>4</v>
      </c>
      <c r="BG191" s="23">
        <v>0</v>
      </c>
      <c r="BH191" s="23">
        <v>4</v>
      </c>
      <c r="BI191" s="23">
        <v>4</v>
      </c>
      <c r="BJ191" s="23">
        <v>2</v>
      </c>
      <c r="BK191" s="23">
        <v>1</v>
      </c>
      <c r="BL191" s="23">
        <v>0</v>
      </c>
      <c r="BM191" s="23">
        <v>9</v>
      </c>
      <c r="BN191" s="23">
        <v>1</v>
      </c>
      <c r="BO191" s="23">
        <v>1</v>
      </c>
      <c r="BP191" s="23">
        <v>2</v>
      </c>
      <c r="BQ191" s="23">
        <v>1</v>
      </c>
      <c r="BS191" s="70">
        <v>5</v>
      </c>
      <c r="BT191" s="70">
        <v>9.5</v>
      </c>
      <c r="BW191" s="70">
        <v>3.25</v>
      </c>
    </row>
    <row r="192" spans="1:75" s="68" customFormat="1" hidden="1" x14ac:dyDescent="0.25">
      <c r="A192" s="29">
        <v>189</v>
      </c>
      <c r="B192" s="31" t="s">
        <v>677</v>
      </c>
      <c r="C192" s="31" t="s">
        <v>678</v>
      </c>
      <c r="D192" s="31" t="s">
        <v>679</v>
      </c>
      <c r="E192" s="21" t="s">
        <v>608</v>
      </c>
      <c r="F192" s="41">
        <v>12.5</v>
      </c>
      <c r="G192" s="52">
        <v>7.5</v>
      </c>
      <c r="H192" s="41"/>
      <c r="I192" s="25">
        <v>10</v>
      </c>
      <c r="J192" s="49"/>
      <c r="K192" s="24">
        <v>4</v>
      </c>
      <c r="L192" s="22">
        <v>2.75</v>
      </c>
      <c r="M192" s="24">
        <v>0</v>
      </c>
      <c r="N192" s="25">
        <v>3.375</v>
      </c>
      <c r="O192" s="25">
        <v>7.35</v>
      </c>
      <c r="P192" s="26">
        <v>0</v>
      </c>
      <c r="Q192" s="26">
        <v>0</v>
      </c>
      <c r="R192" s="26">
        <v>4</v>
      </c>
      <c r="S192" s="25">
        <v>2</v>
      </c>
      <c r="T192" s="24">
        <v>0</v>
      </c>
      <c r="U192" s="22"/>
      <c r="V192" s="24"/>
      <c r="W192" s="49">
        <v>10.75</v>
      </c>
      <c r="X192" s="27">
        <v>6.375</v>
      </c>
      <c r="Y192" s="24" t="s">
        <v>680</v>
      </c>
      <c r="Z192" s="22">
        <v>4.25</v>
      </c>
      <c r="AA192" s="24">
        <v>2</v>
      </c>
      <c r="AB192" s="49">
        <v>8.9499999999999993</v>
      </c>
      <c r="AC192" s="41">
        <v>15</v>
      </c>
      <c r="AD192" s="41">
        <v>12.06</v>
      </c>
      <c r="AE192" s="41">
        <v>10</v>
      </c>
      <c r="AF192" s="49">
        <v>10.992000000000001</v>
      </c>
      <c r="AG192" s="22"/>
      <c r="AH192" s="24"/>
      <c r="AI192" s="22"/>
      <c r="AJ192" s="22"/>
      <c r="AK192" s="24"/>
      <c r="AL192" s="22"/>
      <c r="AM192" s="25">
        <v>0</v>
      </c>
      <c r="AN192" s="41">
        <v>12.5</v>
      </c>
      <c r="AO192" s="41"/>
      <c r="AP192" s="25">
        <v>7.6300000000000008</v>
      </c>
      <c r="AQ192" s="28">
        <v>20</v>
      </c>
      <c r="AR192" s="25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23">
        <v>6</v>
      </c>
      <c r="BD192" s="23">
        <v>0</v>
      </c>
      <c r="BE192" s="23">
        <v>6</v>
      </c>
      <c r="BF192" s="23">
        <v>0</v>
      </c>
      <c r="BG192" s="23">
        <v>4</v>
      </c>
      <c r="BH192" s="23">
        <v>4</v>
      </c>
      <c r="BI192" s="23">
        <v>0</v>
      </c>
      <c r="BJ192" s="23">
        <v>2</v>
      </c>
      <c r="BK192" s="23">
        <v>1</v>
      </c>
      <c r="BL192" s="23">
        <v>2</v>
      </c>
      <c r="BM192" s="23">
        <v>9</v>
      </c>
      <c r="BN192" s="23">
        <v>0</v>
      </c>
      <c r="BO192" s="23">
        <v>0</v>
      </c>
      <c r="BP192" s="23">
        <v>0</v>
      </c>
      <c r="BQ192" s="23">
        <v>1</v>
      </c>
      <c r="BS192" s="70"/>
    </row>
    <row r="193" spans="1:75" s="68" customFormat="1" hidden="1" x14ac:dyDescent="0.25">
      <c r="A193" s="29">
        <v>190</v>
      </c>
      <c r="B193" s="31" t="s">
        <v>681</v>
      </c>
      <c r="C193" s="31" t="s">
        <v>682</v>
      </c>
      <c r="D193" s="31" t="s">
        <v>42</v>
      </c>
      <c r="E193" s="21" t="s">
        <v>608</v>
      </c>
      <c r="F193" s="24">
        <v>9</v>
      </c>
      <c r="G193" s="22">
        <v>3</v>
      </c>
      <c r="H193" s="24">
        <v>3.5</v>
      </c>
      <c r="I193" s="25">
        <v>6.25</v>
      </c>
      <c r="J193" s="25"/>
      <c r="K193" s="24">
        <v>12.25</v>
      </c>
      <c r="L193" s="22">
        <v>0.75</v>
      </c>
      <c r="M193" s="24">
        <v>1</v>
      </c>
      <c r="N193" s="25">
        <v>6.625</v>
      </c>
      <c r="O193" s="25">
        <v>6.4</v>
      </c>
      <c r="P193" s="26">
        <v>17</v>
      </c>
      <c r="Q193" s="26">
        <v>4.25</v>
      </c>
      <c r="R193" s="26">
        <v>0</v>
      </c>
      <c r="S193" s="25">
        <v>10.625</v>
      </c>
      <c r="T193" s="24">
        <v>14</v>
      </c>
      <c r="U193" s="24">
        <v>2.5</v>
      </c>
      <c r="V193" s="24"/>
      <c r="W193" s="25">
        <v>8.25</v>
      </c>
      <c r="X193" s="27">
        <v>9.4375</v>
      </c>
      <c r="Y193" s="24" t="s">
        <v>94</v>
      </c>
      <c r="Z193" s="24">
        <v>7.5</v>
      </c>
      <c r="AA193" s="24">
        <v>14.5</v>
      </c>
      <c r="AB193" s="25">
        <v>13</v>
      </c>
      <c r="AC193" s="24">
        <v>12</v>
      </c>
      <c r="AD193" s="24" t="s">
        <v>683</v>
      </c>
      <c r="AE193" s="24">
        <v>12</v>
      </c>
      <c r="AF193" s="25">
        <v>11.812000000000001</v>
      </c>
      <c r="AG193" s="22">
        <v>5.5</v>
      </c>
      <c r="AH193" s="24"/>
      <c r="AI193" s="22"/>
      <c r="AJ193" s="22">
        <v>7</v>
      </c>
      <c r="AK193" s="24"/>
      <c r="AL193" s="22"/>
      <c r="AM193" s="25">
        <v>6.25</v>
      </c>
      <c r="AN193" s="24">
        <v>10.25</v>
      </c>
      <c r="AO193" s="24"/>
      <c r="AP193" s="25">
        <v>8.9152941176470595</v>
      </c>
      <c r="AQ193" s="28">
        <v>14</v>
      </c>
      <c r="AR193" s="85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23">
        <v>0</v>
      </c>
      <c r="BD193" s="23">
        <v>0</v>
      </c>
      <c r="BE193" s="23">
        <v>0</v>
      </c>
      <c r="BF193" s="23">
        <v>4</v>
      </c>
      <c r="BG193" s="23">
        <v>0</v>
      </c>
      <c r="BH193" s="23">
        <v>4</v>
      </c>
      <c r="BI193" s="23">
        <v>4</v>
      </c>
      <c r="BJ193" s="23">
        <v>2</v>
      </c>
      <c r="BK193" s="23">
        <v>1</v>
      </c>
      <c r="BL193" s="23">
        <v>2</v>
      </c>
      <c r="BM193" s="23">
        <v>9</v>
      </c>
      <c r="BN193" s="23">
        <v>0</v>
      </c>
      <c r="BO193" s="23">
        <v>0</v>
      </c>
      <c r="BP193" s="23">
        <v>0</v>
      </c>
      <c r="BQ193" s="23">
        <v>1</v>
      </c>
      <c r="BS193" s="70">
        <v>4.25</v>
      </c>
      <c r="BT193" s="70">
        <v>7.5</v>
      </c>
      <c r="BW193" s="70">
        <v>2.5</v>
      </c>
    </row>
    <row r="194" spans="1:75" s="68" customFormat="1" hidden="1" x14ac:dyDescent="0.25">
      <c r="A194" s="29">
        <v>191</v>
      </c>
      <c r="B194" s="31" t="s">
        <v>684</v>
      </c>
      <c r="C194" s="31" t="s">
        <v>358</v>
      </c>
      <c r="D194" s="31" t="s">
        <v>23</v>
      </c>
      <c r="E194" s="21" t="s">
        <v>685</v>
      </c>
      <c r="F194" s="24">
        <v>15</v>
      </c>
      <c r="G194" s="22">
        <v>3.5</v>
      </c>
      <c r="H194" s="24">
        <v>0</v>
      </c>
      <c r="I194" s="25">
        <v>9.25</v>
      </c>
      <c r="J194" s="25"/>
      <c r="K194" s="24">
        <v>10</v>
      </c>
      <c r="L194" s="22">
        <v>0</v>
      </c>
      <c r="M194" s="24">
        <v>0</v>
      </c>
      <c r="N194" s="25">
        <v>5</v>
      </c>
      <c r="O194" s="25">
        <v>7.55</v>
      </c>
      <c r="P194" s="26">
        <v>16.5</v>
      </c>
      <c r="Q194" s="26">
        <v>3</v>
      </c>
      <c r="R194" s="26">
        <v>0</v>
      </c>
      <c r="S194" s="25">
        <v>9.75</v>
      </c>
      <c r="T194" s="24">
        <v>13.5</v>
      </c>
      <c r="U194" s="24">
        <v>3</v>
      </c>
      <c r="V194" s="24"/>
      <c r="W194" s="25">
        <v>8.25</v>
      </c>
      <c r="X194" s="27">
        <v>9</v>
      </c>
      <c r="Y194" s="24" t="s">
        <v>83</v>
      </c>
      <c r="Z194" s="24">
        <v>10</v>
      </c>
      <c r="AA194" s="24"/>
      <c r="AB194" s="25">
        <v>11</v>
      </c>
      <c r="AC194" s="24">
        <v>11.75</v>
      </c>
      <c r="AD194" s="24">
        <v>12.5</v>
      </c>
      <c r="AE194" s="24">
        <v>7.25</v>
      </c>
      <c r="AF194" s="25">
        <v>10.7</v>
      </c>
      <c r="AG194" s="22">
        <v>2</v>
      </c>
      <c r="AH194" s="24"/>
      <c r="AI194" s="22"/>
      <c r="AJ194" s="22">
        <v>2</v>
      </c>
      <c r="AK194" s="24"/>
      <c r="AL194" s="22"/>
      <c r="AM194" s="25">
        <v>2</v>
      </c>
      <c r="AN194" s="24">
        <v>12.25</v>
      </c>
      <c r="AO194" s="24"/>
      <c r="AP194" s="25">
        <v>8.4411764705882355</v>
      </c>
      <c r="AQ194" s="28">
        <v>10</v>
      </c>
      <c r="AR194" s="25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4</v>
      </c>
      <c r="BJ194" s="23">
        <v>2</v>
      </c>
      <c r="BK194" s="23">
        <v>1</v>
      </c>
      <c r="BL194" s="23">
        <v>0</v>
      </c>
      <c r="BM194" s="23">
        <v>9</v>
      </c>
      <c r="BN194" s="23">
        <v>0</v>
      </c>
      <c r="BO194" s="23">
        <v>0</v>
      </c>
      <c r="BP194" s="23">
        <v>0</v>
      </c>
      <c r="BQ194" s="23">
        <v>1</v>
      </c>
      <c r="BS194" s="70">
        <v>3</v>
      </c>
      <c r="BT194" s="70">
        <v>10</v>
      </c>
      <c r="BW194" s="70">
        <v>3</v>
      </c>
    </row>
    <row r="195" spans="1:75" s="68" customFormat="1" hidden="1" x14ac:dyDescent="0.25">
      <c r="A195" s="29">
        <v>192</v>
      </c>
      <c r="B195" s="31" t="s">
        <v>686</v>
      </c>
      <c r="C195" s="31" t="s">
        <v>687</v>
      </c>
      <c r="D195" s="31" t="s">
        <v>33</v>
      </c>
      <c r="E195" s="21" t="s">
        <v>685</v>
      </c>
      <c r="F195" s="24">
        <v>13</v>
      </c>
      <c r="G195" s="22">
        <v>3.5</v>
      </c>
      <c r="H195" s="24"/>
      <c r="I195" s="25">
        <v>8.25</v>
      </c>
      <c r="J195" s="25"/>
      <c r="K195" s="24">
        <v>11.5</v>
      </c>
      <c r="L195" s="22">
        <v>1.25</v>
      </c>
      <c r="M195" s="24"/>
      <c r="N195" s="25">
        <v>6.375</v>
      </c>
      <c r="O195" s="25">
        <v>7.5</v>
      </c>
      <c r="P195" s="26">
        <v>17</v>
      </c>
      <c r="Q195" s="26">
        <v>4</v>
      </c>
      <c r="R195" s="26"/>
      <c r="S195" s="25">
        <v>10.5</v>
      </c>
      <c r="T195" s="24">
        <v>13.5</v>
      </c>
      <c r="U195" s="24">
        <v>2.75</v>
      </c>
      <c r="V195" s="24"/>
      <c r="W195" s="25">
        <v>8.125</v>
      </c>
      <c r="X195" s="27">
        <v>9.3125</v>
      </c>
      <c r="Y195" s="24" t="s">
        <v>85</v>
      </c>
      <c r="Z195" s="24">
        <v>7.5</v>
      </c>
      <c r="AA195" s="24"/>
      <c r="AB195" s="25">
        <v>10</v>
      </c>
      <c r="AC195" s="24">
        <v>14.75</v>
      </c>
      <c r="AD195" s="24">
        <v>12.5</v>
      </c>
      <c r="AE195" s="24">
        <v>9.125</v>
      </c>
      <c r="AF195" s="25">
        <v>11.275</v>
      </c>
      <c r="AG195" s="22">
        <v>6</v>
      </c>
      <c r="AH195" s="24"/>
      <c r="AI195" s="22"/>
      <c r="AJ195" s="22">
        <v>5</v>
      </c>
      <c r="AK195" s="24"/>
      <c r="AL195" s="22"/>
      <c r="AM195" s="25">
        <v>5.5</v>
      </c>
      <c r="AN195" s="24">
        <v>16</v>
      </c>
      <c r="AO195" s="24">
        <v>16</v>
      </c>
      <c r="AP195" s="25">
        <v>10</v>
      </c>
      <c r="AQ195" s="28">
        <v>30</v>
      </c>
      <c r="AR195" s="25" t="s">
        <v>932</v>
      </c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23">
        <v>0</v>
      </c>
      <c r="BD195" s="23">
        <v>0</v>
      </c>
      <c r="BE195" s="23">
        <v>0</v>
      </c>
      <c r="BF195" s="23">
        <v>4</v>
      </c>
      <c r="BG195" s="23">
        <v>0</v>
      </c>
      <c r="BH195" s="23">
        <v>4</v>
      </c>
      <c r="BI195" s="23">
        <v>4</v>
      </c>
      <c r="BJ195" s="23">
        <v>2</v>
      </c>
      <c r="BK195" s="23">
        <v>1</v>
      </c>
      <c r="BL195" s="23">
        <v>0</v>
      </c>
      <c r="BM195" s="23">
        <v>9</v>
      </c>
      <c r="BN195" s="23">
        <v>0</v>
      </c>
      <c r="BO195" s="23">
        <v>0</v>
      </c>
      <c r="BP195" s="23">
        <v>0</v>
      </c>
      <c r="BQ195" s="23">
        <v>1</v>
      </c>
      <c r="BS195" s="70">
        <v>4</v>
      </c>
      <c r="BT195" s="70">
        <v>7.5</v>
      </c>
      <c r="BW195" s="70">
        <v>2.75</v>
      </c>
    </row>
    <row r="196" spans="1:75" s="68" customFormat="1" hidden="1" x14ac:dyDescent="0.25">
      <c r="A196" s="29">
        <v>193</v>
      </c>
      <c r="B196" s="31" t="s">
        <v>688</v>
      </c>
      <c r="C196" s="31" t="s">
        <v>689</v>
      </c>
      <c r="D196" s="31" t="s">
        <v>58</v>
      </c>
      <c r="E196" s="21" t="s">
        <v>685</v>
      </c>
      <c r="F196" s="24">
        <v>12</v>
      </c>
      <c r="G196" s="24">
        <v>3.75</v>
      </c>
      <c r="H196" s="24"/>
      <c r="I196" s="25">
        <v>7.875</v>
      </c>
      <c r="J196" s="25"/>
      <c r="K196" s="24">
        <v>15.75</v>
      </c>
      <c r="L196" s="22">
        <v>2.25</v>
      </c>
      <c r="M196" s="24"/>
      <c r="N196" s="25">
        <v>9</v>
      </c>
      <c r="O196" s="25">
        <v>8.3249999999999993</v>
      </c>
      <c r="P196" s="26">
        <v>17</v>
      </c>
      <c r="Q196" s="26">
        <v>6</v>
      </c>
      <c r="R196" s="26"/>
      <c r="S196" s="25">
        <v>11.5</v>
      </c>
      <c r="T196" s="24">
        <v>14.5</v>
      </c>
      <c r="U196" s="24">
        <v>6.5</v>
      </c>
      <c r="V196" s="24"/>
      <c r="W196" s="25">
        <v>10.5</v>
      </c>
      <c r="X196" s="27">
        <v>11</v>
      </c>
      <c r="Y196" s="24" t="s">
        <v>84</v>
      </c>
      <c r="Z196" s="24">
        <v>9.5</v>
      </c>
      <c r="AA196" s="24"/>
      <c r="AB196" s="25">
        <v>11.25</v>
      </c>
      <c r="AC196" s="24">
        <v>12.75</v>
      </c>
      <c r="AD196" s="24">
        <v>12.5</v>
      </c>
      <c r="AE196" s="24">
        <v>6.25</v>
      </c>
      <c r="AF196" s="25">
        <v>10.8</v>
      </c>
      <c r="AG196" s="22">
        <v>12.5</v>
      </c>
      <c r="AH196" s="24"/>
      <c r="AI196" s="22"/>
      <c r="AJ196" s="22">
        <v>7</v>
      </c>
      <c r="AK196" s="24"/>
      <c r="AL196" s="22"/>
      <c r="AM196" s="25">
        <v>9.75</v>
      </c>
      <c r="AN196" s="24">
        <v>14.25</v>
      </c>
      <c r="AO196" s="24">
        <v>14.25</v>
      </c>
      <c r="AP196" s="25">
        <v>10.198529411764707</v>
      </c>
      <c r="AQ196" s="28">
        <v>30</v>
      </c>
      <c r="AR196" s="85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23">
        <v>0</v>
      </c>
      <c r="BD196" s="23">
        <v>0</v>
      </c>
      <c r="BE196" s="23">
        <v>0</v>
      </c>
      <c r="BF196" s="23">
        <v>4</v>
      </c>
      <c r="BG196" s="23">
        <v>4</v>
      </c>
      <c r="BH196" s="23">
        <v>8</v>
      </c>
      <c r="BI196" s="23">
        <v>4</v>
      </c>
      <c r="BJ196" s="23">
        <v>2</v>
      </c>
      <c r="BK196" s="23">
        <v>1</v>
      </c>
      <c r="BL196" s="23">
        <v>0</v>
      </c>
      <c r="BM196" s="23">
        <v>9</v>
      </c>
      <c r="BN196" s="23">
        <v>1</v>
      </c>
      <c r="BO196" s="23">
        <v>0</v>
      </c>
      <c r="BP196" s="23">
        <v>1</v>
      </c>
      <c r="BQ196" s="23">
        <v>1</v>
      </c>
      <c r="BS196" s="70">
        <v>6</v>
      </c>
      <c r="BT196" s="70">
        <v>9.5</v>
      </c>
      <c r="BW196" s="70">
        <v>6.5</v>
      </c>
    </row>
    <row r="197" spans="1:75" s="68" customFormat="1" hidden="1" x14ac:dyDescent="0.25">
      <c r="A197" s="29">
        <v>194</v>
      </c>
      <c r="B197" s="31" t="s">
        <v>690</v>
      </c>
      <c r="C197" s="31" t="s">
        <v>177</v>
      </c>
      <c r="D197" s="31" t="s">
        <v>36</v>
      </c>
      <c r="E197" s="21" t="s">
        <v>685</v>
      </c>
      <c r="F197" s="24">
        <v>14</v>
      </c>
      <c r="G197" s="22">
        <v>2.25</v>
      </c>
      <c r="H197" s="24"/>
      <c r="I197" s="25">
        <v>8.125</v>
      </c>
      <c r="J197" s="25"/>
      <c r="K197" s="24">
        <v>14.75</v>
      </c>
      <c r="L197" s="22">
        <v>2.5</v>
      </c>
      <c r="M197" s="24"/>
      <c r="N197" s="25">
        <v>8.625</v>
      </c>
      <c r="O197" s="25">
        <v>8.3249999999999993</v>
      </c>
      <c r="P197" s="26">
        <v>18.25</v>
      </c>
      <c r="Q197" s="26">
        <v>4</v>
      </c>
      <c r="R197" s="26"/>
      <c r="S197" s="25">
        <v>11.125</v>
      </c>
      <c r="T197" s="24">
        <v>14</v>
      </c>
      <c r="U197" s="24">
        <v>3.5</v>
      </c>
      <c r="V197" s="24"/>
      <c r="W197" s="25">
        <v>8.75</v>
      </c>
      <c r="X197" s="27">
        <v>9.9375</v>
      </c>
      <c r="Y197" s="24" t="s">
        <v>86</v>
      </c>
      <c r="Z197" s="24">
        <v>11.75</v>
      </c>
      <c r="AA197" s="24"/>
      <c r="AB197" s="25">
        <v>11.375</v>
      </c>
      <c r="AC197" s="24">
        <v>11</v>
      </c>
      <c r="AD197" s="24">
        <v>13.5</v>
      </c>
      <c r="AE197" s="24">
        <v>7.625</v>
      </c>
      <c r="AF197" s="25">
        <v>10.975</v>
      </c>
      <c r="AG197" s="22">
        <v>5.5</v>
      </c>
      <c r="AH197" s="24"/>
      <c r="AI197" s="22"/>
      <c r="AJ197" s="22">
        <v>7.5</v>
      </c>
      <c r="AK197" s="24"/>
      <c r="AL197" s="22"/>
      <c r="AM197" s="25">
        <v>6.5</v>
      </c>
      <c r="AN197" s="24">
        <v>15.5</v>
      </c>
      <c r="AO197" s="24">
        <v>15.5</v>
      </c>
      <c r="AP197" s="25">
        <v>10</v>
      </c>
      <c r="AQ197" s="28">
        <v>30</v>
      </c>
      <c r="AR197" s="25" t="s">
        <v>932</v>
      </c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23">
        <v>0</v>
      </c>
      <c r="BD197" s="23">
        <v>0</v>
      </c>
      <c r="BE197" s="23">
        <v>0</v>
      </c>
      <c r="BF197" s="23">
        <v>4</v>
      </c>
      <c r="BG197" s="23">
        <v>0</v>
      </c>
      <c r="BH197" s="23">
        <v>4</v>
      </c>
      <c r="BI197" s="23">
        <v>4</v>
      </c>
      <c r="BJ197" s="23">
        <v>2</v>
      </c>
      <c r="BK197" s="23">
        <v>1</v>
      </c>
      <c r="BL197" s="23">
        <v>0</v>
      </c>
      <c r="BM197" s="23">
        <v>9</v>
      </c>
      <c r="BN197" s="23">
        <v>0</v>
      </c>
      <c r="BO197" s="23">
        <v>0</v>
      </c>
      <c r="BP197" s="23">
        <v>0</v>
      </c>
      <c r="BQ197" s="23">
        <v>1</v>
      </c>
      <c r="BS197" s="70">
        <v>4</v>
      </c>
      <c r="BT197" s="70">
        <v>11.75</v>
      </c>
      <c r="BW197" s="70">
        <v>3.5</v>
      </c>
    </row>
    <row r="198" spans="1:75" s="68" customFormat="1" ht="15" hidden="1" customHeight="1" x14ac:dyDescent="0.25">
      <c r="A198" s="29">
        <v>195</v>
      </c>
      <c r="B198" s="42" t="s">
        <v>691</v>
      </c>
      <c r="C198" s="42" t="s">
        <v>692</v>
      </c>
      <c r="D198" s="42" t="s">
        <v>360</v>
      </c>
      <c r="E198" s="43" t="s">
        <v>685</v>
      </c>
      <c r="F198" s="44">
        <v>0</v>
      </c>
      <c r="G198" s="53"/>
      <c r="H198" s="24">
        <v>0</v>
      </c>
      <c r="I198" s="45">
        <v>0</v>
      </c>
      <c r="J198" s="45"/>
      <c r="K198" s="44">
        <v>0</v>
      </c>
      <c r="L198" s="53"/>
      <c r="M198" s="24">
        <v>0</v>
      </c>
      <c r="N198" s="45">
        <v>0</v>
      </c>
      <c r="O198" s="45">
        <v>0</v>
      </c>
      <c r="P198" s="46">
        <v>0</v>
      </c>
      <c r="Q198" s="53"/>
      <c r="R198" s="26">
        <v>0</v>
      </c>
      <c r="S198" s="45">
        <v>0</v>
      </c>
      <c r="T198" s="44">
        <v>0</v>
      </c>
      <c r="U198" s="53"/>
      <c r="V198" s="24"/>
      <c r="W198" s="45" t="e">
        <v>#REF!</v>
      </c>
      <c r="X198" s="47" t="e">
        <v>#REF!</v>
      </c>
      <c r="Y198" s="44">
        <v>0</v>
      </c>
      <c r="Z198" s="53"/>
      <c r="AA198" s="24">
        <v>0</v>
      </c>
      <c r="AB198" s="45">
        <v>0</v>
      </c>
      <c r="AC198" s="44">
        <v>0</v>
      </c>
      <c r="AD198" s="44">
        <v>0</v>
      </c>
      <c r="AE198" s="44">
        <v>0</v>
      </c>
      <c r="AF198" s="45">
        <v>0</v>
      </c>
      <c r="AG198" s="53"/>
      <c r="AH198" s="44"/>
      <c r="AI198" s="53"/>
      <c r="AJ198" s="53"/>
      <c r="AK198" s="44"/>
      <c r="AL198" s="53"/>
      <c r="AM198" s="45">
        <v>0</v>
      </c>
      <c r="AN198" s="53"/>
      <c r="AO198" s="44"/>
      <c r="AP198" s="45" t="e">
        <v>#REF!</v>
      </c>
      <c r="AQ198" s="48" t="e">
        <v>#REF!</v>
      </c>
      <c r="AR198" s="85"/>
      <c r="AS198" s="76"/>
      <c r="AT198" s="76"/>
      <c r="AU198" s="76"/>
      <c r="AV198" s="76"/>
      <c r="AW198" s="76"/>
      <c r="AX198" s="76"/>
      <c r="AY198" s="76"/>
      <c r="AZ198" s="76"/>
      <c r="BA198" s="76"/>
      <c r="BB198" s="67" t="s">
        <v>869</v>
      </c>
      <c r="BC198" s="23">
        <v>0</v>
      </c>
      <c r="BD198" s="23">
        <v>0</v>
      </c>
      <c r="BE198" s="23">
        <v>0</v>
      </c>
      <c r="BF198" s="23">
        <v>0</v>
      </c>
      <c r="BG198" s="23" t="e">
        <v>#REF!</v>
      </c>
      <c r="BH198" s="23" t="e">
        <v>#REF!</v>
      </c>
      <c r="BI198" s="23">
        <v>0</v>
      </c>
      <c r="BJ198" s="23">
        <v>0</v>
      </c>
      <c r="BK198" s="23">
        <v>0</v>
      </c>
      <c r="BL198" s="23">
        <v>0</v>
      </c>
      <c r="BM198" s="23">
        <v>0</v>
      </c>
      <c r="BN198" s="23">
        <v>0</v>
      </c>
      <c r="BO198" s="23">
        <v>0</v>
      </c>
      <c r="BP198" s="23">
        <v>0</v>
      </c>
      <c r="BQ198" s="23">
        <v>0</v>
      </c>
    </row>
    <row r="199" spans="1:75" s="68" customFormat="1" hidden="1" x14ac:dyDescent="0.25">
      <c r="A199" s="29">
        <v>196</v>
      </c>
      <c r="B199" s="31" t="s">
        <v>693</v>
      </c>
      <c r="C199" s="31" t="s">
        <v>694</v>
      </c>
      <c r="D199" s="31" t="s">
        <v>126</v>
      </c>
      <c r="E199" s="21" t="s">
        <v>685</v>
      </c>
      <c r="F199" s="24">
        <v>13</v>
      </c>
      <c r="G199" s="22">
        <v>8</v>
      </c>
      <c r="H199" s="24"/>
      <c r="I199" s="25">
        <v>10.5</v>
      </c>
      <c r="J199" s="25"/>
      <c r="K199" s="24">
        <v>15</v>
      </c>
      <c r="L199" s="22">
        <v>2</v>
      </c>
      <c r="M199" s="24"/>
      <c r="N199" s="25">
        <v>8.5</v>
      </c>
      <c r="O199" s="25">
        <v>9.6999999999999993</v>
      </c>
      <c r="P199" s="26">
        <v>18</v>
      </c>
      <c r="Q199" s="26">
        <v>4</v>
      </c>
      <c r="R199" s="26"/>
      <c r="S199" s="25">
        <v>11</v>
      </c>
      <c r="T199" s="24">
        <v>14</v>
      </c>
      <c r="U199" s="24">
        <v>6</v>
      </c>
      <c r="V199" s="24"/>
      <c r="W199" s="25">
        <v>10</v>
      </c>
      <c r="X199" s="27">
        <v>10.5</v>
      </c>
      <c r="Y199" s="24" t="s">
        <v>80</v>
      </c>
      <c r="Z199" s="24">
        <v>16</v>
      </c>
      <c r="AA199" s="24"/>
      <c r="AB199" s="25">
        <v>16.5</v>
      </c>
      <c r="AC199" s="24">
        <v>12</v>
      </c>
      <c r="AD199" s="24">
        <v>12.5</v>
      </c>
      <c r="AE199" s="24">
        <v>8.5</v>
      </c>
      <c r="AF199" s="25">
        <v>13.2</v>
      </c>
      <c r="AG199" s="24">
        <v>11</v>
      </c>
      <c r="AH199" s="24"/>
      <c r="AI199" s="22"/>
      <c r="AJ199" s="22">
        <v>5</v>
      </c>
      <c r="AK199" s="24"/>
      <c r="AL199" s="22"/>
      <c r="AM199" s="25">
        <v>8</v>
      </c>
      <c r="AN199" s="24">
        <v>16.25</v>
      </c>
      <c r="AO199" s="24">
        <v>16.25</v>
      </c>
      <c r="AP199" s="25">
        <v>11.102941176470589</v>
      </c>
      <c r="AQ199" s="28">
        <v>30</v>
      </c>
      <c r="AR199" s="25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>
        <v>6</v>
      </c>
      <c r="BD199" s="23">
        <v>0</v>
      </c>
      <c r="BE199" s="23">
        <v>6</v>
      </c>
      <c r="BF199" s="23">
        <v>4</v>
      </c>
      <c r="BG199" s="23">
        <v>4</v>
      </c>
      <c r="BH199" s="23">
        <v>8</v>
      </c>
      <c r="BI199" s="23">
        <v>4</v>
      </c>
      <c r="BJ199" s="23">
        <v>2</v>
      </c>
      <c r="BK199" s="23">
        <v>1</v>
      </c>
      <c r="BL199" s="23">
        <v>0</v>
      </c>
      <c r="BM199" s="23">
        <v>9</v>
      </c>
      <c r="BN199" s="23">
        <v>1</v>
      </c>
      <c r="BO199" s="23">
        <v>0</v>
      </c>
      <c r="BP199" s="23">
        <v>1</v>
      </c>
      <c r="BQ199" s="23">
        <v>1</v>
      </c>
      <c r="BS199" s="70">
        <v>4</v>
      </c>
      <c r="BT199" s="70">
        <v>16</v>
      </c>
      <c r="BV199" s="70">
        <v>4</v>
      </c>
      <c r="BW199" s="70">
        <v>6</v>
      </c>
    </row>
    <row r="200" spans="1:75" s="68" customFormat="1" hidden="1" x14ac:dyDescent="0.25">
      <c r="A200" s="29">
        <v>197</v>
      </c>
      <c r="B200" s="31" t="s">
        <v>695</v>
      </c>
      <c r="C200" s="31" t="s">
        <v>696</v>
      </c>
      <c r="D200" s="31" t="s">
        <v>126</v>
      </c>
      <c r="E200" s="21" t="s">
        <v>685</v>
      </c>
      <c r="F200" s="24">
        <v>12.5</v>
      </c>
      <c r="G200" s="22">
        <v>15.5</v>
      </c>
      <c r="H200" s="24"/>
      <c r="I200" s="25">
        <v>14</v>
      </c>
      <c r="J200" s="25"/>
      <c r="K200" s="24">
        <v>16</v>
      </c>
      <c r="L200" s="22">
        <v>8.5</v>
      </c>
      <c r="M200" s="24"/>
      <c r="N200" s="25">
        <v>12.25</v>
      </c>
      <c r="O200" s="25">
        <v>13.3</v>
      </c>
      <c r="P200" s="26">
        <v>18</v>
      </c>
      <c r="Q200" s="26">
        <v>4</v>
      </c>
      <c r="R200" s="26"/>
      <c r="S200" s="25">
        <v>11</v>
      </c>
      <c r="T200" s="24">
        <v>14</v>
      </c>
      <c r="U200" s="24">
        <v>10.5</v>
      </c>
      <c r="V200" s="24"/>
      <c r="W200" s="25">
        <v>12.25</v>
      </c>
      <c r="X200" s="27">
        <v>11.625</v>
      </c>
      <c r="Y200" s="24" t="s">
        <v>82</v>
      </c>
      <c r="Z200" s="24">
        <v>17</v>
      </c>
      <c r="AA200" s="24"/>
      <c r="AB200" s="25">
        <v>16.5</v>
      </c>
      <c r="AC200" s="24">
        <v>17.5</v>
      </c>
      <c r="AD200" s="24">
        <v>12.5</v>
      </c>
      <c r="AE200" s="24">
        <v>7.5</v>
      </c>
      <c r="AF200" s="25">
        <v>14.1</v>
      </c>
      <c r="AG200" s="22">
        <v>10.5</v>
      </c>
      <c r="AH200" s="24"/>
      <c r="AI200" s="22"/>
      <c r="AJ200" s="24">
        <v>6.75</v>
      </c>
      <c r="AK200" s="24"/>
      <c r="AL200" s="22"/>
      <c r="AM200" s="25">
        <v>8.625</v>
      </c>
      <c r="AN200" s="24">
        <v>18</v>
      </c>
      <c r="AO200" s="24">
        <v>18</v>
      </c>
      <c r="AP200" s="25">
        <v>12.867647058823529</v>
      </c>
      <c r="AQ200" s="28">
        <v>30</v>
      </c>
      <c r="AR200" s="22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>
        <v>6</v>
      </c>
      <c r="BD200" s="23">
        <v>4</v>
      </c>
      <c r="BE200" s="23">
        <v>10</v>
      </c>
      <c r="BF200" s="23">
        <v>4</v>
      </c>
      <c r="BG200" s="23">
        <v>4</v>
      </c>
      <c r="BH200" s="23">
        <v>8</v>
      </c>
      <c r="BI200" s="23">
        <v>4</v>
      </c>
      <c r="BJ200" s="23">
        <v>2</v>
      </c>
      <c r="BK200" s="23">
        <v>1</v>
      </c>
      <c r="BL200" s="23">
        <v>0</v>
      </c>
      <c r="BM200" s="23">
        <v>9</v>
      </c>
      <c r="BN200" s="23">
        <v>1</v>
      </c>
      <c r="BO200" s="23">
        <v>0</v>
      </c>
      <c r="BP200" s="23">
        <v>1</v>
      </c>
      <c r="BQ200" s="23">
        <v>1</v>
      </c>
      <c r="BS200" s="70">
        <v>4</v>
      </c>
      <c r="BT200" s="70">
        <v>17</v>
      </c>
      <c r="BU200" s="68">
        <v>1</v>
      </c>
      <c r="BW200" s="70">
        <v>10.5</v>
      </c>
    </row>
    <row r="201" spans="1:75" s="68" customFormat="1" hidden="1" x14ac:dyDescent="0.25">
      <c r="A201" s="29">
        <v>198</v>
      </c>
      <c r="B201" s="31" t="s">
        <v>697</v>
      </c>
      <c r="C201" s="31" t="s">
        <v>698</v>
      </c>
      <c r="D201" s="31" t="s">
        <v>39</v>
      </c>
      <c r="E201" s="21" t="s">
        <v>685</v>
      </c>
      <c r="F201" s="24">
        <v>12</v>
      </c>
      <c r="G201" s="22">
        <v>8</v>
      </c>
      <c r="H201" s="24"/>
      <c r="I201" s="25">
        <v>10</v>
      </c>
      <c r="J201" s="25"/>
      <c r="K201" s="24">
        <v>13</v>
      </c>
      <c r="L201" s="22">
        <v>3</v>
      </c>
      <c r="M201" s="24"/>
      <c r="N201" s="25">
        <v>8</v>
      </c>
      <c r="O201" s="25">
        <v>9.1999999999999993</v>
      </c>
      <c r="P201" s="26">
        <v>18</v>
      </c>
      <c r="Q201" s="26">
        <v>6</v>
      </c>
      <c r="R201" s="26"/>
      <c r="S201" s="25">
        <v>12</v>
      </c>
      <c r="T201" s="24">
        <v>14.5</v>
      </c>
      <c r="U201" s="24">
        <v>6</v>
      </c>
      <c r="V201" s="24"/>
      <c r="W201" s="25">
        <v>10.25</v>
      </c>
      <c r="X201" s="27">
        <v>11.125</v>
      </c>
      <c r="Y201" s="24" t="s">
        <v>89</v>
      </c>
      <c r="Z201" s="24">
        <v>15.25</v>
      </c>
      <c r="AA201" s="24"/>
      <c r="AB201" s="25">
        <v>15.125</v>
      </c>
      <c r="AC201" s="24">
        <v>12</v>
      </c>
      <c r="AD201" s="24">
        <v>12.5</v>
      </c>
      <c r="AE201" s="24">
        <v>9.25</v>
      </c>
      <c r="AF201" s="25">
        <v>12.8</v>
      </c>
      <c r="AG201" s="22">
        <v>11.5</v>
      </c>
      <c r="AH201" s="24"/>
      <c r="AI201" s="22"/>
      <c r="AJ201" s="24">
        <v>4.5</v>
      </c>
      <c r="AK201" s="24"/>
      <c r="AL201" s="22"/>
      <c r="AM201" s="25">
        <v>8</v>
      </c>
      <c r="AN201" s="24">
        <v>14</v>
      </c>
      <c r="AO201" s="24">
        <v>14</v>
      </c>
      <c r="AP201" s="25">
        <v>10.852941176470589</v>
      </c>
      <c r="AQ201" s="28">
        <v>30</v>
      </c>
      <c r="AR201" s="22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>
        <v>6</v>
      </c>
      <c r="BD201" s="23">
        <v>0</v>
      </c>
      <c r="BE201" s="23">
        <v>6</v>
      </c>
      <c r="BF201" s="23">
        <v>4</v>
      </c>
      <c r="BG201" s="23">
        <v>4</v>
      </c>
      <c r="BH201" s="23">
        <v>8</v>
      </c>
      <c r="BI201" s="23">
        <v>4</v>
      </c>
      <c r="BJ201" s="23">
        <v>2</v>
      </c>
      <c r="BK201" s="23">
        <v>1</v>
      </c>
      <c r="BL201" s="23">
        <v>0</v>
      </c>
      <c r="BM201" s="23">
        <v>9</v>
      </c>
      <c r="BN201" s="23">
        <v>1</v>
      </c>
      <c r="BO201" s="23">
        <v>0</v>
      </c>
      <c r="BP201" s="23">
        <v>1</v>
      </c>
      <c r="BQ201" s="23">
        <v>1</v>
      </c>
      <c r="BS201" s="70">
        <v>6</v>
      </c>
      <c r="BT201" s="70">
        <v>15.25</v>
      </c>
      <c r="BW201" s="70">
        <v>6</v>
      </c>
    </row>
    <row r="202" spans="1:75" s="68" customFormat="1" hidden="1" x14ac:dyDescent="0.25">
      <c r="A202" s="29">
        <v>199</v>
      </c>
      <c r="B202" s="31" t="s">
        <v>699</v>
      </c>
      <c r="C202" s="31" t="s">
        <v>187</v>
      </c>
      <c r="D202" s="31" t="s">
        <v>700</v>
      </c>
      <c r="E202" s="21" t="s">
        <v>685</v>
      </c>
      <c r="F202" s="24">
        <v>15.5</v>
      </c>
      <c r="G202" s="22">
        <v>11.25</v>
      </c>
      <c r="H202" s="24"/>
      <c r="I202" s="25">
        <v>13.375</v>
      </c>
      <c r="J202" s="25"/>
      <c r="K202" s="24">
        <v>12.5</v>
      </c>
      <c r="L202" s="22">
        <v>1</v>
      </c>
      <c r="M202" s="24"/>
      <c r="N202" s="25">
        <v>6.75</v>
      </c>
      <c r="O202" s="25">
        <v>10.725</v>
      </c>
      <c r="P202" s="26">
        <v>14.5</v>
      </c>
      <c r="Q202" s="26">
        <v>4</v>
      </c>
      <c r="R202" s="26"/>
      <c r="S202" s="25">
        <v>9.25</v>
      </c>
      <c r="T202" s="24">
        <v>14</v>
      </c>
      <c r="U202" s="24">
        <v>8.5</v>
      </c>
      <c r="V202" s="24"/>
      <c r="W202" s="25">
        <v>11.25</v>
      </c>
      <c r="X202" s="27">
        <v>10.25</v>
      </c>
      <c r="Y202" s="24" t="s">
        <v>81</v>
      </c>
      <c r="Z202" s="24">
        <v>11</v>
      </c>
      <c r="AA202" s="24"/>
      <c r="AB202" s="25">
        <v>12.5</v>
      </c>
      <c r="AC202" s="24">
        <v>16</v>
      </c>
      <c r="AD202" s="24">
        <v>14</v>
      </c>
      <c r="AE202" s="24">
        <v>6.25</v>
      </c>
      <c r="AF202" s="25">
        <v>12.25</v>
      </c>
      <c r="AG202" s="22">
        <v>7.5</v>
      </c>
      <c r="AH202" s="24"/>
      <c r="AI202" s="22"/>
      <c r="AJ202" s="24">
        <v>5</v>
      </c>
      <c r="AK202" s="24"/>
      <c r="AL202" s="22"/>
      <c r="AM202" s="25">
        <v>6.25</v>
      </c>
      <c r="AN202" s="24">
        <v>18</v>
      </c>
      <c r="AO202" s="24">
        <v>18</v>
      </c>
      <c r="AP202" s="25">
        <v>10.963235294117647</v>
      </c>
      <c r="AQ202" s="28">
        <v>30</v>
      </c>
      <c r="AR202" s="22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>
        <v>6</v>
      </c>
      <c r="BD202" s="23">
        <v>0</v>
      </c>
      <c r="BE202" s="23">
        <v>10</v>
      </c>
      <c r="BF202" s="23">
        <v>0</v>
      </c>
      <c r="BG202" s="23">
        <v>4</v>
      </c>
      <c r="BH202" s="23">
        <v>8</v>
      </c>
      <c r="BI202" s="23">
        <v>4</v>
      </c>
      <c r="BJ202" s="23">
        <v>2</v>
      </c>
      <c r="BK202" s="23">
        <v>1</v>
      </c>
      <c r="BL202" s="23">
        <v>0</v>
      </c>
      <c r="BM202" s="23">
        <v>9</v>
      </c>
      <c r="BN202" s="23">
        <v>0</v>
      </c>
      <c r="BO202" s="23">
        <v>0</v>
      </c>
      <c r="BP202" s="23">
        <v>0</v>
      </c>
      <c r="BQ202" s="23">
        <v>1</v>
      </c>
      <c r="BS202" s="70">
        <v>4</v>
      </c>
      <c r="BT202" s="70">
        <v>11</v>
      </c>
      <c r="BW202" s="70">
        <v>8.5</v>
      </c>
    </row>
    <row r="203" spans="1:75" s="68" customFormat="1" hidden="1" x14ac:dyDescent="0.25">
      <c r="A203" s="29">
        <v>200</v>
      </c>
      <c r="B203" s="23" t="s">
        <v>701</v>
      </c>
      <c r="C203" s="23" t="s">
        <v>137</v>
      </c>
      <c r="D203" s="23" t="s">
        <v>483</v>
      </c>
      <c r="E203" s="21" t="s">
        <v>685</v>
      </c>
      <c r="F203" s="24">
        <v>0</v>
      </c>
      <c r="G203" s="22"/>
      <c r="H203" s="24">
        <v>5</v>
      </c>
      <c r="I203" s="25">
        <v>2.5</v>
      </c>
      <c r="J203" s="25"/>
      <c r="K203" s="24">
        <v>0</v>
      </c>
      <c r="L203" s="22"/>
      <c r="M203" s="24">
        <v>0.5</v>
      </c>
      <c r="N203" s="25">
        <v>0.25</v>
      </c>
      <c r="O203" s="25">
        <v>1.6</v>
      </c>
      <c r="P203" s="26">
        <v>8.5</v>
      </c>
      <c r="Q203" s="26">
        <v>3</v>
      </c>
      <c r="R203" s="26">
        <v>8.5</v>
      </c>
      <c r="S203" s="25">
        <v>8.5</v>
      </c>
      <c r="T203" s="24">
        <v>13.5</v>
      </c>
      <c r="U203" s="24">
        <v>2</v>
      </c>
      <c r="V203" s="24"/>
      <c r="W203" s="25">
        <v>7.75</v>
      </c>
      <c r="X203" s="27">
        <v>8.125</v>
      </c>
      <c r="Y203" s="24">
        <v>0</v>
      </c>
      <c r="Z203" s="22"/>
      <c r="AA203" s="24">
        <v>4</v>
      </c>
      <c r="AB203" s="25">
        <v>2</v>
      </c>
      <c r="AC203" s="41">
        <v>12</v>
      </c>
      <c r="AD203" s="41">
        <v>11</v>
      </c>
      <c r="AE203" s="24">
        <v>0</v>
      </c>
      <c r="AF203" s="25">
        <v>5.4</v>
      </c>
      <c r="AG203" s="41">
        <v>10</v>
      </c>
      <c r="AH203" s="41">
        <v>10</v>
      </c>
      <c r="AI203" s="22"/>
      <c r="AJ203" s="22"/>
      <c r="AK203" s="24">
        <v>14.25</v>
      </c>
      <c r="AL203" s="22"/>
      <c r="AM203" s="25">
        <v>12.125</v>
      </c>
      <c r="AN203" s="41">
        <v>12</v>
      </c>
      <c r="AO203" s="41"/>
      <c r="AP203" s="25">
        <v>6.1029411764705879</v>
      </c>
      <c r="AQ203" s="28">
        <v>6</v>
      </c>
      <c r="AR203" s="25"/>
      <c r="AS203" s="23"/>
      <c r="AT203" s="23"/>
      <c r="AU203" s="23"/>
      <c r="AV203" s="23"/>
      <c r="AW203" s="23"/>
      <c r="AX203" s="23"/>
      <c r="AY203" s="23"/>
      <c r="AZ203" s="23"/>
      <c r="BA203" s="23"/>
      <c r="BB203" s="67" t="s">
        <v>869</v>
      </c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2</v>
      </c>
      <c r="BK203" s="23">
        <v>1</v>
      </c>
      <c r="BL203" s="23">
        <v>0</v>
      </c>
      <c r="BM203" s="23">
        <v>3</v>
      </c>
      <c r="BN203" s="23">
        <v>1</v>
      </c>
      <c r="BO203" s="23">
        <v>1</v>
      </c>
      <c r="BP203" s="23">
        <v>2</v>
      </c>
      <c r="BQ203" s="23">
        <v>1</v>
      </c>
      <c r="BR203" s="68" t="s">
        <v>869</v>
      </c>
      <c r="BS203" s="70">
        <v>3</v>
      </c>
      <c r="BT203" s="70"/>
      <c r="BW203" s="70">
        <v>2</v>
      </c>
    </row>
    <row r="204" spans="1:75" s="68" customFormat="1" hidden="1" x14ac:dyDescent="0.25">
      <c r="A204" s="29">
        <v>201</v>
      </c>
      <c r="B204" s="31" t="s">
        <v>702</v>
      </c>
      <c r="C204" s="31" t="s">
        <v>703</v>
      </c>
      <c r="D204" s="31" t="s">
        <v>704</v>
      </c>
      <c r="E204" s="21" t="s">
        <v>685</v>
      </c>
      <c r="F204" s="24">
        <v>12</v>
      </c>
      <c r="G204" s="22">
        <v>1</v>
      </c>
      <c r="H204" s="24"/>
      <c r="I204" s="25">
        <v>6.5</v>
      </c>
      <c r="J204" s="25"/>
      <c r="K204" s="24">
        <v>11</v>
      </c>
      <c r="L204" s="22">
        <v>0.25</v>
      </c>
      <c r="M204" s="24"/>
      <c r="N204" s="25">
        <v>5.625</v>
      </c>
      <c r="O204" s="25">
        <v>6.15</v>
      </c>
      <c r="P204" s="26">
        <v>17.5</v>
      </c>
      <c r="Q204" s="26">
        <v>4.5</v>
      </c>
      <c r="R204" s="26"/>
      <c r="S204" s="25">
        <v>11</v>
      </c>
      <c r="T204" s="24">
        <v>14</v>
      </c>
      <c r="U204" s="24">
        <v>2.5</v>
      </c>
      <c r="V204" s="24"/>
      <c r="W204" s="25">
        <v>8.25</v>
      </c>
      <c r="X204" s="27">
        <v>9.625</v>
      </c>
      <c r="Y204" s="24" t="s">
        <v>84</v>
      </c>
      <c r="Z204" s="24">
        <v>6</v>
      </c>
      <c r="AA204" s="24"/>
      <c r="AB204" s="25">
        <v>10</v>
      </c>
      <c r="AC204" s="24">
        <v>11.75</v>
      </c>
      <c r="AD204" s="24">
        <v>12.5</v>
      </c>
      <c r="AE204" s="24">
        <v>10.75</v>
      </c>
      <c r="AF204" s="25">
        <v>11</v>
      </c>
      <c r="AG204" s="24">
        <v>10</v>
      </c>
      <c r="AH204" s="24"/>
      <c r="AI204" s="22"/>
      <c r="AJ204" s="22">
        <v>9</v>
      </c>
      <c r="AK204" s="24"/>
      <c r="AL204" s="22"/>
      <c r="AM204" s="25">
        <v>9.5</v>
      </c>
      <c r="AN204" s="24">
        <v>12.25</v>
      </c>
      <c r="AO204" s="24">
        <v>12.25</v>
      </c>
      <c r="AP204" s="25">
        <v>10</v>
      </c>
      <c r="AQ204" s="28">
        <v>30</v>
      </c>
      <c r="AR204" s="25" t="s">
        <v>932</v>
      </c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>
        <v>0</v>
      </c>
      <c r="BD204" s="23">
        <v>0</v>
      </c>
      <c r="BE204" s="23">
        <v>0</v>
      </c>
      <c r="BF204" s="23">
        <v>4</v>
      </c>
      <c r="BG204" s="23">
        <v>0</v>
      </c>
      <c r="BH204" s="23">
        <v>4</v>
      </c>
      <c r="BI204" s="23">
        <v>4</v>
      </c>
      <c r="BJ204" s="23">
        <v>2</v>
      </c>
      <c r="BK204" s="23">
        <v>1</v>
      </c>
      <c r="BL204" s="23">
        <v>2</v>
      </c>
      <c r="BM204" s="23">
        <v>9</v>
      </c>
      <c r="BN204" s="23">
        <v>1</v>
      </c>
      <c r="BO204" s="23">
        <v>0</v>
      </c>
      <c r="BP204" s="23">
        <v>1</v>
      </c>
      <c r="BQ204" s="23">
        <v>1</v>
      </c>
      <c r="BS204" s="70">
        <v>4.5</v>
      </c>
      <c r="BT204" s="70">
        <v>6</v>
      </c>
      <c r="BW204" s="70">
        <v>2.5</v>
      </c>
    </row>
    <row r="205" spans="1:75" s="68" customFormat="1" hidden="1" x14ac:dyDescent="0.25">
      <c r="A205" s="29">
        <v>202</v>
      </c>
      <c r="B205" s="31" t="s">
        <v>705</v>
      </c>
      <c r="C205" s="31" t="s">
        <v>190</v>
      </c>
      <c r="D205" s="31" t="s">
        <v>706</v>
      </c>
      <c r="E205" s="21" t="s">
        <v>685</v>
      </c>
      <c r="F205" s="24">
        <v>10</v>
      </c>
      <c r="G205" s="22">
        <v>4</v>
      </c>
      <c r="H205" s="24"/>
      <c r="I205" s="25">
        <v>7</v>
      </c>
      <c r="J205" s="25"/>
      <c r="K205" s="24">
        <v>13.5</v>
      </c>
      <c r="L205" s="22">
        <v>1</v>
      </c>
      <c r="M205" s="24"/>
      <c r="N205" s="25">
        <v>7.25</v>
      </c>
      <c r="O205" s="25">
        <v>7.1</v>
      </c>
      <c r="P205" s="26">
        <v>16.25</v>
      </c>
      <c r="Q205" s="26">
        <v>4</v>
      </c>
      <c r="R205" s="26"/>
      <c r="S205" s="25">
        <v>10.125</v>
      </c>
      <c r="T205" s="24">
        <v>14.5</v>
      </c>
      <c r="U205" s="24">
        <v>5.75</v>
      </c>
      <c r="V205" s="24"/>
      <c r="W205" s="25">
        <v>10.125</v>
      </c>
      <c r="X205" s="27">
        <v>10.125</v>
      </c>
      <c r="Y205" s="24" t="s">
        <v>84</v>
      </c>
      <c r="Z205" s="24">
        <v>12.5</v>
      </c>
      <c r="AA205" s="24"/>
      <c r="AB205" s="25">
        <v>12.75</v>
      </c>
      <c r="AC205" s="24">
        <v>11</v>
      </c>
      <c r="AD205" s="24">
        <v>13.5</v>
      </c>
      <c r="AE205" s="24">
        <v>7.375</v>
      </c>
      <c r="AF205" s="25">
        <v>11.475</v>
      </c>
      <c r="AG205" s="22">
        <v>5</v>
      </c>
      <c r="AH205" s="24"/>
      <c r="AI205" s="22"/>
      <c r="AJ205" s="22">
        <v>4</v>
      </c>
      <c r="AK205" s="24"/>
      <c r="AL205" s="22"/>
      <c r="AM205" s="25">
        <v>4.5</v>
      </c>
      <c r="AN205" s="24">
        <v>12.5</v>
      </c>
      <c r="AO205" s="24">
        <v>12.5</v>
      </c>
      <c r="AP205" s="25">
        <v>10</v>
      </c>
      <c r="AQ205" s="28">
        <v>30</v>
      </c>
      <c r="AR205" s="25" t="s">
        <v>932</v>
      </c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>
        <v>0</v>
      </c>
      <c r="BD205" s="23">
        <v>0</v>
      </c>
      <c r="BE205" s="23">
        <v>0</v>
      </c>
      <c r="BF205" s="23">
        <v>4</v>
      </c>
      <c r="BG205" s="23">
        <v>4</v>
      </c>
      <c r="BH205" s="23">
        <v>8</v>
      </c>
      <c r="BI205" s="23">
        <v>4</v>
      </c>
      <c r="BJ205" s="23">
        <v>2</v>
      </c>
      <c r="BK205" s="23">
        <v>1</v>
      </c>
      <c r="BL205" s="23">
        <v>0</v>
      </c>
      <c r="BM205" s="23">
        <v>9</v>
      </c>
      <c r="BN205" s="23">
        <v>0</v>
      </c>
      <c r="BO205" s="23">
        <v>0</v>
      </c>
      <c r="BP205" s="23">
        <v>0</v>
      </c>
      <c r="BQ205" s="23">
        <v>1</v>
      </c>
      <c r="BS205" s="70">
        <v>4</v>
      </c>
      <c r="BT205" s="70">
        <v>12.5</v>
      </c>
      <c r="BW205" s="70">
        <v>5.75</v>
      </c>
    </row>
    <row r="206" spans="1:75" s="68" customFormat="1" hidden="1" x14ac:dyDescent="0.25">
      <c r="A206" s="29">
        <v>203</v>
      </c>
      <c r="B206" s="31" t="s">
        <v>707</v>
      </c>
      <c r="C206" s="31" t="s">
        <v>708</v>
      </c>
      <c r="D206" s="31" t="s">
        <v>31</v>
      </c>
      <c r="E206" s="21" t="s">
        <v>685</v>
      </c>
      <c r="F206" s="24">
        <v>14.5</v>
      </c>
      <c r="G206" s="22">
        <v>5</v>
      </c>
      <c r="H206" s="24"/>
      <c r="I206" s="25">
        <v>9.75</v>
      </c>
      <c r="J206" s="25"/>
      <c r="K206" s="24">
        <v>11.75</v>
      </c>
      <c r="L206" s="22">
        <v>4.5</v>
      </c>
      <c r="M206" s="24"/>
      <c r="N206" s="25">
        <v>8.125</v>
      </c>
      <c r="O206" s="25">
        <v>9.1</v>
      </c>
      <c r="P206" s="26">
        <v>16.25</v>
      </c>
      <c r="Q206" s="26">
        <v>4</v>
      </c>
      <c r="R206" s="26"/>
      <c r="S206" s="25">
        <v>10.125</v>
      </c>
      <c r="T206" s="24">
        <v>14.5</v>
      </c>
      <c r="U206" s="24">
        <v>5.5</v>
      </c>
      <c r="V206" s="24"/>
      <c r="W206" s="25">
        <v>10</v>
      </c>
      <c r="X206" s="27">
        <v>10.0625</v>
      </c>
      <c r="Y206" s="24" t="s">
        <v>84</v>
      </c>
      <c r="Z206" s="24">
        <v>8.75</v>
      </c>
      <c r="AA206" s="24"/>
      <c r="AB206" s="25">
        <v>10.875</v>
      </c>
      <c r="AC206" s="24">
        <v>13</v>
      </c>
      <c r="AD206" s="24">
        <v>12.5</v>
      </c>
      <c r="AE206" s="24">
        <v>7.375</v>
      </c>
      <c r="AF206" s="25">
        <v>10.925000000000001</v>
      </c>
      <c r="AG206" s="22">
        <v>10</v>
      </c>
      <c r="AH206" s="24"/>
      <c r="AI206" s="22"/>
      <c r="AJ206" s="22">
        <v>6.5</v>
      </c>
      <c r="AK206" s="24"/>
      <c r="AL206" s="22"/>
      <c r="AM206" s="25">
        <v>8.25</v>
      </c>
      <c r="AN206" s="24">
        <v>16.5</v>
      </c>
      <c r="AO206" s="24">
        <v>16.5</v>
      </c>
      <c r="AP206" s="25">
        <v>10.198529411764707</v>
      </c>
      <c r="AQ206" s="28">
        <v>30</v>
      </c>
      <c r="AR206" s="22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>
        <v>0</v>
      </c>
      <c r="BD206" s="23">
        <v>0</v>
      </c>
      <c r="BE206" s="23">
        <v>0</v>
      </c>
      <c r="BF206" s="23">
        <v>4</v>
      </c>
      <c r="BG206" s="23">
        <v>4</v>
      </c>
      <c r="BH206" s="23">
        <v>8</v>
      </c>
      <c r="BI206" s="23">
        <v>4</v>
      </c>
      <c r="BJ206" s="23">
        <v>2</v>
      </c>
      <c r="BK206" s="23">
        <v>1</v>
      </c>
      <c r="BL206" s="23">
        <v>0</v>
      </c>
      <c r="BM206" s="23">
        <v>9</v>
      </c>
      <c r="BN206" s="23">
        <v>1</v>
      </c>
      <c r="BO206" s="23">
        <v>0</v>
      </c>
      <c r="BP206" s="23">
        <v>1</v>
      </c>
      <c r="BQ206" s="23">
        <v>1</v>
      </c>
      <c r="BS206" s="70">
        <v>4</v>
      </c>
      <c r="BT206" s="70">
        <v>8.75</v>
      </c>
      <c r="BV206" s="70">
        <v>3.5</v>
      </c>
      <c r="BW206" s="70">
        <v>5.5</v>
      </c>
    </row>
    <row r="207" spans="1:75" s="68" customFormat="1" hidden="1" x14ac:dyDescent="0.25">
      <c r="A207" s="29">
        <v>204</v>
      </c>
      <c r="B207" s="31" t="s">
        <v>709</v>
      </c>
      <c r="C207" s="31" t="s">
        <v>710</v>
      </c>
      <c r="D207" s="31" t="s">
        <v>197</v>
      </c>
      <c r="E207" s="21" t="s">
        <v>685</v>
      </c>
      <c r="F207" s="24">
        <v>11</v>
      </c>
      <c r="G207" s="22">
        <v>2.5</v>
      </c>
      <c r="H207" s="24"/>
      <c r="I207" s="25">
        <v>6.75</v>
      </c>
      <c r="J207" s="25"/>
      <c r="K207" s="24">
        <v>10.25</v>
      </c>
      <c r="L207" s="22">
        <v>0.5</v>
      </c>
      <c r="M207" s="24"/>
      <c r="N207" s="25">
        <v>5.375</v>
      </c>
      <c r="O207" s="25">
        <v>6.2</v>
      </c>
      <c r="P207" s="26">
        <v>17</v>
      </c>
      <c r="Q207" s="26">
        <v>3</v>
      </c>
      <c r="R207" s="26"/>
      <c r="S207" s="25">
        <v>10</v>
      </c>
      <c r="T207" s="24">
        <v>14</v>
      </c>
      <c r="U207" s="24">
        <v>3</v>
      </c>
      <c r="V207" s="24"/>
      <c r="W207" s="25">
        <v>8.5</v>
      </c>
      <c r="X207" s="27">
        <v>9.25</v>
      </c>
      <c r="Y207" s="24" t="s">
        <v>91</v>
      </c>
      <c r="Z207" s="24">
        <v>9</v>
      </c>
      <c r="AA207" s="24"/>
      <c r="AB207" s="25">
        <v>10.75</v>
      </c>
      <c r="AC207" s="24">
        <v>11</v>
      </c>
      <c r="AD207" s="24">
        <v>13.5</v>
      </c>
      <c r="AE207" s="24">
        <v>6.125</v>
      </c>
      <c r="AF207" s="25">
        <v>10.425000000000001</v>
      </c>
      <c r="AG207" s="22">
        <v>10</v>
      </c>
      <c r="AH207" s="24"/>
      <c r="AI207" s="22"/>
      <c r="AJ207" s="24">
        <v>7.5</v>
      </c>
      <c r="AK207" s="24"/>
      <c r="AL207" s="22"/>
      <c r="AM207" s="25">
        <v>8.75</v>
      </c>
      <c r="AN207" s="24">
        <v>17</v>
      </c>
      <c r="AO207" s="24">
        <v>17</v>
      </c>
      <c r="AP207" s="25">
        <v>10</v>
      </c>
      <c r="AQ207" s="28">
        <v>30</v>
      </c>
      <c r="AR207" s="25" t="s">
        <v>932</v>
      </c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23">
        <v>0</v>
      </c>
      <c r="BD207" s="23">
        <v>0</v>
      </c>
      <c r="BE207" s="23">
        <v>0</v>
      </c>
      <c r="BF207" s="23">
        <v>4</v>
      </c>
      <c r="BG207" s="23">
        <v>0</v>
      </c>
      <c r="BH207" s="23">
        <v>4</v>
      </c>
      <c r="BI207" s="23">
        <v>4</v>
      </c>
      <c r="BJ207" s="23">
        <v>2</v>
      </c>
      <c r="BK207" s="23">
        <v>1</v>
      </c>
      <c r="BL207" s="23">
        <v>0</v>
      </c>
      <c r="BM207" s="23">
        <v>9</v>
      </c>
      <c r="BN207" s="23">
        <v>1</v>
      </c>
      <c r="BO207" s="23">
        <v>0</v>
      </c>
      <c r="BP207" s="23">
        <v>1</v>
      </c>
      <c r="BQ207" s="23">
        <v>1</v>
      </c>
      <c r="BS207" s="70">
        <v>3</v>
      </c>
      <c r="BT207" s="70">
        <v>9</v>
      </c>
      <c r="BW207" s="70">
        <v>3</v>
      </c>
    </row>
    <row r="208" spans="1:75" s="68" customFormat="1" hidden="1" x14ac:dyDescent="0.25">
      <c r="A208" s="29">
        <v>205</v>
      </c>
      <c r="B208" s="31" t="s">
        <v>711</v>
      </c>
      <c r="C208" s="31" t="s">
        <v>712</v>
      </c>
      <c r="D208" s="31" t="s">
        <v>130</v>
      </c>
      <c r="E208" s="21" t="s">
        <v>685</v>
      </c>
      <c r="F208" s="24">
        <v>15</v>
      </c>
      <c r="G208" s="22">
        <v>2.5</v>
      </c>
      <c r="H208" s="24"/>
      <c r="I208" s="25">
        <v>8.75</v>
      </c>
      <c r="J208" s="25"/>
      <c r="K208" s="24">
        <v>12.75</v>
      </c>
      <c r="L208" s="22">
        <v>0</v>
      </c>
      <c r="M208" s="24"/>
      <c r="N208" s="25">
        <v>6.375</v>
      </c>
      <c r="O208" s="25">
        <v>7.8</v>
      </c>
      <c r="P208" s="26">
        <v>16.5</v>
      </c>
      <c r="Q208" s="26">
        <v>4</v>
      </c>
      <c r="R208" s="26"/>
      <c r="S208" s="25">
        <v>10.25</v>
      </c>
      <c r="T208" s="24">
        <v>15</v>
      </c>
      <c r="U208" s="24">
        <v>5</v>
      </c>
      <c r="V208" s="24"/>
      <c r="W208" s="25">
        <v>10</v>
      </c>
      <c r="X208" s="27">
        <v>10.125</v>
      </c>
      <c r="Y208" s="24" t="s">
        <v>83</v>
      </c>
      <c r="Z208" s="24">
        <v>10.5</v>
      </c>
      <c r="AA208" s="24"/>
      <c r="AB208" s="25">
        <v>11.25</v>
      </c>
      <c r="AC208" s="24">
        <v>14.75</v>
      </c>
      <c r="AD208" s="24">
        <v>13.5</v>
      </c>
      <c r="AE208" s="24">
        <v>5.875</v>
      </c>
      <c r="AF208" s="25">
        <v>11.324999999999999</v>
      </c>
      <c r="AG208" s="22">
        <v>7</v>
      </c>
      <c r="AH208" s="24"/>
      <c r="AI208" s="22"/>
      <c r="AJ208" s="22">
        <v>7.5</v>
      </c>
      <c r="AK208" s="24"/>
      <c r="AL208" s="22"/>
      <c r="AM208" s="25">
        <v>7.25</v>
      </c>
      <c r="AN208" s="24">
        <v>16.5</v>
      </c>
      <c r="AO208" s="24">
        <v>16.5</v>
      </c>
      <c r="AP208" s="25">
        <v>10</v>
      </c>
      <c r="AQ208" s="28">
        <v>30</v>
      </c>
      <c r="AR208" s="25" t="s">
        <v>932</v>
      </c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23">
        <v>0</v>
      </c>
      <c r="BD208" s="23">
        <v>0</v>
      </c>
      <c r="BE208" s="23">
        <v>0</v>
      </c>
      <c r="BF208" s="23">
        <v>4</v>
      </c>
      <c r="BG208" s="23">
        <v>4</v>
      </c>
      <c r="BH208" s="23">
        <v>8</v>
      </c>
      <c r="BI208" s="23">
        <v>4</v>
      </c>
      <c r="BJ208" s="23">
        <v>2</v>
      </c>
      <c r="BK208" s="23">
        <v>1</v>
      </c>
      <c r="BL208" s="23">
        <v>0</v>
      </c>
      <c r="BM208" s="23">
        <v>9</v>
      </c>
      <c r="BN208" s="23">
        <v>0</v>
      </c>
      <c r="BO208" s="23">
        <v>0</v>
      </c>
      <c r="BP208" s="23">
        <v>0</v>
      </c>
      <c r="BQ208" s="23">
        <v>1</v>
      </c>
      <c r="BS208" s="70">
        <v>4</v>
      </c>
      <c r="BT208" s="70">
        <v>10.5</v>
      </c>
      <c r="BV208" s="70">
        <v>3</v>
      </c>
      <c r="BW208" s="70">
        <v>5</v>
      </c>
    </row>
    <row r="209" spans="1:75" s="68" customFormat="1" hidden="1" x14ac:dyDescent="0.25">
      <c r="A209" s="29">
        <v>206</v>
      </c>
      <c r="B209" s="31" t="s">
        <v>713</v>
      </c>
      <c r="C209" s="31" t="s">
        <v>124</v>
      </c>
      <c r="D209" s="31" t="s">
        <v>714</v>
      </c>
      <c r="E209" s="21" t="s">
        <v>685</v>
      </c>
      <c r="F209" s="24">
        <v>12.5</v>
      </c>
      <c r="G209" s="24">
        <v>0</v>
      </c>
      <c r="H209" s="24"/>
      <c r="I209" s="25">
        <v>6.25</v>
      </c>
      <c r="J209" s="25"/>
      <c r="K209" s="24">
        <v>17</v>
      </c>
      <c r="L209" s="24">
        <v>3.25</v>
      </c>
      <c r="M209" s="24"/>
      <c r="N209" s="25">
        <v>10.125</v>
      </c>
      <c r="O209" s="25">
        <v>7.8</v>
      </c>
      <c r="P209" s="26">
        <v>15</v>
      </c>
      <c r="Q209" s="26">
        <v>4</v>
      </c>
      <c r="R209" s="26"/>
      <c r="S209" s="25">
        <v>9.5</v>
      </c>
      <c r="T209" s="24">
        <v>15</v>
      </c>
      <c r="U209" s="24">
        <v>2.5</v>
      </c>
      <c r="V209" s="24"/>
      <c r="W209" s="25">
        <v>8.75</v>
      </c>
      <c r="X209" s="27">
        <v>9.125</v>
      </c>
      <c r="Y209" s="24" t="s">
        <v>94</v>
      </c>
      <c r="Z209" s="24">
        <v>7.5</v>
      </c>
      <c r="AA209" s="24"/>
      <c r="AB209" s="25">
        <v>10</v>
      </c>
      <c r="AC209" s="24">
        <v>12</v>
      </c>
      <c r="AD209" s="24">
        <v>14</v>
      </c>
      <c r="AE209" s="24">
        <v>5.125</v>
      </c>
      <c r="AF209" s="25">
        <v>10.225</v>
      </c>
      <c r="AG209" s="22">
        <v>10</v>
      </c>
      <c r="AH209" s="24"/>
      <c r="AI209" s="22"/>
      <c r="AJ209" s="24">
        <v>3</v>
      </c>
      <c r="AK209" s="24"/>
      <c r="AL209" s="22"/>
      <c r="AM209" s="25">
        <v>6.5</v>
      </c>
      <c r="AN209" s="24">
        <v>15.25</v>
      </c>
      <c r="AO209" s="24">
        <v>15.25</v>
      </c>
      <c r="AP209" s="25">
        <v>10</v>
      </c>
      <c r="AQ209" s="28">
        <v>30</v>
      </c>
      <c r="AR209" s="25" t="s">
        <v>932</v>
      </c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23">
        <v>0</v>
      </c>
      <c r="BD209" s="23">
        <v>4</v>
      </c>
      <c r="BE209" s="23">
        <v>4</v>
      </c>
      <c r="BF209" s="23">
        <v>0</v>
      </c>
      <c r="BG209" s="23">
        <v>0</v>
      </c>
      <c r="BH209" s="23">
        <v>0</v>
      </c>
      <c r="BI209" s="23">
        <v>4</v>
      </c>
      <c r="BJ209" s="23">
        <v>2</v>
      </c>
      <c r="BK209" s="23">
        <v>1</v>
      </c>
      <c r="BL209" s="23">
        <v>0</v>
      </c>
      <c r="BM209" s="23">
        <v>9</v>
      </c>
      <c r="BN209" s="23">
        <v>1</v>
      </c>
      <c r="BO209" s="23">
        <v>0</v>
      </c>
      <c r="BP209" s="23">
        <v>1</v>
      </c>
      <c r="BQ209" s="23">
        <v>1</v>
      </c>
      <c r="BS209" s="70">
        <v>4</v>
      </c>
      <c r="BT209" s="70">
        <v>7.5</v>
      </c>
      <c r="BW209" s="70">
        <v>2.5</v>
      </c>
    </row>
    <row r="210" spans="1:75" s="68" customFormat="1" hidden="1" x14ac:dyDescent="0.25">
      <c r="A210" s="29">
        <v>207</v>
      </c>
      <c r="B210" s="31" t="s">
        <v>715</v>
      </c>
      <c r="C210" s="31" t="s">
        <v>716</v>
      </c>
      <c r="D210" s="31" t="s">
        <v>36</v>
      </c>
      <c r="E210" s="21" t="s">
        <v>685</v>
      </c>
      <c r="F210" s="24">
        <v>15</v>
      </c>
      <c r="G210" s="22">
        <v>2</v>
      </c>
      <c r="H210" s="24"/>
      <c r="I210" s="25">
        <v>8.5</v>
      </c>
      <c r="J210" s="25"/>
      <c r="K210" s="24">
        <v>13.25</v>
      </c>
      <c r="L210" s="22">
        <v>0.25</v>
      </c>
      <c r="M210" s="24"/>
      <c r="N210" s="25">
        <v>6.75</v>
      </c>
      <c r="O210" s="25">
        <v>7.8</v>
      </c>
      <c r="P210" s="26">
        <v>17.5</v>
      </c>
      <c r="Q210" s="26">
        <v>3.5</v>
      </c>
      <c r="R210" s="26"/>
      <c r="S210" s="25">
        <v>10.5</v>
      </c>
      <c r="T210" s="24">
        <v>15</v>
      </c>
      <c r="U210" s="24">
        <v>10.5</v>
      </c>
      <c r="V210" s="24"/>
      <c r="W210" s="25">
        <v>12.75</v>
      </c>
      <c r="X210" s="27">
        <v>11.625</v>
      </c>
      <c r="Y210" s="24" t="s">
        <v>85</v>
      </c>
      <c r="Z210" s="24">
        <v>7.25</v>
      </c>
      <c r="AA210" s="24"/>
      <c r="AB210" s="25">
        <v>10</v>
      </c>
      <c r="AC210" s="24">
        <v>11.5</v>
      </c>
      <c r="AD210" s="24">
        <v>13.5</v>
      </c>
      <c r="AE210" s="24">
        <v>6</v>
      </c>
      <c r="AF210" s="25">
        <v>10.199999999999999</v>
      </c>
      <c r="AG210" s="22">
        <v>5</v>
      </c>
      <c r="AH210" s="24"/>
      <c r="AI210" s="22"/>
      <c r="AJ210" s="22">
        <v>6.25</v>
      </c>
      <c r="AK210" s="24"/>
      <c r="AL210" s="22"/>
      <c r="AM210" s="25">
        <v>5.625</v>
      </c>
      <c r="AN210" s="24">
        <v>15.5</v>
      </c>
      <c r="AO210" s="24">
        <v>15.5</v>
      </c>
      <c r="AP210" s="25">
        <v>10</v>
      </c>
      <c r="AQ210" s="28">
        <v>30</v>
      </c>
      <c r="AR210" s="25" t="s">
        <v>932</v>
      </c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23">
        <v>0</v>
      </c>
      <c r="BD210" s="23">
        <v>0</v>
      </c>
      <c r="BE210" s="23">
        <v>0</v>
      </c>
      <c r="BF210" s="23">
        <v>4</v>
      </c>
      <c r="BG210" s="23">
        <v>4</v>
      </c>
      <c r="BH210" s="23">
        <v>8</v>
      </c>
      <c r="BI210" s="23">
        <v>4</v>
      </c>
      <c r="BJ210" s="23">
        <v>2</v>
      </c>
      <c r="BK210" s="23">
        <v>1</v>
      </c>
      <c r="BL210" s="23">
        <v>0</v>
      </c>
      <c r="BM210" s="23">
        <v>9</v>
      </c>
      <c r="BN210" s="23">
        <v>0</v>
      </c>
      <c r="BO210" s="23">
        <v>0</v>
      </c>
      <c r="BP210" s="23">
        <v>0</v>
      </c>
      <c r="BQ210" s="23">
        <v>1</v>
      </c>
      <c r="BS210" s="70">
        <v>3.5</v>
      </c>
      <c r="BT210" s="70">
        <v>7.25</v>
      </c>
      <c r="BW210" s="70">
        <v>10.5</v>
      </c>
    </row>
    <row r="211" spans="1:75" s="68" customFormat="1" hidden="1" x14ac:dyDescent="0.25">
      <c r="A211" s="29">
        <v>208</v>
      </c>
      <c r="B211" s="31" t="s">
        <v>717</v>
      </c>
      <c r="C211" s="31" t="s">
        <v>718</v>
      </c>
      <c r="D211" s="31" t="s">
        <v>126</v>
      </c>
      <c r="E211" s="21" t="s">
        <v>685</v>
      </c>
      <c r="F211" s="24">
        <v>14</v>
      </c>
      <c r="G211" s="22">
        <v>8.25</v>
      </c>
      <c r="H211" s="24"/>
      <c r="I211" s="25">
        <v>11.125</v>
      </c>
      <c r="J211" s="25"/>
      <c r="K211" s="24">
        <v>17</v>
      </c>
      <c r="L211" s="22">
        <v>4.5</v>
      </c>
      <c r="M211" s="24"/>
      <c r="N211" s="25">
        <v>10.75</v>
      </c>
      <c r="O211" s="25">
        <v>10.975</v>
      </c>
      <c r="P211" s="26">
        <v>17.25</v>
      </c>
      <c r="Q211" s="26">
        <v>6</v>
      </c>
      <c r="R211" s="26"/>
      <c r="S211" s="25">
        <v>11.625</v>
      </c>
      <c r="T211" s="24">
        <v>14</v>
      </c>
      <c r="U211" s="24">
        <v>10</v>
      </c>
      <c r="V211" s="24"/>
      <c r="W211" s="25">
        <v>12</v>
      </c>
      <c r="X211" s="27">
        <v>11.8125</v>
      </c>
      <c r="Y211" s="24" t="s">
        <v>121</v>
      </c>
      <c r="Z211" s="24">
        <v>12.25</v>
      </c>
      <c r="AA211" s="24"/>
      <c r="AB211" s="25">
        <v>14.375</v>
      </c>
      <c r="AC211" s="24">
        <v>12</v>
      </c>
      <c r="AD211" s="24">
        <v>12.5</v>
      </c>
      <c r="AE211" s="24">
        <v>11.625</v>
      </c>
      <c r="AF211" s="25">
        <v>12.975</v>
      </c>
      <c r="AG211" s="22">
        <v>11</v>
      </c>
      <c r="AH211" s="24"/>
      <c r="AI211" s="22"/>
      <c r="AJ211" s="22">
        <v>8</v>
      </c>
      <c r="AK211" s="24"/>
      <c r="AL211" s="22"/>
      <c r="AM211" s="25">
        <v>9.5</v>
      </c>
      <c r="AN211" s="24">
        <v>15</v>
      </c>
      <c r="AO211" s="24">
        <v>15</v>
      </c>
      <c r="AP211" s="25">
        <v>11.823529411764707</v>
      </c>
      <c r="AQ211" s="28">
        <v>30</v>
      </c>
      <c r="AR211" s="85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23">
        <v>6</v>
      </c>
      <c r="BD211" s="23">
        <v>4</v>
      </c>
      <c r="BE211" s="23">
        <v>10</v>
      </c>
      <c r="BF211" s="23">
        <v>4</v>
      </c>
      <c r="BG211" s="23">
        <v>4</v>
      </c>
      <c r="BH211" s="23">
        <v>8</v>
      </c>
      <c r="BI211" s="23">
        <v>4</v>
      </c>
      <c r="BJ211" s="23">
        <v>2</v>
      </c>
      <c r="BK211" s="23">
        <v>1</v>
      </c>
      <c r="BL211" s="23">
        <v>2</v>
      </c>
      <c r="BM211" s="23">
        <v>9</v>
      </c>
      <c r="BN211" s="23">
        <v>1</v>
      </c>
      <c r="BO211" s="23">
        <v>0</v>
      </c>
      <c r="BP211" s="23">
        <v>1</v>
      </c>
      <c r="BQ211" s="23">
        <v>1</v>
      </c>
      <c r="BS211" s="70">
        <v>6</v>
      </c>
      <c r="BT211" s="70">
        <v>12.25</v>
      </c>
      <c r="BW211" s="70">
        <v>10</v>
      </c>
    </row>
    <row r="212" spans="1:75" s="68" customFormat="1" hidden="1" x14ac:dyDescent="0.25">
      <c r="A212" s="29">
        <v>209</v>
      </c>
      <c r="B212" s="31" t="s">
        <v>719</v>
      </c>
      <c r="C212" s="31" t="s">
        <v>720</v>
      </c>
      <c r="D212" s="31" t="s">
        <v>721</v>
      </c>
      <c r="E212" s="21" t="s">
        <v>685</v>
      </c>
      <c r="F212" s="24">
        <v>14</v>
      </c>
      <c r="G212" s="22">
        <v>13.75</v>
      </c>
      <c r="H212" s="24"/>
      <c r="I212" s="25">
        <v>13.875</v>
      </c>
      <c r="J212" s="25"/>
      <c r="K212" s="24">
        <v>19</v>
      </c>
      <c r="L212" s="52">
        <v>15.25</v>
      </c>
      <c r="M212" s="24"/>
      <c r="N212" s="25">
        <v>17.125</v>
      </c>
      <c r="O212" s="25">
        <v>15.175000000000001</v>
      </c>
      <c r="P212" s="26">
        <v>15.5</v>
      </c>
      <c r="Q212" s="26">
        <v>6.5</v>
      </c>
      <c r="R212" s="26"/>
      <c r="S212" s="25">
        <v>11</v>
      </c>
      <c r="T212" s="24">
        <v>15</v>
      </c>
      <c r="U212" s="24">
        <v>7</v>
      </c>
      <c r="V212" s="24"/>
      <c r="W212" s="25">
        <v>11</v>
      </c>
      <c r="X212" s="27">
        <v>11</v>
      </c>
      <c r="Y212" s="24" t="s">
        <v>80</v>
      </c>
      <c r="Z212" s="24">
        <v>19.25</v>
      </c>
      <c r="AA212" s="24"/>
      <c r="AB212" s="25">
        <v>18.125</v>
      </c>
      <c r="AC212" s="24">
        <v>16</v>
      </c>
      <c r="AD212" s="24">
        <v>14</v>
      </c>
      <c r="AE212" s="41">
        <v>11.3</v>
      </c>
      <c r="AF212" s="25">
        <v>15.51</v>
      </c>
      <c r="AG212" s="22">
        <v>12</v>
      </c>
      <c r="AH212" s="24"/>
      <c r="AI212" s="22"/>
      <c r="AJ212" s="24">
        <v>6</v>
      </c>
      <c r="AK212" s="24"/>
      <c r="AL212" s="22"/>
      <c r="AM212" s="25">
        <v>9</v>
      </c>
      <c r="AN212" s="24">
        <v>17</v>
      </c>
      <c r="AO212" s="24">
        <v>17</v>
      </c>
      <c r="AP212" s="25">
        <v>13.672058823529412</v>
      </c>
      <c r="AQ212" s="28">
        <v>30</v>
      </c>
      <c r="AR212" s="25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23">
        <v>6</v>
      </c>
      <c r="BD212" s="23">
        <v>4</v>
      </c>
      <c r="BE212" s="23">
        <v>10</v>
      </c>
      <c r="BF212" s="23">
        <v>4</v>
      </c>
      <c r="BG212" s="23">
        <v>4</v>
      </c>
      <c r="BH212" s="23">
        <v>8</v>
      </c>
      <c r="BI212" s="23">
        <v>4</v>
      </c>
      <c r="BJ212" s="23">
        <v>2</v>
      </c>
      <c r="BK212" s="23">
        <v>1</v>
      </c>
      <c r="BL212" s="23">
        <v>2</v>
      </c>
      <c r="BM212" s="23">
        <v>9</v>
      </c>
      <c r="BN212" s="23">
        <v>1</v>
      </c>
      <c r="BO212" s="23">
        <v>0</v>
      </c>
      <c r="BP212" s="23">
        <v>1</v>
      </c>
      <c r="BQ212" s="23">
        <v>1</v>
      </c>
      <c r="BS212" s="70">
        <v>6.5</v>
      </c>
      <c r="BT212" s="70">
        <v>19.25</v>
      </c>
      <c r="BW212" s="70">
        <v>7</v>
      </c>
    </row>
    <row r="213" spans="1:75" s="68" customFormat="1" hidden="1" x14ac:dyDescent="0.25">
      <c r="A213" s="29">
        <v>210</v>
      </c>
      <c r="B213" s="31" t="s">
        <v>722</v>
      </c>
      <c r="C213" s="31" t="s">
        <v>723</v>
      </c>
      <c r="D213" s="31" t="s">
        <v>23</v>
      </c>
      <c r="E213" s="21" t="s">
        <v>685</v>
      </c>
      <c r="F213" s="24">
        <v>11.5</v>
      </c>
      <c r="G213" s="22">
        <v>3.5</v>
      </c>
      <c r="H213" s="24"/>
      <c r="I213" s="25">
        <v>7.5</v>
      </c>
      <c r="J213" s="25"/>
      <c r="K213" s="24">
        <v>12.5</v>
      </c>
      <c r="L213" s="22">
        <v>0.5</v>
      </c>
      <c r="M213" s="24"/>
      <c r="N213" s="25">
        <v>6.5</v>
      </c>
      <c r="O213" s="25">
        <v>7.1</v>
      </c>
      <c r="P213" s="26">
        <v>16</v>
      </c>
      <c r="Q213" s="26">
        <v>4</v>
      </c>
      <c r="R213" s="26"/>
      <c r="S213" s="25">
        <v>10</v>
      </c>
      <c r="T213" s="24">
        <v>14.5</v>
      </c>
      <c r="U213" s="24">
        <v>5.5</v>
      </c>
      <c r="V213" s="24"/>
      <c r="W213" s="25">
        <v>10</v>
      </c>
      <c r="X213" s="27">
        <v>10</v>
      </c>
      <c r="Y213" s="24" t="s">
        <v>83</v>
      </c>
      <c r="Z213" s="24">
        <v>7</v>
      </c>
      <c r="AA213" s="24"/>
      <c r="AB213" s="25">
        <v>10</v>
      </c>
      <c r="AC213" s="24">
        <v>14.75</v>
      </c>
      <c r="AD213" s="24">
        <v>13.5</v>
      </c>
      <c r="AE213" s="24">
        <v>8.875</v>
      </c>
      <c r="AF213" s="25">
        <v>11.425000000000001</v>
      </c>
      <c r="AG213" s="22">
        <v>13</v>
      </c>
      <c r="AH213" s="24"/>
      <c r="AI213" s="22"/>
      <c r="AJ213" s="22">
        <v>7.5</v>
      </c>
      <c r="AK213" s="24"/>
      <c r="AL213" s="22"/>
      <c r="AM213" s="25">
        <v>10.25</v>
      </c>
      <c r="AN213" s="24">
        <v>14</v>
      </c>
      <c r="AO213" s="24">
        <v>14</v>
      </c>
      <c r="AP213" s="25">
        <v>10</v>
      </c>
      <c r="AQ213" s="28">
        <v>30</v>
      </c>
      <c r="AR213" s="25" t="s">
        <v>932</v>
      </c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23">
        <v>0</v>
      </c>
      <c r="BD213" s="23">
        <v>0</v>
      </c>
      <c r="BE213" s="23">
        <v>0</v>
      </c>
      <c r="BF213" s="23">
        <v>4</v>
      </c>
      <c r="BG213" s="23">
        <v>4</v>
      </c>
      <c r="BH213" s="23">
        <v>8</v>
      </c>
      <c r="BI213" s="23">
        <v>4</v>
      </c>
      <c r="BJ213" s="23">
        <v>2</v>
      </c>
      <c r="BK213" s="23">
        <v>1</v>
      </c>
      <c r="BL213" s="23">
        <v>0</v>
      </c>
      <c r="BM213" s="23">
        <v>9</v>
      </c>
      <c r="BN213" s="23">
        <v>1</v>
      </c>
      <c r="BO213" s="23">
        <v>0</v>
      </c>
      <c r="BP213" s="23">
        <v>2</v>
      </c>
      <c r="BQ213" s="23">
        <v>1</v>
      </c>
      <c r="BS213" s="70">
        <v>4</v>
      </c>
      <c r="BT213" s="70">
        <v>7</v>
      </c>
      <c r="BW213" s="70">
        <v>5.5</v>
      </c>
    </row>
    <row r="214" spans="1:75" s="68" customFormat="1" hidden="1" x14ac:dyDescent="0.25">
      <c r="A214" s="29">
        <v>211</v>
      </c>
      <c r="B214" s="31" t="s">
        <v>724</v>
      </c>
      <c r="C214" s="31" t="s">
        <v>199</v>
      </c>
      <c r="D214" s="31" t="s">
        <v>147</v>
      </c>
      <c r="E214" s="21" t="s">
        <v>685</v>
      </c>
      <c r="F214" s="24">
        <v>12.5</v>
      </c>
      <c r="G214" s="22">
        <v>5.75</v>
      </c>
      <c r="H214" s="24"/>
      <c r="I214" s="25">
        <v>9.125</v>
      </c>
      <c r="J214" s="25"/>
      <c r="K214" s="24">
        <v>15.75</v>
      </c>
      <c r="L214" s="22">
        <v>4.5</v>
      </c>
      <c r="M214" s="24"/>
      <c r="N214" s="25">
        <v>10.125</v>
      </c>
      <c r="O214" s="25">
        <v>9.5250000000000004</v>
      </c>
      <c r="P214" s="26">
        <v>18</v>
      </c>
      <c r="Q214" s="26">
        <v>4</v>
      </c>
      <c r="R214" s="26"/>
      <c r="S214" s="25">
        <v>11</v>
      </c>
      <c r="T214" s="24">
        <v>14.5</v>
      </c>
      <c r="U214" s="24">
        <v>6</v>
      </c>
      <c r="V214" s="24"/>
      <c r="W214" s="25">
        <v>10.25</v>
      </c>
      <c r="X214" s="27">
        <v>10.625</v>
      </c>
      <c r="Y214" s="24" t="s">
        <v>86</v>
      </c>
      <c r="Z214" s="24">
        <v>14</v>
      </c>
      <c r="AA214" s="24"/>
      <c r="AB214" s="25">
        <v>12.5</v>
      </c>
      <c r="AC214" s="24">
        <v>11</v>
      </c>
      <c r="AD214" s="24">
        <v>12.5</v>
      </c>
      <c r="AE214" s="24">
        <v>8.375</v>
      </c>
      <c r="AF214" s="25">
        <v>11.375</v>
      </c>
      <c r="AG214" s="22">
        <v>13</v>
      </c>
      <c r="AH214" s="24"/>
      <c r="AI214" s="22"/>
      <c r="AJ214" s="24">
        <v>10.75</v>
      </c>
      <c r="AK214" s="24"/>
      <c r="AL214" s="22"/>
      <c r="AM214" s="25">
        <v>11.875</v>
      </c>
      <c r="AN214" s="24">
        <v>14</v>
      </c>
      <c r="AO214" s="24">
        <v>14</v>
      </c>
      <c r="AP214" s="25">
        <v>10.867647058823529</v>
      </c>
      <c r="AQ214" s="28">
        <v>30</v>
      </c>
      <c r="AR214" s="85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23">
        <v>0</v>
      </c>
      <c r="BD214" s="23">
        <v>4</v>
      </c>
      <c r="BE214" s="23">
        <v>4</v>
      </c>
      <c r="BF214" s="23">
        <v>4</v>
      </c>
      <c r="BG214" s="23">
        <v>4</v>
      </c>
      <c r="BH214" s="23">
        <v>8</v>
      </c>
      <c r="BI214" s="23">
        <v>4</v>
      </c>
      <c r="BJ214" s="23">
        <v>2</v>
      </c>
      <c r="BK214" s="23">
        <v>1</v>
      </c>
      <c r="BL214" s="23">
        <v>0</v>
      </c>
      <c r="BM214" s="23">
        <v>9</v>
      </c>
      <c r="BN214" s="23">
        <v>1</v>
      </c>
      <c r="BO214" s="23">
        <v>1</v>
      </c>
      <c r="BP214" s="23">
        <v>2</v>
      </c>
      <c r="BQ214" s="23">
        <v>1</v>
      </c>
      <c r="BS214" s="70">
        <v>4</v>
      </c>
      <c r="BT214" s="70">
        <v>14</v>
      </c>
      <c r="BW214" s="70">
        <v>6</v>
      </c>
    </row>
    <row r="215" spans="1:75" s="68" customFormat="1" hidden="1" x14ac:dyDescent="0.25">
      <c r="A215" s="29">
        <v>212</v>
      </c>
      <c r="B215" s="31" t="s">
        <v>725</v>
      </c>
      <c r="C215" s="31" t="s">
        <v>726</v>
      </c>
      <c r="D215" s="31" t="s">
        <v>198</v>
      </c>
      <c r="E215" s="21" t="s">
        <v>685</v>
      </c>
      <c r="F215" s="24">
        <v>12</v>
      </c>
      <c r="G215" s="22">
        <v>2</v>
      </c>
      <c r="H215" s="24">
        <v>7.5</v>
      </c>
      <c r="I215" s="25">
        <v>9.75</v>
      </c>
      <c r="J215" s="25"/>
      <c r="K215" s="24">
        <v>10</v>
      </c>
      <c r="L215" s="22">
        <v>0.25</v>
      </c>
      <c r="M215" s="24">
        <v>3.5</v>
      </c>
      <c r="N215" s="25">
        <v>6.75</v>
      </c>
      <c r="O215" s="25">
        <v>8.5500000000000007</v>
      </c>
      <c r="P215" s="26">
        <v>14</v>
      </c>
      <c r="Q215" s="26">
        <v>3</v>
      </c>
      <c r="R215" s="26">
        <v>3</v>
      </c>
      <c r="S215" s="25">
        <v>8.5</v>
      </c>
      <c r="T215" s="24">
        <v>15</v>
      </c>
      <c r="U215" s="24">
        <v>5</v>
      </c>
      <c r="V215" s="24"/>
      <c r="W215" s="25">
        <v>10</v>
      </c>
      <c r="X215" s="27">
        <v>9.25</v>
      </c>
      <c r="Y215" s="24" t="s">
        <v>85</v>
      </c>
      <c r="Z215" s="24">
        <v>5.75</v>
      </c>
      <c r="AA215" s="24">
        <v>14.5</v>
      </c>
      <c r="AB215" s="25">
        <v>12.25</v>
      </c>
      <c r="AC215" s="24">
        <v>11.75</v>
      </c>
      <c r="AD215" s="24">
        <v>14</v>
      </c>
      <c r="AE215" s="24">
        <v>6</v>
      </c>
      <c r="AF215" s="25">
        <v>11.25</v>
      </c>
      <c r="AG215" s="22">
        <v>6</v>
      </c>
      <c r="AH215" s="24"/>
      <c r="AI215" s="22"/>
      <c r="AJ215" s="22">
        <v>9</v>
      </c>
      <c r="AK215" s="24"/>
      <c r="AL215" s="22"/>
      <c r="AM215" s="25">
        <v>7.5</v>
      </c>
      <c r="AN215" s="24">
        <v>15.5</v>
      </c>
      <c r="AO215" s="24"/>
      <c r="AP215" s="25">
        <v>10</v>
      </c>
      <c r="AQ215" s="28">
        <v>30</v>
      </c>
      <c r="AR215" s="25" t="s">
        <v>932</v>
      </c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23">
        <v>0</v>
      </c>
      <c r="BD215" s="23">
        <v>0</v>
      </c>
      <c r="BE215" s="23">
        <v>0</v>
      </c>
      <c r="BF215" s="23">
        <v>0</v>
      </c>
      <c r="BG215" s="23">
        <v>4</v>
      </c>
      <c r="BH215" s="23">
        <v>4</v>
      </c>
      <c r="BI215" s="23">
        <v>4</v>
      </c>
      <c r="BJ215" s="23">
        <v>2</v>
      </c>
      <c r="BK215" s="23">
        <v>1</v>
      </c>
      <c r="BL215" s="23">
        <v>0</v>
      </c>
      <c r="BM215" s="23">
        <v>9</v>
      </c>
      <c r="BN215" s="23">
        <v>0</v>
      </c>
      <c r="BO215" s="23">
        <v>0</v>
      </c>
      <c r="BP215" s="23">
        <v>0</v>
      </c>
      <c r="BQ215" s="23">
        <v>1</v>
      </c>
      <c r="BS215" s="70">
        <v>3</v>
      </c>
      <c r="BT215" s="70">
        <v>5.75</v>
      </c>
      <c r="BV215" s="70">
        <v>2.5</v>
      </c>
      <c r="BW215" s="70">
        <v>5</v>
      </c>
    </row>
    <row r="216" spans="1:75" s="68" customFormat="1" hidden="1" x14ac:dyDescent="0.25">
      <c r="A216" s="29">
        <v>213</v>
      </c>
      <c r="B216" s="31" t="s">
        <v>861</v>
      </c>
      <c r="C216" s="31" t="s">
        <v>226</v>
      </c>
      <c r="D216" s="31" t="s">
        <v>72</v>
      </c>
      <c r="E216" s="21" t="s">
        <v>685</v>
      </c>
      <c r="F216" s="24">
        <v>10</v>
      </c>
      <c r="G216" s="22">
        <v>3</v>
      </c>
      <c r="H216" s="24">
        <v>8</v>
      </c>
      <c r="I216" s="25">
        <v>9</v>
      </c>
      <c r="J216" s="25"/>
      <c r="K216" s="24">
        <v>10</v>
      </c>
      <c r="L216" s="22">
        <v>3.25</v>
      </c>
      <c r="M216" s="24">
        <v>1.25</v>
      </c>
      <c r="N216" s="25">
        <v>6.625</v>
      </c>
      <c r="O216" s="25">
        <v>8.0500000000000007</v>
      </c>
      <c r="P216" s="26">
        <v>0</v>
      </c>
      <c r="Q216" s="26">
        <v>8</v>
      </c>
      <c r="R216" s="26">
        <v>8</v>
      </c>
      <c r="S216" s="25">
        <v>4</v>
      </c>
      <c r="T216" s="24">
        <v>0</v>
      </c>
      <c r="U216" s="22"/>
      <c r="V216" s="24"/>
      <c r="W216" s="49">
        <v>11</v>
      </c>
      <c r="X216" s="27">
        <v>7.5</v>
      </c>
      <c r="Y216" s="24">
        <v>0</v>
      </c>
      <c r="Z216" s="22">
        <v>1.5</v>
      </c>
      <c r="AA216" s="24">
        <v>0</v>
      </c>
      <c r="AB216" s="49">
        <v>9.8800000000000008</v>
      </c>
      <c r="AC216" s="41">
        <v>12.5</v>
      </c>
      <c r="AD216" s="41">
        <v>10.33</v>
      </c>
      <c r="AE216" s="41">
        <v>12.5</v>
      </c>
      <c r="AF216" s="49">
        <v>11.018000000000001</v>
      </c>
      <c r="AG216" s="41">
        <v>10</v>
      </c>
      <c r="AH216" s="41">
        <v>10</v>
      </c>
      <c r="AI216" s="22"/>
      <c r="AJ216" s="24"/>
      <c r="AK216" s="24"/>
      <c r="AL216" s="22"/>
      <c r="AM216" s="25">
        <v>5</v>
      </c>
      <c r="AN216" s="41">
        <v>11</v>
      </c>
      <c r="AO216" s="41"/>
      <c r="AP216" s="25">
        <v>8.6082352941176481</v>
      </c>
      <c r="AQ216" s="28">
        <v>15</v>
      </c>
      <c r="AR216" s="25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23">
        <v>0</v>
      </c>
      <c r="BD216" s="23">
        <v>0</v>
      </c>
      <c r="BE216" s="23">
        <v>0</v>
      </c>
      <c r="BF216" s="23">
        <v>0</v>
      </c>
      <c r="BG216" s="23">
        <v>4</v>
      </c>
      <c r="BH216" s="23">
        <v>4</v>
      </c>
      <c r="BI216" s="23">
        <v>0</v>
      </c>
      <c r="BJ216" s="23">
        <v>2</v>
      </c>
      <c r="BK216" s="23">
        <v>1</v>
      </c>
      <c r="BL216" s="23">
        <v>2</v>
      </c>
      <c r="BM216" s="23">
        <v>9</v>
      </c>
      <c r="BN216" s="23">
        <v>1</v>
      </c>
      <c r="BO216" s="23">
        <v>0</v>
      </c>
      <c r="BP216" s="23">
        <v>1</v>
      </c>
      <c r="BQ216" s="23">
        <v>1</v>
      </c>
      <c r="BS216" s="70">
        <v>8</v>
      </c>
    </row>
    <row r="217" spans="1:75" s="68" customFormat="1" ht="15" hidden="1" customHeight="1" x14ac:dyDescent="0.25">
      <c r="A217" s="29">
        <v>214</v>
      </c>
      <c r="B217" s="31" t="s">
        <v>727</v>
      </c>
      <c r="C217" s="31" t="s">
        <v>728</v>
      </c>
      <c r="D217" s="31" t="s">
        <v>176</v>
      </c>
      <c r="E217" s="21" t="s">
        <v>685</v>
      </c>
      <c r="F217" s="24">
        <v>0</v>
      </c>
      <c r="G217" s="22"/>
      <c r="H217" s="24">
        <v>0</v>
      </c>
      <c r="I217" s="25">
        <v>0</v>
      </c>
      <c r="J217" s="25"/>
      <c r="K217" s="24">
        <v>0</v>
      </c>
      <c r="L217" s="22"/>
      <c r="M217" s="24">
        <v>0</v>
      </c>
      <c r="N217" s="25">
        <v>0</v>
      </c>
      <c r="O217" s="25">
        <v>0</v>
      </c>
      <c r="P217" s="54"/>
      <c r="Q217" s="55"/>
      <c r="R217" s="26">
        <v>0</v>
      </c>
      <c r="S217" s="49">
        <v>10</v>
      </c>
      <c r="T217" s="24">
        <v>0</v>
      </c>
      <c r="U217" s="22"/>
      <c r="V217" s="24"/>
      <c r="W217" s="49">
        <v>11.75</v>
      </c>
      <c r="X217" s="27">
        <v>10.875</v>
      </c>
      <c r="Y217" s="24">
        <v>0</v>
      </c>
      <c r="Z217" s="22"/>
      <c r="AA217" s="24">
        <v>0</v>
      </c>
      <c r="AB217" s="49">
        <v>9.5</v>
      </c>
      <c r="AC217" s="41">
        <v>10</v>
      </c>
      <c r="AD217" s="41">
        <v>11.63</v>
      </c>
      <c r="AE217" s="41">
        <v>15</v>
      </c>
      <c r="AF217" s="49">
        <v>11.126000000000001</v>
      </c>
      <c r="AG217" s="41">
        <v>10</v>
      </c>
      <c r="AH217" s="41">
        <v>10</v>
      </c>
      <c r="AI217" s="22"/>
      <c r="AJ217" s="22"/>
      <c r="AK217" s="24"/>
      <c r="AL217" s="22"/>
      <c r="AM217" s="25">
        <v>5</v>
      </c>
      <c r="AN217" s="41">
        <v>12</v>
      </c>
      <c r="AO217" s="41"/>
      <c r="AP217" s="25">
        <v>7.1252941176470594</v>
      </c>
      <c r="AQ217" s="28">
        <v>19</v>
      </c>
      <c r="AR217" s="25"/>
      <c r="AS217" s="76"/>
      <c r="AT217" s="76"/>
      <c r="AU217" s="76"/>
      <c r="AV217" s="76"/>
      <c r="AW217" s="76"/>
      <c r="AX217" s="76"/>
      <c r="AY217" s="76"/>
      <c r="AZ217" s="76"/>
      <c r="BA217" s="76"/>
      <c r="BB217" s="67" t="s">
        <v>869</v>
      </c>
      <c r="BC217" s="23">
        <v>0</v>
      </c>
      <c r="BD217" s="23">
        <v>0</v>
      </c>
      <c r="BE217" s="23">
        <v>0</v>
      </c>
      <c r="BF217" s="23">
        <v>4</v>
      </c>
      <c r="BG217" s="23">
        <v>4</v>
      </c>
      <c r="BH217" s="23">
        <v>8</v>
      </c>
      <c r="BI217" s="23">
        <v>0</v>
      </c>
      <c r="BJ217" s="23">
        <v>2</v>
      </c>
      <c r="BK217" s="23">
        <v>1</v>
      </c>
      <c r="BL217" s="23">
        <v>2</v>
      </c>
      <c r="BM217" s="23">
        <v>9</v>
      </c>
      <c r="BN217" s="23">
        <v>1</v>
      </c>
      <c r="BO217" s="23">
        <v>0</v>
      </c>
      <c r="BP217" s="23">
        <v>1</v>
      </c>
      <c r="BQ217" s="23">
        <v>1</v>
      </c>
      <c r="BR217" s="68" t="s">
        <v>869</v>
      </c>
    </row>
    <row r="218" spans="1:75" s="68" customFormat="1" hidden="1" x14ac:dyDescent="0.25">
      <c r="A218" s="29">
        <v>215</v>
      </c>
      <c r="B218" s="31" t="s">
        <v>729</v>
      </c>
      <c r="C218" s="31" t="s">
        <v>730</v>
      </c>
      <c r="D218" s="31" t="s">
        <v>731</v>
      </c>
      <c r="E218" s="21" t="s">
        <v>685</v>
      </c>
      <c r="F218" s="24">
        <v>10</v>
      </c>
      <c r="G218" s="22">
        <v>2.25</v>
      </c>
      <c r="H218" s="24"/>
      <c r="I218" s="25">
        <v>6.125</v>
      </c>
      <c r="J218" s="25"/>
      <c r="K218" s="24">
        <v>10.5</v>
      </c>
      <c r="L218" s="22">
        <v>1.5</v>
      </c>
      <c r="M218" s="24"/>
      <c r="N218" s="25">
        <v>6</v>
      </c>
      <c r="O218" s="25">
        <v>6.0750000000000002</v>
      </c>
      <c r="P218" s="26">
        <v>14</v>
      </c>
      <c r="Q218" s="26">
        <v>3</v>
      </c>
      <c r="R218" s="26"/>
      <c r="S218" s="25">
        <v>8.5</v>
      </c>
      <c r="T218" s="24">
        <v>14.5</v>
      </c>
      <c r="U218" s="24">
        <v>2.5</v>
      </c>
      <c r="V218" s="24"/>
      <c r="W218" s="25">
        <v>8.5</v>
      </c>
      <c r="X218" s="27">
        <v>8.5</v>
      </c>
      <c r="Y218" s="24" t="s">
        <v>84</v>
      </c>
      <c r="Z218" s="24">
        <v>13</v>
      </c>
      <c r="AA218" s="24"/>
      <c r="AB218" s="25">
        <v>13</v>
      </c>
      <c r="AC218" s="24">
        <v>11</v>
      </c>
      <c r="AD218" s="24">
        <v>13.5</v>
      </c>
      <c r="AE218" s="24">
        <v>9.125</v>
      </c>
      <c r="AF218" s="25">
        <v>11.925000000000001</v>
      </c>
      <c r="AG218" s="22">
        <v>3</v>
      </c>
      <c r="AH218" s="24"/>
      <c r="AI218" s="22"/>
      <c r="AJ218" s="22">
        <v>7</v>
      </c>
      <c r="AK218" s="24"/>
      <c r="AL218" s="22"/>
      <c r="AM218" s="25">
        <v>5</v>
      </c>
      <c r="AN218" s="24">
        <v>19.5</v>
      </c>
      <c r="AO218" s="24">
        <v>19.5</v>
      </c>
      <c r="AP218" s="25">
        <v>10</v>
      </c>
      <c r="AQ218" s="28">
        <v>30</v>
      </c>
      <c r="AR218" s="25" t="s">
        <v>932</v>
      </c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4</v>
      </c>
      <c r="BJ218" s="23">
        <v>2</v>
      </c>
      <c r="BK218" s="23">
        <v>1</v>
      </c>
      <c r="BL218" s="23">
        <v>0</v>
      </c>
      <c r="BM218" s="23">
        <v>9</v>
      </c>
      <c r="BN218" s="23">
        <v>0</v>
      </c>
      <c r="BO218" s="23">
        <v>0</v>
      </c>
      <c r="BP218" s="23">
        <v>0</v>
      </c>
      <c r="BQ218" s="23">
        <v>1</v>
      </c>
      <c r="BS218" s="70">
        <v>3</v>
      </c>
      <c r="BT218" s="70">
        <v>13</v>
      </c>
      <c r="BW218" s="70">
        <v>2.5</v>
      </c>
    </row>
    <row r="219" spans="1:75" s="68" customFormat="1" hidden="1" x14ac:dyDescent="0.25">
      <c r="A219" s="29">
        <v>216</v>
      </c>
      <c r="B219" s="31" t="s">
        <v>732</v>
      </c>
      <c r="C219" s="31" t="s">
        <v>53</v>
      </c>
      <c r="D219" s="31" t="s">
        <v>142</v>
      </c>
      <c r="E219" s="21" t="s">
        <v>608</v>
      </c>
      <c r="F219" s="24">
        <v>0</v>
      </c>
      <c r="G219" s="22"/>
      <c r="H219" s="24">
        <v>0.5</v>
      </c>
      <c r="I219" s="25">
        <v>0.25</v>
      </c>
      <c r="J219" s="25"/>
      <c r="K219" s="24">
        <v>7.75</v>
      </c>
      <c r="L219" s="22"/>
      <c r="M219" s="24">
        <v>0</v>
      </c>
      <c r="N219" s="25">
        <v>3.875</v>
      </c>
      <c r="O219" s="25">
        <v>1.7</v>
      </c>
      <c r="P219" s="26">
        <v>0</v>
      </c>
      <c r="Q219" s="26">
        <v>0</v>
      </c>
      <c r="R219" s="26">
        <v>5</v>
      </c>
      <c r="S219" s="25">
        <v>2.5</v>
      </c>
      <c r="T219" s="24">
        <v>0</v>
      </c>
      <c r="U219" s="22">
        <v>2</v>
      </c>
      <c r="V219" s="24"/>
      <c r="W219" s="25">
        <v>1</v>
      </c>
      <c r="X219" s="27">
        <v>1.75</v>
      </c>
      <c r="Y219" s="24" t="s">
        <v>85</v>
      </c>
      <c r="Z219" s="24">
        <v>6.25</v>
      </c>
      <c r="AA219" s="24">
        <v>2</v>
      </c>
      <c r="AB219" s="25">
        <v>10</v>
      </c>
      <c r="AC219" s="41">
        <v>11.5</v>
      </c>
      <c r="AD219" s="41">
        <v>11.5</v>
      </c>
      <c r="AE219" s="24">
        <v>0</v>
      </c>
      <c r="AF219" s="25">
        <v>8.6</v>
      </c>
      <c r="AG219" s="41">
        <v>13</v>
      </c>
      <c r="AH219" s="41">
        <v>13</v>
      </c>
      <c r="AI219" s="22"/>
      <c r="AJ219" s="41">
        <v>12.75</v>
      </c>
      <c r="AK219" s="24"/>
      <c r="AL219" s="52">
        <v>12.75</v>
      </c>
      <c r="AM219" s="25">
        <v>12.875</v>
      </c>
      <c r="AN219" s="41">
        <v>18</v>
      </c>
      <c r="AO219" s="41"/>
      <c r="AP219" s="25">
        <v>6.0147058823529411</v>
      </c>
      <c r="AQ219" s="28">
        <v>10</v>
      </c>
      <c r="AR219" s="25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4</v>
      </c>
      <c r="BJ219" s="23">
        <v>2</v>
      </c>
      <c r="BK219" s="23">
        <v>1</v>
      </c>
      <c r="BL219" s="23">
        <v>0</v>
      </c>
      <c r="BM219" s="23">
        <v>7</v>
      </c>
      <c r="BN219" s="23">
        <v>1</v>
      </c>
      <c r="BO219" s="23">
        <v>1</v>
      </c>
      <c r="BP219" s="23">
        <v>2</v>
      </c>
      <c r="BQ219" s="23">
        <v>1</v>
      </c>
      <c r="BS219" s="70"/>
      <c r="BT219" s="70">
        <v>6.25</v>
      </c>
    </row>
    <row r="220" spans="1:75" s="68" customFormat="1" hidden="1" x14ac:dyDescent="0.25">
      <c r="A220" s="29">
        <v>217</v>
      </c>
      <c r="B220" s="31" t="s">
        <v>733</v>
      </c>
      <c r="C220" s="31" t="s">
        <v>734</v>
      </c>
      <c r="D220" s="31" t="s">
        <v>229</v>
      </c>
      <c r="E220" s="21" t="s">
        <v>685</v>
      </c>
      <c r="F220" s="24">
        <v>14.5</v>
      </c>
      <c r="G220" s="22">
        <v>5.5</v>
      </c>
      <c r="H220" s="24"/>
      <c r="I220" s="25">
        <v>10</v>
      </c>
      <c r="J220" s="25"/>
      <c r="K220" s="24">
        <v>14</v>
      </c>
      <c r="L220" s="22">
        <v>2.25</v>
      </c>
      <c r="M220" s="24"/>
      <c r="N220" s="25">
        <v>8.125</v>
      </c>
      <c r="O220" s="25">
        <v>9.25</v>
      </c>
      <c r="P220" s="26">
        <v>18</v>
      </c>
      <c r="Q220" s="26">
        <v>4</v>
      </c>
      <c r="R220" s="26"/>
      <c r="S220" s="25">
        <v>11</v>
      </c>
      <c r="T220" s="24">
        <v>15</v>
      </c>
      <c r="U220" s="24">
        <v>2.5</v>
      </c>
      <c r="V220" s="24"/>
      <c r="W220" s="25">
        <v>8.75</v>
      </c>
      <c r="X220" s="27">
        <v>9.875</v>
      </c>
      <c r="Y220" s="24" t="s">
        <v>81</v>
      </c>
      <c r="Z220" s="24">
        <v>10</v>
      </c>
      <c r="AA220" s="24"/>
      <c r="AB220" s="25">
        <v>12</v>
      </c>
      <c r="AC220" s="24">
        <v>11.75</v>
      </c>
      <c r="AD220" s="24">
        <v>12.5</v>
      </c>
      <c r="AE220" s="24">
        <v>6.5</v>
      </c>
      <c r="AF220" s="25">
        <v>10.95</v>
      </c>
      <c r="AG220" s="22">
        <v>6</v>
      </c>
      <c r="AH220" s="24"/>
      <c r="AI220" s="22"/>
      <c r="AJ220" s="22">
        <v>5</v>
      </c>
      <c r="AK220" s="24"/>
      <c r="AL220" s="22"/>
      <c r="AM220" s="25">
        <v>5.5</v>
      </c>
      <c r="AN220" s="24">
        <v>16.5</v>
      </c>
      <c r="AO220" s="24">
        <v>16.5</v>
      </c>
      <c r="AP220" s="25">
        <v>10</v>
      </c>
      <c r="AQ220" s="28">
        <v>30</v>
      </c>
      <c r="AR220" s="25" t="s">
        <v>932</v>
      </c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23">
        <v>6</v>
      </c>
      <c r="BD220" s="23">
        <v>0</v>
      </c>
      <c r="BE220" s="23">
        <v>6</v>
      </c>
      <c r="BF220" s="23">
        <v>4</v>
      </c>
      <c r="BG220" s="23">
        <v>0</v>
      </c>
      <c r="BH220" s="23">
        <v>4</v>
      </c>
      <c r="BI220" s="23">
        <v>4</v>
      </c>
      <c r="BJ220" s="23">
        <v>2</v>
      </c>
      <c r="BK220" s="23">
        <v>1</v>
      </c>
      <c r="BL220" s="23">
        <v>0</v>
      </c>
      <c r="BM220" s="23">
        <v>9</v>
      </c>
      <c r="BN220" s="23">
        <v>0</v>
      </c>
      <c r="BO220" s="23">
        <v>0</v>
      </c>
      <c r="BP220" s="23">
        <v>0</v>
      </c>
      <c r="BQ220" s="23">
        <v>1</v>
      </c>
      <c r="BS220" s="70">
        <v>4</v>
      </c>
      <c r="BT220" s="70">
        <v>10</v>
      </c>
      <c r="BW220" s="70">
        <v>2.5</v>
      </c>
    </row>
    <row r="221" spans="1:75" s="68" customFormat="1" hidden="1" x14ac:dyDescent="0.25">
      <c r="A221" s="29">
        <v>218</v>
      </c>
      <c r="B221" s="31" t="s">
        <v>735</v>
      </c>
      <c r="C221" s="31" t="s">
        <v>736</v>
      </c>
      <c r="D221" s="31" t="s">
        <v>737</v>
      </c>
      <c r="E221" s="21" t="s">
        <v>685</v>
      </c>
      <c r="F221" s="24">
        <v>13</v>
      </c>
      <c r="G221" s="22">
        <v>1.25</v>
      </c>
      <c r="H221" s="24"/>
      <c r="I221" s="25">
        <v>7.125</v>
      </c>
      <c r="J221" s="25"/>
      <c r="K221" s="24">
        <v>14</v>
      </c>
      <c r="L221" s="22">
        <v>0.75</v>
      </c>
      <c r="M221" s="24"/>
      <c r="N221" s="25">
        <v>7.375</v>
      </c>
      <c r="O221" s="25">
        <v>7.2249999999999996</v>
      </c>
      <c r="P221" s="26">
        <v>14</v>
      </c>
      <c r="Q221" s="26">
        <v>4</v>
      </c>
      <c r="R221" s="26"/>
      <c r="S221" s="25">
        <v>9</v>
      </c>
      <c r="T221" s="24">
        <v>14</v>
      </c>
      <c r="U221" s="24">
        <v>2.5</v>
      </c>
      <c r="V221" s="24"/>
      <c r="W221" s="25">
        <v>8.25</v>
      </c>
      <c r="X221" s="27">
        <v>8.625</v>
      </c>
      <c r="Y221" s="24" t="s">
        <v>83</v>
      </c>
      <c r="Z221" s="24">
        <v>5.75</v>
      </c>
      <c r="AA221" s="24"/>
      <c r="AB221" s="25">
        <v>10</v>
      </c>
      <c r="AC221" s="24">
        <v>11.75</v>
      </c>
      <c r="AD221" s="24">
        <v>14</v>
      </c>
      <c r="AE221" s="24">
        <v>5.125</v>
      </c>
      <c r="AF221" s="25">
        <v>10.175000000000001</v>
      </c>
      <c r="AG221" s="22">
        <v>13</v>
      </c>
      <c r="AH221" s="24"/>
      <c r="AI221" s="22"/>
      <c r="AJ221" s="22">
        <v>8</v>
      </c>
      <c r="AK221" s="24"/>
      <c r="AL221" s="22"/>
      <c r="AM221" s="25">
        <v>10.5</v>
      </c>
      <c r="AN221" s="24">
        <v>19.5</v>
      </c>
      <c r="AO221" s="24">
        <v>19.5</v>
      </c>
      <c r="AP221" s="25">
        <v>10</v>
      </c>
      <c r="AQ221" s="28">
        <v>30</v>
      </c>
      <c r="AR221" s="25" t="s">
        <v>932</v>
      </c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4</v>
      </c>
      <c r="BJ221" s="23">
        <v>2</v>
      </c>
      <c r="BK221" s="23">
        <v>1</v>
      </c>
      <c r="BL221" s="23">
        <v>0</v>
      </c>
      <c r="BM221" s="23">
        <v>9</v>
      </c>
      <c r="BN221" s="23">
        <v>1</v>
      </c>
      <c r="BO221" s="23">
        <v>0</v>
      </c>
      <c r="BP221" s="23">
        <v>2</v>
      </c>
      <c r="BQ221" s="23">
        <v>1</v>
      </c>
      <c r="BS221" s="70">
        <v>4</v>
      </c>
      <c r="BT221" s="70">
        <v>5.75</v>
      </c>
      <c r="BW221" s="70">
        <v>2.5</v>
      </c>
    </row>
    <row r="222" spans="1:75" s="68" customFormat="1" hidden="1" x14ac:dyDescent="0.25">
      <c r="A222" s="29">
        <v>219</v>
      </c>
      <c r="B222" s="31" t="s">
        <v>738</v>
      </c>
      <c r="C222" s="31" t="s">
        <v>739</v>
      </c>
      <c r="D222" s="31" t="s">
        <v>45</v>
      </c>
      <c r="E222" s="21" t="s">
        <v>685</v>
      </c>
      <c r="F222" s="24">
        <v>15.5</v>
      </c>
      <c r="G222" s="22">
        <v>6.75</v>
      </c>
      <c r="H222" s="24"/>
      <c r="I222" s="25">
        <v>11.125</v>
      </c>
      <c r="J222" s="25"/>
      <c r="K222" s="24">
        <v>13.75</v>
      </c>
      <c r="L222" s="24">
        <v>2.5</v>
      </c>
      <c r="M222" s="24"/>
      <c r="N222" s="25">
        <v>8.125</v>
      </c>
      <c r="O222" s="25">
        <v>9.9250000000000007</v>
      </c>
      <c r="P222" s="26">
        <v>18</v>
      </c>
      <c r="Q222" s="26">
        <v>5</v>
      </c>
      <c r="R222" s="26"/>
      <c r="S222" s="25">
        <v>11.5</v>
      </c>
      <c r="T222" s="24">
        <v>15</v>
      </c>
      <c r="U222" s="24">
        <v>5</v>
      </c>
      <c r="V222" s="24"/>
      <c r="W222" s="25">
        <v>10</v>
      </c>
      <c r="X222" s="27">
        <v>10.75</v>
      </c>
      <c r="Y222" s="24" t="s">
        <v>83</v>
      </c>
      <c r="Z222" s="24">
        <v>11.5</v>
      </c>
      <c r="AA222" s="24"/>
      <c r="AB222" s="25">
        <v>11.75</v>
      </c>
      <c r="AC222" s="24">
        <v>12</v>
      </c>
      <c r="AD222" s="24">
        <v>12.5</v>
      </c>
      <c r="AE222" s="24">
        <v>9.75</v>
      </c>
      <c r="AF222" s="25">
        <v>11.55</v>
      </c>
      <c r="AG222" s="22">
        <v>6</v>
      </c>
      <c r="AH222" s="24"/>
      <c r="AI222" s="22"/>
      <c r="AJ222" s="22">
        <v>9.25</v>
      </c>
      <c r="AK222" s="24"/>
      <c r="AL222" s="22"/>
      <c r="AM222" s="25">
        <v>7.625</v>
      </c>
      <c r="AN222" s="24">
        <v>11</v>
      </c>
      <c r="AO222" s="24">
        <v>11</v>
      </c>
      <c r="AP222" s="25">
        <v>10.389705882352942</v>
      </c>
      <c r="AQ222" s="28">
        <v>30</v>
      </c>
      <c r="AR222" s="85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23">
        <v>6</v>
      </c>
      <c r="BD222" s="23">
        <v>0</v>
      </c>
      <c r="BE222" s="23">
        <v>6</v>
      </c>
      <c r="BF222" s="23">
        <v>4</v>
      </c>
      <c r="BG222" s="23">
        <v>4</v>
      </c>
      <c r="BH222" s="23">
        <v>8</v>
      </c>
      <c r="BI222" s="23">
        <v>4</v>
      </c>
      <c r="BJ222" s="23">
        <v>2</v>
      </c>
      <c r="BK222" s="23">
        <v>1</v>
      </c>
      <c r="BL222" s="23">
        <v>0</v>
      </c>
      <c r="BM222" s="23">
        <v>9</v>
      </c>
      <c r="BN222" s="23">
        <v>0</v>
      </c>
      <c r="BO222" s="23">
        <v>0</v>
      </c>
      <c r="BP222" s="23">
        <v>0</v>
      </c>
      <c r="BQ222" s="23">
        <v>1</v>
      </c>
      <c r="BS222" s="70">
        <v>5</v>
      </c>
      <c r="BT222" s="70">
        <v>11.5</v>
      </c>
      <c r="BV222" s="70">
        <v>2.5</v>
      </c>
      <c r="BW222" s="70">
        <v>5</v>
      </c>
    </row>
    <row r="223" spans="1:75" s="68" customFormat="1" ht="15" hidden="1" customHeight="1" x14ac:dyDescent="0.25">
      <c r="A223" s="29">
        <v>220</v>
      </c>
      <c r="B223" s="42" t="s">
        <v>740</v>
      </c>
      <c r="C223" s="42" t="s">
        <v>741</v>
      </c>
      <c r="D223" s="42" t="s">
        <v>67</v>
      </c>
      <c r="E223" s="43" t="s">
        <v>685</v>
      </c>
      <c r="F223" s="44">
        <v>0</v>
      </c>
      <c r="G223" s="53"/>
      <c r="H223" s="24">
        <v>0</v>
      </c>
      <c r="I223" s="45">
        <v>0</v>
      </c>
      <c r="J223" s="45"/>
      <c r="K223" s="44">
        <v>0</v>
      </c>
      <c r="L223" s="53"/>
      <c r="M223" s="24">
        <v>0</v>
      </c>
      <c r="N223" s="45">
        <v>0</v>
      </c>
      <c r="O223" s="45">
        <v>0</v>
      </c>
      <c r="P223" s="46">
        <v>0</v>
      </c>
      <c r="Q223" s="57"/>
      <c r="R223" s="26">
        <v>0</v>
      </c>
      <c r="S223" s="45">
        <v>0</v>
      </c>
      <c r="T223" s="44">
        <v>0</v>
      </c>
      <c r="U223" s="53"/>
      <c r="V223" s="24"/>
      <c r="W223" s="45" t="e">
        <v>#REF!</v>
      </c>
      <c r="X223" s="47" t="e">
        <v>#REF!</v>
      </c>
      <c r="Y223" s="44">
        <v>0</v>
      </c>
      <c r="Z223" s="53"/>
      <c r="AA223" s="24">
        <v>0</v>
      </c>
      <c r="AB223" s="45">
        <v>0</v>
      </c>
      <c r="AC223" s="44">
        <v>0</v>
      </c>
      <c r="AD223" s="44">
        <v>0</v>
      </c>
      <c r="AE223" s="44">
        <v>0</v>
      </c>
      <c r="AF223" s="45">
        <v>0</v>
      </c>
      <c r="AG223" s="53"/>
      <c r="AH223" s="44"/>
      <c r="AI223" s="53"/>
      <c r="AJ223" s="53"/>
      <c r="AK223" s="44"/>
      <c r="AL223" s="53"/>
      <c r="AM223" s="45">
        <v>0</v>
      </c>
      <c r="AN223" s="53"/>
      <c r="AO223" s="44"/>
      <c r="AP223" s="45" t="e">
        <v>#REF!</v>
      </c>
      <c r="AQ223" s="48" t="e">
        <v>#REF!</v>
      </c>
      <c r="AR223" s="85"/>
      <c r="AS223" s="76"/>
      <c r="AT223" s="76"/>
      <c r="AU223" s="76"/>
      <c r="AV223" s="76"/>
      <c r="AW223" s="76"/>
      <c r="AX223" s="76"/>
      <c r="AY223" s="76"/>
      <c r="AZ223" s="76"/>
      <c r="BA223" s="76"/>
      <c r="BB223" s="67" t="s">
        <v>869</v>
      </c>
      <c r="BC223" s="23">
        <v>0</v>
      </c>
      <c r="BD223" s="23">
        <v>0</v>
      </c>
      <c r="BE223" s="23">
        <v>0</v>
      </c>
      <c r="BF223" s="23">
        <v>0</v>
      </c>
      <c r="BG223" s="23" t="e">
        <v>#REF!</v>
      </c>
      <c r="BH223" s="23" t="e">
        <v>#REF!</v>
      </c>
      <c r="BI223" s="23">
        <v>0</v>
      </c>
      <c r="BJ223" s="23">
        <v>0</v>
      </c>
      <c r="BK223" s="23">
        <v>0</v>
      </c>
      <c r="BL223" s="23">
        <v>0</v>
      </c>
      <c r="BM223" s="23">
        <v>0</v>
      </c>
      <c r="BN223" s="23">
        <v>0</v>
      </c>
      <c r="BO223" s="23">
        <v>0</v>
      </c>
      <c r="BP223" s="23">
        <v>0</v>
      </c>
      <c r="BQ223" s="23">
        <v>0</v>
      </c>
    </row>
    <row r="224" spans="1:75" s="68" customFormat="1" hidden="1" x14ac:dyDescent="0.25">
      <c r="A224" s="29">
        <v>221</v>
      </c>
      <c r="B224" s="31" t="s">
        <v>742</v>
      </c>
      <c r="C224" s="31" t="s">
        <v>35</v>
      </c>
      <c r="D224" s="31" t="s">
        <v>229</v>
      </c>
      <c r="E224" s="21" t="s">
        <v>743</v>
      </c>
      <c r="F224" s="24">
        <v>8</v>
      </c>
      <c r="G224" s="22">
        <v>2.5</v>
      </c>
      <c r="H224" s="24"/>
      <c r="I224" s="25">
        <v>5.25</v>
      </c>
      <c r="J224" s="25"/>
      <c r="K224" s="24">
        <v>13</v>
      </c>
      <c r="L224" s="22">
        <v>4.75</v>
      </c>
      <c r="M224" s="24"/>
      <c r="N224" s="25">
        <v>8.875</v>
      </c>
      <c r="O224" s="25">
        <v>6.7</v>
      </c>
      <c r="P224" s="26">
        <v>15</v>
      </c>
      <c r="Q224" s="26">
        <v>5</v>
      </c>
      <c r="R224" s="26"/>
      <c r="S224" s="25">
        <v>10</v>
      </c>
      <c r="T224" s="24">
        <v>14</v>
      </c>
      <c r="U224" s="24">
        <v>3</v>
      </c>
      <c r="V224" s="24"/>
      <c r="W224" s="25">
        <v>8.5</v>
      </c>
      <c r="X224" s="27">
        <v>9.25</v>
      </c>
      <c r="Y224" s="24" t="s">
        <v>144</v>
      </c>
      <c r="Z224" s="24">
        <v>15.25</v>
      </c>
      <c r="AA224" s="24"/>
      <c r="AB224" s="25">
        <v>14.25</v>
      </c>
      <c r="AC224" s="24" t="s">
        <v>83</v>
      </c>
      <c r="AD224" s="24">
        <v>13.5</v>
      </c>
      <c r="AE224" s="24">
        <v>14.5</v>
      </c>
      <c r="AF224" s="25">
        <v>13.7</v>
      </c>
      <c r="AG224" s="22">
        <v>11.5</v>
      </c>
      <c r="AH224" s="24"/>
      <c r="AI224" s="22"/>
      <c r="AJ224" s="22">
        <v>8.75</v>
      </c>
      <c r="AK224" s="24"/>
      <c r="AL224" s="22"/>
      <c r="AM224" s="25">
        <v>10.125</v>
      </c>
      <c r="AN224" s="24">
        <v>15</v>
      </c>
      <c r="AO224" s="24">
        <v>15</v>
      </c>
      <c r="AP224" s="25">
        <v>10.25</v>
      </c>
      <c r="AQ224" s="28">
        <v>30</v>
      </c>
      <c r="AR224" s="85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23">
        <v>0</v>
      </c>
      <c r="BD224" s="23">
        <v>0</v>
      </c>
      <c r="BE224" s="23">
        <v>0</v>
      </c>
      <c r="BF224" s="23">
        <v>4</v>
      </c>
      <c r="BG224" s="23">
        <v>0</v>
      </c>
      <c r="BH224" s="23">
        <v>4</v>
      </c>
      <c r="BI224" s="23">
        <v>4</v>
      </c>
      <c r="BJ224" s="23">
        <v>2</v>
      </c>
      <c r="BK224" s="23">
        <v>1</v>
      </c>
      <c r="BL224" s="23">
        <v>2</v>
      </c>
      <c r="BM224" s="23">
        <v>9</v>
      </c>
      <c r="BN224" s="23">
        <v>1</v>
      </c>
      <c r="BO224" s="23">
        <v>0</v>
      </c>
      <c r="BP224" s="23">
        <v>2</v>
      </c>
      <c r="BQ224" s="23">
        <v>1</v>
      </c>
      <c r="BS224" s="70">
        <v>5</v>
      </c>
      <c r="BT224" s="70">
        <v>15.25</v>
      </c>
      <c r="BW224" s="70">
        <v>3</v>
      </c>
    </row>
    <row r="225" spans="1:75" s="68" customFormat="1" hidden="1" x14ac:dyDescent="0.25">
      <c r="A225" s="29">
        <v>222</v>
      </c>
      <c r="B225" s="31" t="s">
        <v>744</v>
      </c>
      <c r="C225" s="31" t="s">
        <v>745</v>
      </c>
      <c r="D225" s="31" t="s">
        <v>746</v>
      </c>
      <c r="E225" s="21" t="s">
        <v>743</v>
      </c>
      <c r="F225" s="24">
        <v>10</v>
      </c>
      <c r="G225" s="22">
        <v>3</v>
      </c>
      <c r="H225" s="24">
        <v>4</v>
      </c>
      <c r="I225" s="25">
        <v>7</v>
      </c>
      <c r="J225" s="25"/>
      <c r="K225" s="24">
        <v>12</v>
      </c>
      <c r="L225" s="22">
        <v>5.25</v>
      </c>
      <c r="M225" s="24">
        <v>6.25</v>
      </c>
      <c r="N225" s="25">
        <v>9.125</v>
      </c>
      <c r="O225" s="25">
        <v>7.85</v>
      </c>
      <c r="P225" s="26">
        <v>14.75</v>
      </c>
      <c r="Q225" s="26">
        <v>4</v>
      </c>
      <c r="R225" s="26">
        <v>0</v>
      </c>
      <c r="S225" s="25">
        <v>9.375</v>
      </c>
      <c r="T225" s="24">
        <v>14</v>
      </c>
      <c r="U225" s="24">
        <v>2.5</v>
      </c>
      <c r="V225" s="24"/>
      <c r="W225" s="25">
        <v>8.25</v>
      </c>
      <c r="X225" s="27">
        <v>8.8125</v>
      </c>
      <c r="Y225" s="24" t="s">
        <v>93</v>
      </c>
      <c r="Z225" s="24">
        <v>7.25</v>
      </c>
      <c r="AA225" s="24">
        <v>12.5</v>
      </c>
      <c r="AB225" s="25">
        <v>10.75</v>
      </c>
      <c r="AC225" s="24" t="s">
        <v>89</v>
      </c>
      <c r="AD225" s="24">
        <v>15.5</v>
      </c>
      <c r="AE225" s="24">
        <v>11.375</v>
      </c>
      <c r="AF225" s="25">
        <v>12.675000000000001</v>
      </c>
      <c r="AG225" s="22">
        <v>5</v>
      </c>
      <c r="AH225" s="24"/>
      <c r="AI225" s="22"/>
      <c r="AJ225" s="22">
        <v>8</v>
      </c>
      <c r="AK225" s="24">
        <v>14.25</v>
      </c>
      <c r="AL225" s="22"/>
      <c r="AM225" s="25">
        <v>9.625</v>
      </c>
      <c r="AN225" s="24">
        <v>7.5</v>
      </c>
      <c r="AO225" s="24">
        <v>10</v>
      </c>
      <c r="AP225" s="25">
        <v>10</v>
      </c>
      <c r="AQ225" s="28">
        <v>30</v>
      </c>
      <c r="AR225" s="25" t="s">
        <v>932</v>
      </c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  <c r="BI225" s="23">
        <v>4</v>
      </c>
      <c r="BJ225" s="23">
        <v>2</v>
      </c>
      <c r="BK225" s="23">
        <v>1</v>
      </c>
      <c r="BL225" s="23">
        <v>2</v>
      </c>
      <c r="BM225" s="23">
        <v>9</v>
      </c>
      <c r="BN225" s="23">
        <v>0</v>
      </c>
      <c r="BO225" s="23">
        <v>1</v>
      </c>
      <c r="BP225" s="23">
        <v>1</v>
      </c>
      <c r="BQ225" s="23">
        <v>1</v>
      </c>
      <c r="BS225" s="70">
        <v>4</v>
      </c>
      <c r="BT225" s="70">
        <v>7.25</v>
      </c>
      <c r="BW225" s="70">
        <v>2.5</v>
      </c>
    </row>
    <row r="226" spans="1:75" s="68" customFormat="1" hidden="1" x14ac:dyDescent="0.25">
      <c r="A226" s="29">
        <v>223</v>
      </c>
      <c r="B226" s="31" t="s">
        <v>747</v>
      </c>
      <c r="C226" s="31" t="s">
        <v>748</v>
      </c>
      <c r="D226" s="31" t="s">
        <v>48</v>
      </c>
      <c r="E226" s="21" t="s">
        <v>743</v>
      </c>
      <c r="F226" s="24">
        <v>11</v>
      </c>
      <c r="G226" s="22">
        <v>3</v>
      </c>
      <c r="H226" s="24"/>
      <c r="I226" s="25">
        <v>7</v>
      </c>
      <c r="J226" s="25"/>
      <c r="K226" s="24">
        <v>14.25</v>
      </c>
      <c r="L226" s="22">
        <v>3.5</v>
      </c>
      <c r="M226" s="24"/>
      <c r="N226" s="25">
        <v>8.875</v>
      </c>
      <c r="O226" s="25">
        <v>7.75</v>
      </c>
      <c r="P226" s="26">
        <v>15</v>
      </c>
      <c r="Q226" s="26">
        <v>3.5</v>
      </c>
      <c r="R226" s="26"/>
      <c r="S226" s="25">
        <v>9.25</v>
      </c>
      <c r="T226" s="24">
        <v>14</v>
      </c>
      <c r="U226" s="24">
        <v>6</v>
      </c>
      <c r="V226" s="24"/>
      <c r="W226" s="25">
        <v>10</v>
      </c>
      <c r="X226" s="27">
        <v>9.625</v>
      </c>
      <c r="Y226" s="24" t="s">
        <v>93</v>
      </c>
      <c r="Z226" s="24">
        <v>14</v>
      </c>
      <c r="AA226" s="24"/>
      <c r="AB226" s="25">
        <v>11.5</v>
      </c>
      <c r="AC226" s="24" t="s">
        <v>84</v>
      </c>
      <c r="AD226" s="24">
        <v>13</v>
      </c>
      <c r="AE226" s="24">
        <v>14.125</v>
      </c>
      <c r="AF226" s="25">
        <v>12.625</v>
      </c>
      <c r="AG226" s="22">
        <v>12</v>
      </c>
      <c r="AH226" s="24"/>
      <c r="AI226" s="22"/>
      <c r="AJ226" s="22">
        <v>7.75</v>
      </c>
      <c r="AK226" s="24"/>
      <c r="AL226" s="22"/>
      <c r="AM226" s="25">
        <v>9.875</v>
      </c>
      <c r="AN226" s="24">
        <v>18</v>
      </c>
      <c r="AO226" s="24">
        <v>18</v>
      </c>
      <c r="AP226" s="25">
        <v>10.477941176470589</v>
      </c>
      <c r="AQ226" s="28">
        <v>30</v>
      </c>
      <c r="AR226" s="22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>
        <v>0</v>
      </c>
      <c r="BD226" s="23">
        <v>0</v>
      </c>
      <c r="BE226" s="23">
        <v>0</v>
      </c>
      <c r="BF226" s="23">
        <v>0</v>
      </c>
      <c r="BG226" s="23">
        <v>4</v>
      </c>
      <c r="BH226" s="23">
        <v>4</v>
      </c>
      <c r="BI226" s="23">
        <v>4</v>
      </c>
      <c r="BJ226" s="23">
        <v>2</v>
      </c>
      <c r="BK226" s="23">
        <v>1</v>
      </c>
      <c r="BL226" s="23">
        <v>2</v>
      </c>
      <c r="BM226" s="23">
        <v>9</v>
      </c>
      <c r="BN226" s="23">
        <v>1</v>
      </c>
      <c r="BO226" s="23">
        <v>0</v>
      </c>
      <c r="BP226" s="23">
        <v>1</v>
      </c>
      <c r="BQ226" s="23">
        <v>1</v>
      </c>
      <c r="BS226" s="70">
        <v>3.5</v>
      </c>
      <c r="BT226" s="70">
        <v>14</v>
      </c>
      <c r="BV226" s="70">
        <v>4</v>
      </c>
      <c r="BW226" s="70">
        <v>6</v>
      </c>
    </row>
    <row r="227" spans="1:75" s="68" customFormat="1" hidden="1" x14ac:dyDescent="0.25">
      <c r="A227" s="29">
        <v>224</v>
      </c>
      <c r="B227" s="31" t="s">
        <v>749</v>
      </c>
      <c r="C227" s="31" t="s">
        <v>750</v>
      </c>
      <c r="D227" s="31" t="s">
        <v>23</v>
      </c>
      <c r="E227" s="21" t="s">
        <v>743</v>
      </c>
      <c r="F227" s="24">
        <v>8</v>
      </c>
      <c r="G227" s="22">
        <v>6</v>
      </c>
      <c r="H227" s="24">
        <v>15</v>
      </c>
      <c r="I227" s="25">
        <v>11.5</v>
      </c>
      <c r="J227" s="25"/>
      <c r="K227" s="24">
        <v>11</v>
      </c>
      <c r="L227" s="22">
        <v>1.75</v>
      </c>
      <c r="M227" s="24">
        <v>0.5</v>
      </c>
      <c r="N227" s="25">
        <v>6.375</v>
      </c>
      <c r="O227" s="25">
        <v>9.4499999999999993</v>
      </c>
      <c r="P227" s="26">
        <v>15.25</v>
      </c>
      <c r="Q227" s="26">
        <v>4</v>
      </c>
      <c r="R227" s="26">
        <v>14.5</v>
      </c>
      <c r="S227" s="25">
        <v>14.875</v>
      </c>
      <c r="T227" s="24">
        <v>14</v>
      </c>
      <c r="U227" s="24">
        <v>2.75</v>
      </c>
      <c r="V227" s="24"/>
      <c r="W227" s="25">
        <v>8.375</v>
      </c>
      <c r="X227" s="27">
        <v>11.625</v>
      </c>
      <c r="Y227" s="24" t="s">
        <v>151</v>
      </c>
      <c r="Z227" s="24">
        <v>5.25</v>
      </c>
      <c r="AA227" s="24"/>
      <c r="AB227" s="25">
        <v>7.5</v>
      </c>
      <c r="AC227" s="24" t="s">
        <v>81</v>
      </c>
      <c r="AD227" s="24">
        <v>12</v>
      </c>
      <c r="AE227" s="24">
        <v>9</v>
      </c>
      <c r="AF227" s="25">
        <v>10</v>
      </c>
      <c r="AG227" s="22">
        <v>5</v>
      </c>
      <c r="AH227" s="24"/>
      <c r="AI227" s="22"/>
      <c r="AJ227" s="22">
        <v>8</v>
      </c>
      <c r="AK227" s="24">
        <v>14</v>
      </c>
      <c r="AL227" s="22"/>
      <c r="AM227" s="25">
        <v>9.5</v>
      </c>
      <c r="AN227" s="24">
        <v>12</v>
      </c>
      <c r="AO227" s="24"/>
      <c r="AP227" s="25">
        <v>10.279411764705882</v>
      </c>
      <c r="AQ227" s="28">
        <v>30</v>
      </c>
      <c r="AR227" s="25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>
        <v>6</v>
      </c>
      <c r="BD227" s="23">
        <v>0</v>
      </c>
      <c r="BE227" s="23">
        <v>6</v>
      </c>
      <c r="BF227" s="23">
        <v>4</v>
      </c>
      <c r="BG227" s="23">
        <v>0</v>
      </c>
      <c r="BH227" s="23">
        <v>8</v>
      </c>
      <c r="BI227" s="23">
        <v>0</v>
      </c>
      <c r="BJ227" s="23">
        <v>2</v>
      </c>
      <c r="BK227" s="23">
        <v>1</v>
      </c>
      <c r="BL227" s="23">
        <v>0</v>
      </c>
      <c r="BM227" s="23">
        <v>9</v>
      </c>
      <c r="BN227" s="23">
        <v>0</v>
      </c>
      <c r="BO227" s="23">
        <v>1</v>
      </c>
      <c r="BP227" s="23">
        <v>1</v>
      </c>
      <c r="BQ227" s="23">
        <v>1</v>
      </c>
      <c r="BS227" s="70">
        <v>4</v>
      </c>
      <c r="BT227" s="70">
        <v>5.25</v>
      </c>
      <c r="BW227" s="70">
        <v>2.75</v>
      </c>
    </row>
    <row r="228" spans="1:75" s="68" customFormat="1" hidden="1" x14ac:dyDescent="0.25">
      <c r="A228" s="29">
        <v>225</v>
      </c>
      <c r="B228" s="31" t="s">
        <v>751</v>
      </c>
      <c r="C228" s="31" t="s">
        <v>752</v>
      </c>
      <c r="D228" s="31" t="s">
        <v>33</v>
      </c>
      <c r="E228" s="21" t="s">
        <v>743</v>
      </c>
      <c r="F228" s="24">
        <v>11.5</v>
      </c>
      <c r="G228" s="22">
        <v>1</v>
      </c>
      <c r="H228" s="24">
        <v>2</v>
      </c>
      <c r="I228" s="25">
        <v>6.75</v>
      </c>
      <c r="J228" s="25"/>
      <c r="K228" s="24">
        <v>7</v>
      </c>
      <c r="L228" s="22">
        <v>2</v>
      </c>
      <c r="M228" s="24">
        <v>3</v>
      </c>
      <c r="N228" s="25">
        <v>5</v>
      </c>
      <c r="O228" s="25">
        <v>6.05</v>
      </c>
      <c r="P228" s="26">
        <v>15.25</v>
      </c>
      <c r="Q228" s="26">
        <v>3.5</v>
      </c>
      <c r="R228" s="26">
        <v>10</v>
      </c>
      <c r="S228" s="25">
        <v>12.625</v>
      </c>
      <c r="T228" s="24">
        <v>14</v>
      </c>
      <c r="U228" s="24">
        <v>3.5</v>
      </c>
      <c r="V228" s="24"/>
      <c r="W228" s="25">
        <v>8.75</v>
      </c>
      <c r="X228" s="27">
        <v>10.6875</v>
      </c>
      <c r="Y228" s="24" t="s">
        <v>151</v>
      </c>
      <c r="Z228" s="24">
        <v>10.25</v>
      </c>
      <c r="AA228" s="24"/>
      <c r="AB228" s="25">
        <v>10</v>
      </c>
      <c r="AC228" s="24" t="s">
        <v>84</v>
      </c>
      <c r="AD228" s="24">
        <v>11.5</v>
      </c>
      <c r="AE228" s="24">
        <v>8</v>
      </c>
      <c r="AF228" s="25">
        <v>10.5</v>
      </c>
      <c r="AG228" s="22">
        <v>3</v>
      </c>
      <c r="AH228" s="24"/>
      <c r="AI228" s="22"/>
      <c r="AJ228" s="22">
        <v>6.25</v>
      </c>
      <c r="AK228" s="24">
        <v>15.5</v>
      </c>
      <c r="AL228" s="22"/>
      <c r="AM228" s="25">
        <v>9.25</v>
      </c>
      <c r="AN228" s="24">
        <v>19</v>
      </c>
      <c r="AO228" s="24"/>
      <c r="AP228" s="25">
        <v>10</v>
      </c>
      <c r="AQ228" s="28">
        <v>30</v>
      </c>
      <c r="AR228" s="25" t="s">
        <v>932</v>
      </c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>
        <v>0</v>
      </c>
      <c r="BD228" s="23">
        <v>0</v>
      </c>
      <c r="BE228" s="23">
        <v>0</v>
      </c>
      <c r="BF228" s="23">
        <v>4</v>
      </c>
      <c r="BG228" s="23">
        <v>0</v>
      </c>
      <c r="BH228" s="23">
        <v>8</v>
      </c>
      <c r="BI228" s="23">
        <v>4</v>
      </c>
      <c r="BJ228" s="23">
        <v>2</v>
      </c>
      <c r="BK228" s="23">
        <v>1</v>
      </c>
      <c r="BL228" s="23">
        <v>0</v>
      </c>
      <c r="BM228" s="23">
        <v>9</v>
      </c>
      <c r="BN228" s="23">
        <v>0</v>
      </c>
      <c r="BO228" s="23">
        <v>1</v>
      </c>
      <c r="BP228" s="23">
        <v>1</v>
      </c>
      <c r="BQ228" s="23">
        <v>1</v>
      </c>
      <c r="BS228" s="70">
        <v>3.5</v>
      </c>
      <c r="BT228" s="70">
        <v>10.25</v>
      </c>
      <c r="BW228" s="70">
        <v>3.5</v>
      </c>
    </row>
    <row r="229" spans="1:75" s="68" customFormat="1" hidden="1" x14ac:dyDescent="0.25">
      <c r="A229" s="29">
        <v>226</v>
      </c>
      <c r="B229" s="31" t="s">
        <v>753</v>
      </c>
      <c r="C229" s="31" t="s">
        <v>119</v>
      </c>
      <c r="D229" s="31" t="s">
        <v>32</v>
      </c>
      <c r="E229" s="21" t="s">
        <v>743</v>
      </c>
      <c r="F229" s="24">
        <v>10.5</v>
      </c>
      <c r="G229" s="22">
        <v>1</v>
      </c>
      <c r="H229" s="24"/>
      <c r="I229" s="25">
        <v>5.75</v>
      </c>
      <c r="J229" s="25"/>
      <c r="K229" s="24">
        <v>10</v>
      </c>
      <c r="L229" s="22">
        <v>1</v>
      </c>
      <c r="M229" s="24"/>
      <c r="N229" s="25">
        <v>5.5</v>
      </c>
      <c r="O229" s="25">
        <v>5.65</v>
      </c>
      <c r="P229" s="26">
        <v>15.25</v>
      </c>
      <c r="Q229" s="26">
        <v>5.5</v>
      </c>
      <c r="R229" s="26"/>
      <c r="S229" s="25">
        <v>10.375</v>
      </c>
      <c r="T229" s="24">
        <v>14.5</v>
      </c>
      <c r="U229" s="24">
        <v>2.5</v>
      </c>
      <c r="V229" s="24"/>
      <c r="W229" s="25">
        <v>8.5</v>
      </c>
      <c r="X229" s="27">
        <v>9.4375</v>
      </c>
      <c r="Y229" s="24" t="s">
        <v>151</v>
      </c>
      <c r="Z229" s="24">
        <v>5</v>
      </c>
      <c r="AA229" s="24"/>
      <c r="AB229" s="25">
        <v>7.375</v>
      </c>
      <c r="AC229" s="24" t="s">
        <v>89</v>
      </c>
      <c r="AD229" s="24">
        <v>14</v>
      </c>
      <c r="AE229" s="24">
        <v>7</v>
      </c>
      <c r="AF229" s="25">
        <v>10.15</v>
      </c>
      <c r="AG229" s="22">
        <v>14.5</v>
      </c>
      <c r="AH229" s="24"/>
      <c r="AI229" s="22"/>
      <c r="AJ229" s="22">
        <v>11</v>
      </c>
      <c r="AK229" s="24"/>
      <c r="AL229" s="22"/>
      <c r="AM229" s="25">
        <v>12.75</v>
      </c>
      <c r="AN229" s="24">
        <v>17.5</v>
      </c>
      <c r="AO229" s="24">
        <v>17.5</v>
      </c>
      <c r="AP229" s="25">
        <v>10</v>
      </c>
      <c r="AQ229" s="28">
        <v>30</v>
      </c>
      <c r="AR229" s="25" t="s">
        <v>932</v>
      </c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>
        <v>0</v>
      </c>
      <c r="BD229" s="23">
        <v>0</v>
      </c>
      <c r="BE229" s="23">
        <v>0</v>
      </c>
      <c r="BF229" s="23">
        <v>4</v>
      </c>
      <c r="BG229" s="23">
        <v>0</v>
      </c>
      <c r="BH229" s="23">
        <v>4</v>
      </c>
      <c r="BI229" s="23">
        <v>0</v>
      </c>
      <c r="BJ229" s="23">
        <v>2</v>
      </c>
      <c r="BK229" s="23">
        <v>1</v>
      </c>
      <c r="BL229" s="23">
        <v>0</v>
      </c>
      <c r="BM229" s="23">
        <v>9</v>
      </c>
      <c r="BN229" s="23">
        <v>1</v>
      </c>
      <c r="BO229" s="23">
        <v>1</v>
      </c>
      <c r="BP229" s="23">
        <v>2</v>
      </c>
      <c r="BQ229" s="23">
        <v>1</v>
      </c>
      <c r="BS229" s="70">
        <v>5.5</v>
      </c>
      <c r="BT229" s="70">
        <v>5</v>
      </c>
      <c r="BW229" s="70">
        <v>2.5</v>
      </c>
    </row>
    <row r="230" spans="1:75" s="68" customFormat="1" hidden="1" x14ac:dyDescent="0.25">
      <c r="A230" s="29">
        <v>227</v>
      </c>
      <c r="B230" s="31" t="s">
        <v>754</v>
      </c>
      <c r="C230" s="31" t="s">
        <v>66</v>
      </c>
      <c r="D230" s="31" t="s">
        <v>336</v>
      </c>
      <c r="E230" s="21" t="s">
        <v>743</v>
      </c>
      <c r="F230" s="24">
        <v>11</v>
      </c>
      <c r="G230" s="22">
        <v>4</v>
      </c>
      <c r="H230" s="24"/>
      <c r="I230" s="25">
        <v>7.5</v>
      </c>
      <c r="J230" s="25"/>
      <c r="K230" s="24">
        <v>10</v>
      </c>
      <c r="L230" s="22">
        <v>1.5</v>
      </c>
      <c r="M230" s="24"/>
      <c r="N230" s="25">
        <v>5.75</v>
      </c>
      <c r="O230" s="25">
        <v>6.8</v>
      </c>
      <c r="P230" s="26">
        <v>14.75</v>
      </c>
      <c r="Q230" s="26">
        <v>6</v>
      </c>
      <c r="R230" s="26"/>
      <c r="S230" s="25">
        <v>10.375</v>
      </c>
      <c r="T230" s="24">
        <v>14</v>
      </c>
      <c r="U230" s="24">
        <v>2</v>
      </c>
      <c r="V230" s="24"/>
      <c r="W230" s="25">
        <v>8</v>
      </c>
      <c r="X230" s="27">
        <v>9.1875</v>
      </c>
      <c r="Y230" s="24" t="s">
        <v>78</v>
      </c>
      <c r="Z230" s="24">
        <v>14</v>
      </c>
      <c r="AA230" s="24"/>
      <c r="AB230" s="25">
        <v>14.375</v>
      </c>
      <c r="AC230" s="24" t="s">
        <v>89</v>
      </c>
      <c r="AD230" s="24">
        <v>13</v>
      </c>
      <c r="AE230" s="24">
        <v>13</v>
      </c>
      <c r="AF230" s="25">
        <v>13.95</v>
      </c>
      <c r="AG230" s="22">
        <v>10.5</v>
      </c>
      <c r="AH230" s="24"/>
      <c r="AI230" s="22"/>
      <c r="AJ230" s="22">
        <v>8.5</v>
      </c>
      <c r="AK230" s="24"/>
      <c r="AL230" s="22"/>
      <c r="AM230" s="25">
        <v>9.5</v>
      </c>
      <c r="AN230" s="24">
        <v>15.5</v>
      </c>
      <c r="AO230" s="24">
        <v>15.5</v>
      </c>
      <c r="AP230" s="25">
        <v>10.294117647058824</v>
      </c>
      <c r="AQ230" s="28">
        <v>30</v>
      </c>
      <c r="AR230" s="22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>
        <v>0</v>
      </c>
      <c r="BD230" s="23">
        <v>0</v>
      </c>
      <c r="BE230" s="23">
        <v>0</v>
      </c>
      <c r="BF230" s="23">
        <v>4</v>
      </c>
      <c r="BG230" s="23">
        <v>0</v>
      </c>
      <c r="BH230" s="23">
        <v>4</v>
      </c>
      <c r="BI230" s="23">
        <v>4</v>
      </c>
      <c r="BJ230" s="23">
        <v>2</v>
      </c>
      <c r="BK230" s="23">
        <v>1</v>
      </c>
      <c r="BL230" s="23">
        <v>2</v>
      </c>
      <c r="BM230" s="23">
        <v>9</v>
      </c>
      <c r="BN230" s="23">
        <v>1</v>
      </c>
      <c r="BO230" s="23">
        <v>0</v>
      </c>
      <c r="BP230" s="23">
        <v>1</v>
      </c>
      <c r="BQ230" s="23">
        <v>1</v>
      </c>
      <c r="BS230" s="70">
        <v>6</v>
      </c>
      <c r="BT230" s="70">
        <v>14</v>
      </c>
      <c r="BU230" s="68">
        <v>1</v>
      </c>
      <c r="BW230" s="70">
        <v>2</v>
      </c>
    </row>
    <row r="231" spans="1:75" s="68" customFormat="1" hidden="1" x14ac:dyDescent="0.25">
      <c r="A231" s="29">
        <v>228</v>
      </c>
      <c r="B231" s="31" t="s">
        <v>755</v>
      </c>
      <c r="C231" s="31" t="s">
        <v>756</v>
      </c>
      <c r="D231" s="31" t="s">
        <v>58</v>
      </c>
      <c r="E231" s="21" t="s">
        <v>743</v>
      </c>
      <c r="F231" s="24">
        <v>10</v>
      </c>
      <c r="G231" s="22">
        <v>1.5</v>
      </c>
      <c r="H231" s="24"/>
      <c r="I231" s="25">
        <v>5.75</v>
      </c>
      <c r="J231" s="25"/>
      <c r="K231" s="24">
        <v>10</v>
      </c>
      <c r="L231" s="22">
        <v>2</v>
      </c>
      <c r="M231" s="24"/>
      <c r="N231" s="25">
        <v>6</v>
      </c>
      <c r="O231" s="25">
        <v>5.85</v>
      </c>
      <c r="P231" s="26">
        <v>14.5</v>
      </c>
      <c r="Q231" s="26">
        <v>6</v>
      </c>
      <c r="R231" s="26"/>
      <c r="S231" s="25">
        <v>10.25</v>
      </c>
      <c r="T231" s="24">
        <v>14.5</v>
      </c>
      <c r="U231" s="24">
        <v>5.5</v>
      </c>
      <c r="V231" s="24"/>
      <c r="W231" s="25">
        <v>10</v>
      </c>
      <c r="X231" s="27">
        <v>10.125</v>
      </c>
      <c r="Y231" s="24" t="s">
        <v>151</v>
      </c>
      <c r="Z231" s="24">
        <v>10.5</v>
      </c>
      <c r="AA231" s="24"/>
      <c r="AB231" s="25">
        <v>10.125</v>
      </c>
      <c r="AC231" s="24" t="s">
        <v>89</v>
      </c>
      <c r="AD231" s="24">
        <v>15.5</v>
      </c>
      <c r="AE231" s="24">
        <v>11.25</v>
      </c>
      <c r="AF231" s="25">
        <v>12.4</v>
      </c>
      <c r="AG231" s="22">
        <v>10</v>
      </c>
      <c r="AH231" s="24"/>
      <c r="AI231" s="22"/>
      <c r="AJ231" s="22">
        <v>8.5</v>
      </c>
      <c r="AK231" s="24"/>
      <c r="AL231" s="22"/>
      <c r="AM231" s="25">
        <v>9.25</v>
      </c>
      <c r="AN231" s="24">
        <v>12</v>
      </c>
      <c r="AO231" s="24">
        <v>12</v>
      </c>
      <c r="AP231" s="25">
        <v>10</v>
      </c>
      <c r="AQ231" s="28">
        <v>30</v>
      </c>
      <c r="AR231" s="25" t="s">
        <v>932</v>
      </c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>
        <v>0</v>
      </c>
      <c r="BD231" s="23">
        <v>0</v>
      </c>
      <c r="BE231" s="23">
        <v>0</v>
      </c>
      <c r="BF231" s="23">
        <v>4</v>
      </c>
      <c r="BG231" s="23">
        <v>4</v>
      </c>
      <c r="BH231" s="23">
        <v>8</v>
      </c>
      <c r="BI231" s="23">
        <v>4</v>
      </c>
      <c r="BJ231" s="23">
        <v>2</v>
      </c>
      <c r="BK231" s="23">
        <v>1</v>
      </c>
      <c r="BL231" s="23">
        <v>2</v>
      </c>
      <c r="BM231" s="23">
        <v>9</v>
      </c>
      <c r="BN231" s="23">
        <v>1</v>
      </c>
      <c r="BO231" s="23">
        <v>0</v>
      </c>
      <c r="BP231" s="23">
        <v>1</v>
      </c>
      <c r="BQ231" s="23">
        <v>1</v>
      </c>
      <c r="BS231" s="70">
        <v>6</v>
      </c>
      <c r="BT231" s="70">
        <v>10.5</v>
      </c>
      <c r="BV231" s="70">
        <v>3.5</v>
      </c>
      <c r="BW231" s="70">
        <v>5.5</v>
      </c>
    </row>
    <row r="232" spans="1:75" s="68" customFormat="1" hidden="1" x14ac:dyDescent="0.25">
      <c r="A232" s="29">
        <v>229</v>
      </c>
      <c r="B232" s="31" t="s">
        <v>757</v>
      </c>
      <c r="C232" s="31" t="s">
        <v>758</v>
      </c>
      <c r="D232" s="31" t="s">
        <v>36</v>
      </c>
      <c r="E232" s="21" t="s">
        <v>743</v>
      </c>
      <c r="F232" s="24">
        <v>10</v>
      </c>
      <c r="G232" s="22">
        <v>2</v>
      </c>
      <c r="H232" s="24"/>
      <c r="I232" s="25">
        <v>6</v>
      </c>
      <c r="J232" s="25"/>
      <c r="K232" s="24">
        <v>11</v>
      </c>
      <c r="L232" s="22">
        <v>0</v>
      </c>
      <c r="M232" s="24"/>
      <c r="N232" s="25">
        <v>5.5</v>
      </c>
      <c r="O232" s="25">
        <v>5.8</v>
      </c>
      <c r="P232" s="26">
        <v>14.75</v>
      </c>
      <c r="Q232" s="26">
        <v>5</v>
      </c>
      <c r="R232" s="26"/>
      <c r="S232" s="25">
        <v>9.875</v>
      </c>
      <c r="T232" s="24">
        <v>14</v>
      </c>
      <c r="U232" s="24">
        <v>2.5</v>
      </c>
      <c r="V232" s="24"/>
      <c r="W232" s="25">
        <v>8.25</v>
      </c>
      <c r="X232" s="27">
        <v>9.0625</v>
      </c>
      <c r="Y232" s="24" t="s">
        <v>144</v>
      </c>
      <c r="Z232" s="24">
        <v>6</v>
      </c>
      <c r="AA232" s="24"/>
      <c r="AB232" s="25">
        <v>10</v>
      </c>
      <c r="AC232" s="24" t="s">
        <v>83</v>
      </c>
      <c r="AD232" s="24">
        <v>14.5</v>
      </c>
      <c r="AE232" s="24">
        <v>11.75</v>
      </c>
      <c r="AF232" s="25">
        <v>11.65</v>
      </c>
      <c r="AG232" s="22">
        <v>10</v>
      </c>
      <c r="AH232" s="24"/>
      <c r="AI232" s="22"/>
      <c r="AJ232" s="22">
        <v>11</v>
      </c>
      <c r="AK232" s="24"/>
      <c r="AL232" s="22"/>
      <c r="AM232" s="25">
        <v>10.5</v>
      </c>
      <c r="AN232" s="24">
        <v>17.75</v>
      </c>
      <c r="AO232" s="24">
        <v>17.75</v>
      </c>
      <c r="AP232" s="25">
        <v>10</v>
      </c>
      <c r="AQ232" s="28">
        <v>30</v>
      </c>
      <c r="AR232" s="25" t="s">
        <v>932</v>
      </c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4</v>
      </c>
      <c r="BJ232" s="23">
        <v>2</v>
      </c>
      <c r="BK232" s="23">
        <v>1</v>
      </c>
      <c r="BL232" s="23">
        <v>2</v>
      </c>
      <c r="BM232" s="23">
        <v>9</v>
      </c>
      <c r="BN232" s="23">
        <v>1</v>
      </c>
      <c r="BO232" s="23">
        <v>1</v>
      </c>
      <c r="BP232" s="23">
        <v>2</v>
      </c>
      <c r="BQ232" s="23">
        <v>1</v>
      </c>
      <c r="BS232" s="70">
        <v>5</v>
      </c>
      <c r="BT232" s="70">
        <v>6</v>
      </c>
      <c r="BW232" s="70">
        <v>2.5</v>
      </c>
    </row>
    <row r="233" spans="1:75" s="68" customFormat="1" hidden="1" x14ac:dyDescent="0.25">
      <c r="A233" s="29">
        <v>230</v>
      </c>
      <c r="B233" s="31" t="s">
        <v>759</v>
      </c>
      <c r="C233" s="31" t="s">
        <v>760</v>
      </c>
      <c r="D233" s="31" t="s">
        <v>31</v>
      </c>
      <c r="E233" s="21" t="s">
        <v>743</v>
      </c>
      <c r="F233" s="24">
        <v>9.5</v>
      </c>
      <c r="G233" s="22">
        <v>3</v>
      </c>
      <c r="H233" s="24"/>
      <c r="I233" s="25">
        <v>6.25</v>
      </c>
      <c r="J233" s="25"/>
      <c r="K233" s="24">
        <v>13.75</v>
      </c>
      <c r="L233" s="24">
        <v>1</v>
      </c>
      <c r="M233" s="24"/>
      <c r="N233" s="25">
        <v>7.375</v>
      </c>
      <c r="O233" s="25">
        <v>6.7</v>
      </c>
      <c r="P233" s="26">
        <v>15.25</v>
      </c>
      <c r="Q233" s="26">
        <v>7</v>
      </c>
      <c r="R233" s="26"/>
      <c r="S233" s="25">
        <v>11.125</v>
      </c>
      <c r="T233" s="24">
        <v>15</v>
      </c>
      <c r="U233" s="24">
        <v>5</v>
      </c>
      <c r="V233" s="24"/>
      <c r="W233" s="25">
        <v>10</v>
      </c>
      <c r="X233" s="27">
        <v>10.5625</v>
      </c>
      <c r="Y233" s="24" t="s">
        <v>84</v>
      </c>
      <c r="Z233" s="24">
        <v>9</v>
      </c>
      <c r="AA233" s="24"/>
      <c r="AB233" s="25">
        <v>11</v>
      </c>
      <c r="AC233" s="24" t="s">
        <v>83</v>
      </c>
      <c r="AD233" s="24">
        <v>13</v>
      </c>
      <c r="AE233" s="24">
        <v>10.5</v>
      </c>
      <c r="AF233" s="25">
        <v>11.5</v>
      </c>
      <c r="AG233" s="22">
        <v>12</v>
      </c>
      <c r="AH233" s="24"/>
      <c r="AI233" s="22"/>
      <c r="AJ233" s="22">
        <v>8.75</v>
      </c>
      <c r="AK233" s="24"/>
      <c r="AL233" s="22"/>
      <c r="AM233" s="25">
        <v>10.375</v>
      </c>
      <c r="AN233" s="24">
        <v>15.5</v>
      </c>
      <c r="AO233" s="24">
        <v>15.5</v>
      </c>
      <c r="AP233" s="25">
        <v>10</v>
      </c>
      <c r="AQ233" s="28">
        <v>30</v>
      </c>
      <c r="AR233" s="25" t="s">
        <v>932</v>
      </c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>
        <v>0</v>
      </c>
      <c r="BD233" s="23">
        <v>0</v>
      </c>
      <c r="BE233" s="23">
        <v>0</v>
      </c>
      <c r="BF233" s="23">
        <v>4</v>
      </c>
      <c r="BG233" s="23">
        <v>4</v>
      </c>
      <c r="BH233" s="23">
        <v>8</v>
      </c>
      <c r="BI233" s="23">
        <v>4</v>
      </c>
      <c r="BJ233" s="23">
        <v>2</v>
      </c>
      <c r="BK233" s="23">
        <v>1</v>
      </c>
      <c r="BL233" s="23">
        <v>2</v>
      </c>
      <c r="BM233" s="23">
        <v>9</v>
      </c>
      <c r="BN233" s="23">
        <v>1</v>
      </c>
      <c r="BO233" s="23">
        <v>0</v>
      </c>
      <c r="BP233" s="23">
        <v>2</v>
      </c>
      <c r="BQ233" s="23">
        <v>1</v>
      </c>
      <c r="BS233" s="70">
        <v>7</v>
      </c>
      <c r="BT233" s="70">
        <v>9</v>
      </c>
      <c r="BU233" s="68">
        <v>1</v>
      </c>
      <c r="BV233" s="70">
        <v>3</v>
      </c>
      <c r="BW233" s="70">
        <v>5</v>
      </c>
    </row>
    <row r="234" spans="1:75" s="68" customFormat="1" hidden="1" x14ac:dyDescent="0.25">
      <c r="A234" s="29">
        <v>231</v>
      </c>
      <c r="B234" s="31" t="s">
        <v>761</v>
      </c>
      <c r="C234" s="31" t="s">
        <v>762</v>
      </c>
      <c r="D234" s="31" t="s">
        <v>763</v>
      </c>
      <c r="E234" s="21" t="s">
        <v>743</v>
      </c>
      <c r="F234" s="24">
        <v>9</v>
      </c>
      <c r="G234" s="22">
        <v>2</v>
      </c>
      <c r="H234" s="24">
        <v>3</v>
      </c>
      <c r="I234" s="25">
        <v>6</v>
      </c>
      <c r="J234" s="25"/>
      <c r="K234" s="24">
        <v>13</v>
      </c>
      <c r="L234" s="22">
        <v>1.75</v>
      </c>
      <c r="M234" s="24">
        <v>2.5</v>
      </c>
      <c r="N234" s="25">
        <v>7.75</v>
      </c>
      <c r="O234" s="25">
        <v>6.7</v>
      </c>
      <c r="P234" s="26">
        <v>14.75</v>
      </c>
      <c r="Q234" s="26">
        <v>5</v>
      </c>
      <c r="R234" s="26">
        <v>9</v>
      </c>
      <c r="S234" s="25">
        <v>11.875</v>
      </c>
      <c r="T234" s="24">
        <v>15</v>
      </c>
      <c r="U234" s="24">
        <v>2</v>
      </c>
      <c r="V234" s="24"/>
      <c r="W234" s="25">
        <v>8.5</v>
      </c>
      <c r="X234" s="27">
        <v>10.1875</v>
      </c>
      <c r="Y234" s="24" t="s">
        <v>151</v>
      </c>
      <c r="Z234" s="24">
        <v>7.5</v>
      </c>
      <c r="AA234" s="24"/>
      <c r="AB234" s="25">
        <v>10</v>
      </c>
      <c r="AC234" s="24" t="s">
        <v>85</v>
      </c>
      <c r="AD234" s="24">
        <v>13</v>
      </c>
      <c r="AE234" s="24">
        <v>12</v>
      </c>
      <c r="AF234" s="25">
        <v>11</v>
      </c>
      <c r="AG234" s="22">
        <v>6.5</v>
      </c>
      <c r="AH234" s="24"/>
      <c r="AI234" s="22"/>
      <c r="AJ234" s="22">
        <v>7.5</v>
      </c>
      <c r="AK234" s="24"/>
      <c r="AL234" s="22"/>
      <c r="AM234" s="25">
        <v>7</v>
      </c>
      <c r="AN234" s="24">
        <v>9</v>
      </c>
      <c r="AO234" s="24">
        <v>10</v>
      </c>
      <c r="AP234" s="207">
        <v>10</v>
      </c>
      <c r="AQ234" s="28">
        <v>30</v>
      </c>
      <c r="AR234" s="25" t="s">
        <v>932</v>
      </c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>
        <v>0</v>
      </c>
      <c r="BD234" s="23">
        <v>0</v>
      </c>
      <c r="BE234" s="23">
        <v>0</v>
      </c>
      <c r="BF234" s="23">
        <v>4</v>
      </c>
      <c r="BG234" s="23">
        <v>0</v>
      </c>
      <c r="BH234" s="23">
        <v>8</v>
      </c>
      <c r="BI234" s="23">
        <v>4</v>
      </c>
      <c r="BJ234" s="23">
        <v>2</v>
      </c>
      <c r="BK234" s="23">
        <v>1</v>
      </c>
      <c r="BL234" s="23">
        <v>2</v>
      </c>
      <c r="BM234" s="23">
        <v>9</v>
      </c>
      <c r="BN234" s="23">
        <v>0</v>
      </c>
      <c r="BO234" s="23">
        <v>0</v>
      </c>
      <c r="BP234" s="23">
        <v>0</v>
      </c>
      <c r="BQ234" s="23">
        <v>1</v>
      </c>
      <c r="BS234" s="70">
        <v>5</v>
      </c>
      <c r="BT234" s="70">
        <v>7.5</v>
      </c>
      <c r="BW234" s="70">
        <v>2</v>
      </c>
    </row>
    <row r="235" spans="1:75" s="68" customFormat="1" hidden="1" x14ac:dyDescent="0.25">
      <c r="A235" s="29">
        <v>232</v>
      </c>
      <c r="B235" s="31" t="s">
        <v>764</v>
      </c>
      <c r="C235" s="31" t="s">
        <v>765</v>
      </c>
      <c r="D235" s="31" t="s">
        <v>223</v>
      </c>
      <c r="E235" s="21" t="s">
        <v>743</v>
      </c>
      <c r="F235" s="24">
        <v>12</v>
      </c>
      <c r="G235" s="22">
        <v>3.5</v>
      </c>
      <c r="H235" s="24"/>
      <c r="I235" s="25">
        <v>7.75</v>
      </c>
      <c r="J235" s="25"/>
      <c r="K235" s="24">
        <v>12.25</v>
      </c>
      <c r="L235" s="22">
        <v>5</v>
      </c>
      <c r="M235" s="24"/>
      <c r="N235" s="25">
        <v>8.625</v>
      </c>
      <c r="O235" s="25">
        <v>8.1</v>
      </c>
      <c r="P235" s="26">
        <v>15</v>
      </c>
      <c r="Q235" s="26">
        <v>6</v>
      </c>
      <c r="R235" s="26"/>
      <c r="S235" s="25">
        <v>10.5</v>
      </c>
      <c r="T235" s="24">
        <v>14.5</v>
      </c>
      <c r="U235" s="24">
        <v>5.5</v>
      </c>
      <c r="V235" s="24"/>
      <c r="W235" s="25">
        <v>10</v>
      </c>
      <c r="X235" s="27">
        <v>10.25</v>
      </c>
      <c r="Y235" s="24" t="s">
        <v>84</v>
      </c>
      <c r="Z235" s="24">
        <v>14</v>
      </c>
      <c r="AA235" s="24"/>
      <c r="AB235" s="25">
        <v>13.5</v>
      </c>
      <c r="AC235" s="24" t="s">
        <v>83</v>
      </c>
      <c r="AD235" s="24">
        <v>16</v>
      </c>
      <c r="AE235" s="24">
        <v>12</v>
      </c>
      <c r="AF235" s="25">
        <v>13.4</v>
      </c>
      <c r="AG235" s="22">
        <v>6.5</v>
      </c>
      <c r="AH235" s="24"/>
      <c r="AI235" s="22"/>
      <c r="AJ235" s="22">
        <v>14.5</v>
      </c>
      <c r="AK235" s="24"/>
      <c r="AL235" s="22"/>
      <c r="AM235" s="25">
        <v>10.5</v>
      </c>
      <c r="AN235" s="24">
        <v>17</v>
      </c>
      <c r="AO235" s="24">
        <v>17</v>
      </c>
      <c r="AP235" s="25">
        <v>10.970588235294118</v>
      </c>
      <c r="AQ235" s="28">
        <v>30</v>
      </c>
      <c r="AR235" s="22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>
        <v>0</v>
      </c>
      <c r="BD235" s="23">
        <v>0</v>
      </c>
      <c r="BE235" s="23">
        <v>0</v>
      </c>
      <c r="BF235" s="23">
        <v>4</v>
      </c>
      <c r="BG235" s="23">
        <v>4</v>
      </c>
      <c r="BH235" s="23">
        <v>8</v>
      </c>
      <c r="BI235" s="23">
        <v>4</v>
      </c>
      <c r="BJ235" s="23">
        <v>2</v>
      </c>
      <c r="BK235" s="23">
        <v>1</v>
      </c>
      <c r="BL235" s="23">
        <v>2</v>
      </c>
      <c r="BM235" s="23">
        <v>9</v>
      </c>
      <c r="BN235" s="23">
        <v>0</v>
      </c>
      <c r="BO235" s="23">
        <v>1</v>
      </c>
      <c r="BP235" s="23">
        <v>2</v>
      </c>
      <c r="BQ235" s="23">
        <v>1</v>
      </c>
      <c r="BS235" s="70">
        <v>6</v>
      </c>
      <c r="BT235" s="70">
        <v>14</v>
      </c>
      <c r="BV235" s="70">
        <v>3.5</v>
      </c>
      <c r="BW235" s="70">
        <v>5.5</v>
      </c>
    </row>
    <row r="236" spans="1:75" s="68" customFormat="1" hidden="1" x14ac:dyDescent="0.25">
      <c r="A236" s="29">
        <v>233</v>
      </c>
      <c r="B236" s="31" t="s">
        <v>766</v>
      </c>
      <c r="C236" s="31" t="s">
        <v>767</v>
      </c>
      <c r="D236" s="31" t="s">
        <v>746</v>
      </c>
      <c r="E236" s="21" t="s">
        <v>743</v>
      </c>
      <c r="F236" s="24">
        <v>11.5</v>
      </c>
      <c r="G236" s="22">
        <v>4.5</v>
      </c>
      <c r="H236" s="24"/>
      <c r="I236" s="25">
        <v>8</v>
      </c>
      <c r="J236" s="25"/>
      <c r="K236" s="24">
        <v>11.5</v>
      </c>
      <c r="L236" s="22">
        <v>2.25</v>
      </c>
      <c r="M236" s="24"/>
      <c r="N236" s="25">
        <v>6.875</v>
      </c>
      <c r="O236" s="25">
        <v>7.55</v>
      </c>
      <c r="P236" s="26">
        <v>15.75</v>
      </c>
      <c r="Q236" s="26">
        <v>5</v>
      </c>
      <c r="R236" s="26"/>
      <c r="S236" s="25">
        <v>10.375</v>
      </c>
      <c r="T236" s="24">
        <v>14.5</v>
      </c>
      <c r="U236" s="24">
        <v>3</v>
      </c>
      <c r="V236" s="24"/>
      <c r="W236" s="25">
        <v>8.75</v>
      </c>
      <c r="X236" s="27">
        <v>9.5625</v>
      </c>
      <c r="Y236" s="24" t="s">
        <v>79</v>
      </c>
      <c r="Z236" s="24">
        <v>15.25</v>
      </c>
      <c r="AA236" s="24"/>
      <c r="AB236" s="25">
        <v>15.375</v>
      </c>
      <c r="AC236" s="24" t="s">
        <v>89</v>
      </c>
      <c r="AD236" s="24">
        <v>15</v>
      </c>
      <c r="AE236" s="24">
        <v>11</v>
      </c>
      <c r="AF236" s="25">
        <v>14.35</v>
      </c>
      <c r="AG236" s="22">
        <v>10</v>
      </c>
      <c r="AH236" s="24"/>
      <c r="AI236" s="22"/>
      <c r="AJ236" s="22">
        <v>10</v>
      </c>
      <c r="AK236" s="24"/>
      <c r="AL236" s="22"/>
      <c r="AM236" s="25">
        <v>10</v>
      </c>
      <c r="AN236" s="24">
        <v>12.5</v>
      </c>
      <c r="AO236" s="24">
        <v>12.5</v>
      </c>
      <c r="AP236" s="25">
        <v>10.602941176470589</v>
      </c>
      <c r="AQ236" s="28">
        <v>30</v>
      </c>
      <c r="AR236" s="22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>
        <v>0</v>
      </c>
      <c r="BD236" s="23">
        <v>0</v>
      </c>
      <c r="BE236" s="23">
        <v>0</v>
      </c>
      <c r="BF236" s="23">
        <v>4</v>
      </c>
      <c r="BG236" s="23">
        <v>0</v>
      </c>
      <c r="BH236" s="23">
        <v>4</v>
      </c>
      <c r="BI236" s="23">
        <v>4</v>
      </c>
      <c r="BJ236" s="23">
        <v>2</v>
      </c>
      <c r="BK236" s="23">
        <v>1</v>
      </c>
      <c r="BL236" s="23">
        <v>2</v>
      </c>
      <c r="BM236" s="23">
        <v>9</v>
      </c>
      <c r="BN236" s="23">
        <v>1</v>
      </c>
      <c r="BO236" s="23">
        <v>1</v>
      </c>
      <c r="BP236" s="23">
        <v>2</v>
      </c>
      <c r="BQ236" s="23">
        <v>1</v>
      </c>
      <c r="BS236" s="70">
        <v>5</v>
      </c>
      <c r="BT236" s="70">
        <v>15.25</v>
      </c>
      <c r="BU236" s="68">
        <v>1</v>
      </c>
      <c r="BW236" s="70">
        <v>3</v>
      </c>
    </row>
    <row r="237" spans="1:75" s="68" customFormat="1" hidden="1" x14ac:dyDescent="0.25">
      <c r="A237" s="29">
        <v>234</v>
      </c>
      <c r="B237" s="31" t="s">
        <v>768</v>
      </c>
      <c r="C237" s="31" t="s">
        <v>769</v>
      </c>
      <c r="D237" s="31" t="s">
        <v>222</v>
      </c>
      <c r="E237" s="21" t="s">
        <v>743</v>
      </c>
      <c r="F237" s="24">
        <v>10</v>
      </c>
      <c r="G237" s="22">
        <v>2</v>
      </c>
      <c r="H237" s="24"/>
      <c r="I237" s="25">
        <v>6</v>
      </c>
      <c r="J237" s="25"/>
      <c r="K237" s="24">
        <v>15.25</v>
      </c>
      <c r="L237" s="22">
        <v>0.25</v>
      </c>
      <c r="M237" s="24"/>
      <c r="N237" s="25">
        <v>7.75</v>
      </c>
      <c r="O237" s="25">
        <v>6.7</v>
      </c>
      <c r="P237" s="26">
        <v>14.75</v>
      </c>
      <c r="Q237" s="26">
        <v>9.5</v>
      </c>
      <c r="R237" s="26"/>
      <c r="S237" s="25">
        <v>12.125</v>
      </c>
      <c r="T237" s="24">
        <v>15</v>
      </c>
      <c r="U237" s="24">
        <v>2.5</v>
      </c>
      <c r="V237" s="24"/>
      <c r="W237" s="25">
        <v>8.75</v>
      </c>
      <c r="X237" s="27">
        <v>10.4375</v>
      </c>
      <c r="Y237" s="24" t="s">
        <v>151</v>
      </c>
      <c r="Z237" s="24">
        <v>11.25</v>
      </c>
      <c r="AA237" s="24"/>
      <c r="AB237" s="25">
        <v>10.5</v>
      </c>
      <c r="AC237" s="24" t="s">
        <v>85</v>
      </c>
      <c r="AD237" s="24">
        <v>14.5</v>
      </c>
      <c r="AE237" s="24">
        <v>11</v>
      </c>
      <c r="AF237" s="25">
        <v>11.3</v>
      </c>
      <c r="AG237" s="22">
        <v>10</v>
      </c>
      <c r="AH237" s="24"/>
      <c r="AI237" s="22"/>
      <c r="AJ237" s="22">
        <v>14</v>
      </c>
      <c r="AK237" s="24"/>
      <c r="AL237" s="22"/>
      <c r="AM237" s="25">
        <v>12</v>
      </c>
      <c r="AN237" s="24">
        <v>15.25</v>
      </c>
      <c r="AO237" s="24">
        <v>15.25</v>
      </c>
      <c r="AP237" s="25">
        <v>10.058823529411764</v>
      </c>
      <c r="AQ237" s="28">
        <v>30</v>
      </c>
      <c r="AR237" s="25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>
        <v>0</v>
      </c>
      <c r="BD237" s="23">
        <v>0</v>
      </c>
      <c r="BE237" s="23">
        <v>0</v>
      </c>
      <c r="BF237" s="23">
        <v>4</v>
      </c>
      <c r="BG237" s="23">
        <v>0</v>
      </c>
      <c r="BH237" s="23">
        <v>8</v>
      </c>
      <c r="BI237" s="23">
        <v>4</v>
      </c>
      <c r="BJ237" s="23">
        <v>2</v>
      </c>
      <c r="BK237" s="23">
        <v>1</v>
      </c>
      <c r="BL237" s="23">
        <v>2</v>
      </c>
      <c r="BM237" s="23">
        <v>9</v>
      </c>
      <c r="BN237" s="23">
        <v>1</v>
      </c>
      <c r="BO237" s="23">
        <v>1</v>
      </c>
      <c r="BP237" s="23">
        <v>2</v>
      </c>
      <c r="BQ237" s="23">
        <v>1</v>
      </c>
      <c r="BS237" s="70">
        <v>9.5</v>
      </c>
      <c r="BT237" s="70">
        <v>11.25</v>
      </c>
      <c r="BW237" s="70">
        <v>2.5</v>
      </c>
    </row>
    <row r="238" spans="1:75" s="68" customFormat="1" hidden="1" x14ac:dyDescent="0.25">
      <c r="A238" s="29">
        <v>235</v>
      </c>
      <c r="B238" s="31" t="s">
        <v>770</v>
      </c>
      <c r="C238" s="31" t="s">
        <v>712</v>
      </c>
      <c r="D238" s="31" t="s">
        <v>771</v>
      </c>
      <c r="E238" s="21" t="s">
        <v>743</v>
      </c>
      <c r="F238" s="24">
        <v>11</v>
      </c>
      <c r="G238" s="21">
        <v>2</v>
      </c>
      <c r="H238" s="24"/>
      <c r="I238" s="25">
        <v>6.5</v>
      </c>
      <c r="J238" s="25"/>
      <c r="K238" s="24">
        <v>12.25</v>
      </c>
      <c r="L238" s="21">
        <v>3.25</v>
      </c>
      <c r="M238" s="24"/>
      <c r="N238" s="25">
        <v>7.75</v>
      </c>
      <c r="O238" s="25">
        <v>7</v>
      </c>
      <c r="P238" s="26">
        <v>15.75</v>
      </c>
      <c r="Q238" s="26">
        <v>5</v>
      </c>
      <c r="R238" s="26"/>
      <c r="S238" s="25">
        <v>10.375</v>
      </c>
      <c r="T238" s="24">
        <v>14</v>
      </c>
      <c r="U238" s="24">
        <v>6</v>
      </c>
      <c r="V238" s="24"/>
      <c r="W238" s="25">
        <v>10</v>
      </c>
      <c r="X238" s="27">
        <v>10.1875</v>
      </c>
      <c r="Y238" s="24" t="s">
        <v>83</v>
      </c>
      <c r="Z238" s="24">
        <v>13</v>
      </c>
      <c r="AA238" s="24"/>
      <c r="AB238" s="25">
        <v>12.5</v>
      </c>
      <c r="AC238" s="24" t="s">
        <v>200</v>
      </c>
      <c r="AD238" s="24">
        <v>14</v>
      </c>
      <c r="AE238" s="24">
        <v>12.625</v>
      </c>
      <c r="AF238" s="25">
        <v>11.525</v>
      </c>
      <c r="AG238" s="21">
        <v>10</v>
      </c>
      <c r="AH238" s="24"/>
      <c r="AI238" s="23"/>
      <c r="AJ238" s="21">
        <v>7.25</v>
      </c>
      <c r="AK238" s="24"/>
      <c r="AL238" s="23"/>
      <c r="AM238" s="25">
        <v>8.625</v>
      </c>
      <c r="AN238" s="24">
        <v>17</v>
      </c>
      <c r="AO238" s="24">
        <v>17</v>
      </c>
      <c r="AP238" s="25">
        <v>10</v>
      </c>
      <c r="AQ238" s="28">
        <v>30</v>
      </c>
      <c r="AR238" s="25" t="s">
        <v>932</v>
      </c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>
        <v>0</v>
      </c>
      <c r="BD238" s="23">
        <v>0</v>
      </c>
      <c r="BE238" s="23">
        <v>0</v>
      </c>
      <c r="BF238" s="23">
        <v>4</v>
      </c>
      <c r="BG238" s="23">
        <v>4</v>
      </c>
      <c r="BH238" s="23">
        <v>8</v>
      </c>
      <c r="BI238" s="23">
        <v>4</v>
      </c>
      <c r="BJ238" s="23">
        <v>2</v>
      </c>
      <c r="BK238" s="23">
        <v>1</v>
      </c>
      <c r="BL238" s="23">
        <v>2</v>
      </c>
      <c r="BM238" s="23">
        <v>9</v>
      </c>
      <c r="BN238" s="23">
        <v>1</v>
      </c>
      <c r="BO238" s="23">
        <v>0</v>
      </c>
      <c r="BP238" s="23">
        <v>1</v>
      </c>
      <c r="BQ238" s="23">
        <v>1</v>
      </c>
      <c r="BS238" s="70">
        <v>5</v>
      </c>
      <c r="BT238" s="70">
        <v>13</v>
      </c>
      <c r="BV238" s="70">
        <v>4</v>
      </c>
      <c r="BW238" s="70">
        <v>6</v>
      </c>
    </row>
    <row r="239" spans="1:75" s="68" customFormat="1" hidden="1" x14ac:dyDescent="0.25">
      <c r="A239" s="29">
        <v>236</v>
      </c>
      <c r="B239" s="31" t="s">
        <v>772</v>
      </c>
      <c r="C239" s="31" t="s">
        <v>773</v>
      </c>
      <c r="D239" s="31" t="s">
        <v>774</v>
      </c>
      <c r="E239" s="21" t="s">
        <v>743</v>
      </c>
      <c r="F239" s="24">
        <v>10</v>
      </c>
      <c r="G239" s="21">
        <v>0</v>
      </c>
      <c r="H239" s="23"/>
      <c r="I239" s="25">
        <v>5</v>
      </c>
      <c r="J239" s="25"/>
      <c r="K239" s="24">
        <v>12</v>
      </c>
      <c r="L239" s="22">
        <v>3.25</v>
      </c>
      <c r="M239" s="24"/>
      <c r="N239" s="25">
        <v>7.625</v>
      </c>
      <c r="O239" s="25">
        <v>6.05</v>
      </c>
      <c r="P239" s="26">
        <v>14.75</v>
      </c>
      <c r="Q239" s="26">
        <v>5</v>
      </c>
      <c r="R239" s="26"/>
      <c r="S239" s="25">
        <v>9.875</v>
      </c>
      <c r="T239" s="24">
        <v>14.5</v>
      </c>
      <c r="U239" s="24">
        <v>2</v>
      </c>
      <c r="V239" s="23"/>
      <c r="W239" s="25">
        <v>8.25</v>
      </c>
      <c r="X239" s="27">
        <v>9.0625</v>
      </c>
      <c r="Y239" s="24" t="s">
        <v>93</v>
      </c>
      <c r="Z239" s="24">
        <v>9.25</v>
      </c>
      <c r="AA239" s="24"/>
      <c r="AB239" s="25">
        <v>10</v>
      </c>
      <c r="AC239" s="24" t="s">
        <v>81</v>
      </c>
      <c r="AD239" s="24">
        <v>13.5</v>
      </c>
      <c r="AE239" s="24">
        <v>9</v>
      </c>
      <c r="AF239" s="25">
        <v>11.3</v>
      </c>
      <c r="AG239" s="21">
        <v>10</v>
      </c>
      <c r="AH239" s="23"/>
      <c r="AI239" s="23"/>
      <c r="AJ239" s="21">
        <v>7.5</v>
      </c>
      <c r="AK239" s="23"/>
      <c r="AL239" s="23"/>
      <c r="AM239" s="25">
        <v>8.75</v>
      </c>
      <c r="AN239" s="24">
        <v>16.25</v>
      </c>
      <c r="AO239" s="24">
        <v>16.25</v>
      </c>
      <c r="AP239" s="25">
        <v>10</v>
      </c>
      <c r="AQ239" s="28">
        <v>30</v>
      </c>
      <c r="AR239" s="25" t="s">
        <v>932</v>
      </c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4</v>
      </c>
      <c r="BJ239" s="23">
        <v>2</v>
      </c>
      <c r="BK239" s="23">
        <v>1</v>
      </c>
      <c r="BL239" s="23">
        <v>0</v>
      </c>
      <c r="BM239" s="23">
        <v>9</v>
      </c>
      <c r="BN239" s="23">
        <v>1</v>
      </c>
      <c r="BO239" s="23">
        <v>0</v>
      </c>
      <c r="BP239" s="23">
        <v>1</v>
      </c>
      <c r="BQ239" s="23">
        <v>1</v>
      </c>
      <c r="BS239" s="70">
        <v>5</v>
      </c>
      <c r="BT239" s="70">
        <v>9.25</v>
      </c>
      <c r="BW239" s="70">
        <v>2</v>
      </c>
    </row>
    <row r="240" spans="1:75" s="68" customFormat="1" hidden="1" x14ac:dyDescent="0.25">
      <c r="A240" s="29">
        <v>237</v>
      </c>
      <c r="B240" s="31" t="s">
        <v>775</v>
      </c>
      <c r="C240" s="31" t="s">
        <v>776</v>
      </c>
      <c r="D240" s="31" t="s">
        <v>169</v>
      </c>
      <c r="E240" s="21" t="s">
        <v>743</v>
      </c>
      <c r="F240" s="24">
        <v>10.5</v>
      </c>
      <c r="G240" s="21">
        <v>2</v>
      </c>
      <c r="H240" s="23"/>
      <c r="I240" s="25">
        <v>6.25</v>
      </c>
      <c r="J240" s="23"/>
      <c r="K240" s="24">
        <v>10.25</v>
      </c>
      <c r="L240" s="21">
        <v>1</v>
      </c>
      <c r="M240" s="24"/>
      <c r="N240" s="25">
        <v>5.625</v>
      </c>
      <c r="O240" s="25">
        <v>6</v>
      </c>
      <c r="P240" s="26">
        <v>15.25</v>
      </c>
      <c r="Q240" s="26">
        <v>6.5</v>
      </c>
      <c r="R240" s="26"/>
      <c r="S240" s="25">
        <v>10.875</v>
      </c>
      <c r="T240" s="24">
        <v>15</v>
      </c>
      <c r="U240" s="24">
        <v>5</v>
      </c>
      <c r="V240" s="24"/>
      <c r="W240" s="25">
        <v>10</v>
      </c>
      <c r="X240" s="27">
        <v>10.4375</v>
      </c>
      <c r="Y240" s="24" t="s">
        <v>93</v>
      </c>
      <c r="Z240" s="24">
        <v>7.5</v>
      </c>
      <c r="AA240" s="24"/>
      <c r="AB240" s="25">
        <v>10</v>
      </c>
      <c r="AC240" s="24" t="s">
        <v>84</v>
      </c>
      <c r="AD240" s="24">
        <v>13</v>
      </c>
      <c r="AE240" s="24">
        <v>9</v>
      </c>
      <c r="AF240" s="25">
        <v>11</v>
      </c>
      <c r="AG240" s="21">
        <v>10</v>
      </c>
      <c r="AH240" s="23"/>
      <c r="AI240" s="23"/>
      <c r="AJ240" s="21">
        <v>11.5</v>
      </c>
      <c r="AK240" s="23"/>
      <c r="AL240" s="23"/>
      <c r="AM240" s="25">
        <v>10.75</v>
      </c>
      <c r="AN240" s="24">
        <v>14.75</v>
      </c>
      <c r="AO240" s="24">
        <v>14.75</v>
      </c>
      <c r="AP240" s="25">
        <v>10</v>
      </c>
      <c r="AQ240" s="28">
        <v>30</v>
      </c>
      <c r="AR240" s="25" t="s">
        <v>932</v>
      </c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>
        <v>0</v>
      </c>
      <c r="BD240" s="23">
        <v>0</v>
      </c>
      <c r="BE240" s="23">
        <v>0</v>
      </c>
      <c r="BF240" s="23">
        <v>4</v>
      </c>
      <c r="BG240" s="23">
        <v>4</v>
      </c>
      <c r="BH240" s="23">
        <v>8</v>
      </c>
      <c r="BI240" s="23">
        <v>4</v>
      </c>
      <c r="BJ240" s="23">
        <v>2</v>
      </c>
      <c r="BK240" s="23">
        <v>1</v>
      </c>
      <c r="BL240" s="23">
        <v>0</v>
      </c>
      <c r="BM240" s="23">
        <v>9</v>
      </c>
      <c r="BN240" s="23">
        <v>1</v>
      </c>
      <c r="BO240" s="23">
        <v>1</v>
      </c>
      <c r="BP240" s="23">
        <v>2</v>
      </c>
      <c r="BQ240" s="23">
        <v>1</v>
      </c>
      <c r="BS240" s="70">
        <v>6.5</v>
      </c>
      <c r="BT240" s="70">
        <v>7.5</v>
      </c>
      <c r="BV240" s="70">
        <v>3</v>
      </c>
      <c r="BW240" s="70">
        <v>5</v>
      </c>
    </row>
    <row r="241" spans="1:75" s="68" customFormat="1" hidden="1" x14ac:dyDescent="0.25">
      <c r="A241" s="29">
        <v>238</v>
      </c>
      <c r="B241" s="31" t="s">
        <v>777</v>
      </c>
      <c r="C241" s="31" t="s">
        <v>778</v>
      </c>
      <c r="D241" s="31" t="s">
        <v>216</v>
      </c>
      <c r="E241" s="30" t="s">
        <v>743</v>
      </c>
      <c r="F241" s="24">
        <v>10</v>
      </c>
      <c r="G241" s="21">
        <v>3.5</v>
      </c>
      <c r="H241" s="23"/>
      <c r="I241" s="25">
        <v>6.75</v>
      </c>
      <c r="J241" s="23"/>
      <c r="K241" s="24">
        <v>12</v>
      </c>
      <c r="L241" s="21">
        <v>4.25</v>
      </c>
      <c r="M241" s="24"/>
      <c r="N241" s="25">
        <v>8.125</v>
      </c>
      <c r="O241" s="25">
        <v>7.3</v>
      </c>
      <c r="P241" s="26">
        <v>15.25</v>
      </c>
      <c r="Q241" s="26">
        <v>4</v>
      </c>
      <c r="R241" s="26"/>
      <c r="S241" s="25">
        <v>9.625</v>
      </c>
      <c r="T241" s="24">
        <v>15</v>
      </c>
      <c r="U241" s="24">
        <v>5.5</v>
      </c>
      <c r="V241" s="23"/>
      <c r="W241" s="25">
        <v>10.25</v>
      </c>
      <c r="X241" s="27">
        <v>9.9375</v>
      </c>
      <c r="Y241" s="24" t="s">
        <v>93</v>
      </c>
      <c r="Z241" s="24">
        <v>11.75</v>
      </c>
      <c r="AA241" s="24"/>
      <c r="AB241" s="25">
        <v>10.375</v>
      </c>
      <c r="AC241" s="24" t="s">
        <v>81</v>
      </c>
      <c r="AD241" s="24">
        <v>12.5</v>
      </c>
      <c r="AE241" s="24">
        <v>10</v>
      </c>
      <c r="AF241" s="25">
        <v>11.45</v>
      </c>
      <c r="AG241" s="21">
        <v>15.5</v>
      </c>
      <c r="AH241" s="23"/>
      <c r="AI241" s="23"/>
      <c r="AJ241" s="21">
        <v>11.5</v>
      </c>
      <c r="AK241" s="23"/>
      <c r="AL241" s="23"/>
      <c r="AM241" s="25">
        <v>13.5</v>
      </c>
      <c r="AN241" s="24">
        <v>16.25</v>
      </c>
      <c r="AO241" s="24">
        <v>16.25</v>
      </c>
      <c r="AP241" s="25">
        <v>10.397058823529411</v>
      </c>
      <c r="AQ241" s="28">
        <v>30</v>
      </c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>
        <v>0</v>
      </c>
      <c r="BD241" s="23">
        <v>0</v>
      </c>
      <c r="BE241" s="23">
        <v>0</v>
      </c>
      <c r="BF241" s="23">
        <v>0</v>
      </c>
      <c r="BG241" s="23">
        <v>4</v>
      </c>
      <c r="BH241" s="23">
        <v>4</v>
      </c>
      <c r="BI241" s="23">
        <v>4</v>
      </c>
      <c r="BJ241" s="23">
        <v>2</v>
      </c>
      <c r="BK241" s="23">
        <v>1</v>
      </c>
      <c r="BL241" s="23">
        <v>2</v>
      </c>
      <c r="BM241" s="23">
        <v>9</v>
      </c>
      <c r="BN241" s="23">
        <v>1</v>
      </c>
      <c r="BO241" s="23">
        <v>1</v>
      </c>
      <c r="BP241" s="23">
        <v>2</v>
      </c>
      <c r="BQ241" s="23">
        <v>1</v>
      </c>
      <c r="BS241" s="70">
        <v>4</v>
      </c>
      <c r="BT241" s="70">
        <v>11.75</v>
      </c>
      <c r="BW241" s="70">
        <v>5.5</v>
      </c>
    </row>
    <row r="242" spans="1:75" s="68" customFormat="1" hidden="1" x14ac:dyDescent="0.25">
      <c r="A242" s="29">
        <v>239</v>
      </c>
      <c r="B242" s="31" t="s">
        <v>779</v>
      </c>
      <c r="C242" s="31" t="s">
        <v>141</v>
      </c>
      <c r="D242" s="31" t="s">
        <v>780</v>
      </c>
      <c r="E242" s="21" t="s">
        <v>743</v>
      </c>
      <c r="F242" s="24">
        <v>11.5</v>
      </c>
      <c r="G242" s="21">
        <v>5.5</v>
      </c>
      <c r="H242" s="23"/>
      <c r="I242" s="25">
        <v>8.5</v>
      </c>
      <c r="J242" s="23"/>
      <c r="K242" s="24">
        <v>15</v>
      </c>
      <c r="L242" s="21">
        <v>3.75</v>
      </c>
      <c r="M242" s="24"/>
      <c r="N242" s="25">
        <v>9.375</v>
      </c>
      <c r="O242" s="25">
        <v>8.85</v>
      </c>
      <c r="P242" s="26">
        <v>15</v>
      </c>
      <c r="Q242" s="26">
        <v>6</v>
      </c>
      <c r="R242" s="26"/>
      <c r="S242" s="25">
        <v>10.5</v>
      </c>
      <c r="T242" s="24">
        <v>14.5</v>
      </c>
      <c r="U242" s="24">
        <v>5.5</v>
      </c>
      <c r="V242" s="24"/>
      <c r="W242" s="25">
        <v>10</v>
      </c>
      <c r="X242" s="27">
        <v>10.25</v>
      </c>
      <c r="Y242" s="24" t="s">
        <v>86</v>
      </c>
      <c r="Z242" s="24">
        <v>14</v>
      </c>
      <c r="AA242" s="24"/>
      <c r="AB242" s="25">
        <v>12.5</v>
      </c>
      <c r="AC242" s="24" t="s">
        <v>84</v>
      </c>
      <c r="AD242" s="24">
        <v>13.5</v>
      </c>
      <c r="AE242" s="24">
        <v>12</v>
      </c>
      <c r="AF242" s="25">
        <v>12.7</v>
      </c>
      <c r="AG242" s="21">
        <v>10</v>
      </c>
      <c r="AH242" s="23"/>
      <c r="AI242" s="23"/>
      <c r="AJ242" s="21">
        <v>10.25</v>
      </c>
      <c r="AK242" s="23"/>
      <c r="AL242" s="23"/>
      <c r="AM242" s="25">
        <v>10.125</v>
      </c>
      <c r="AN242" s="24">
        <v>17</v>
      </c>
      <c r="AO242" s="24">
        <v>17</v>
      </c>
      <c r="AP242" s="25">
        <v>10.941176470588236</v>
      </c>
      <c r="AQ242" s="28">
        <v>30</v>
      </c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>
        <v>0</v>
      </c>
      <c r="BD242" s="23">
        <v>0</v>
      </c>
      <c r="BE242" s="23">
        <v>0</v>
      </c>
      <c r="BF242" s="23">
        <v>4</v>
      </c>
      <c r="BG242" s="23">
        <v>4</v>
      </c>
      <c r="BH242" s="23">
        <v>8</v>
      </c>
      <c r="BI242" s="23">
        <v>4</v>
      </c>
      <c r="BJ242" s="23">
        <v>2</v>
      </c>
      <c r="BK242" s="23">
        <v>1</v>
      </c>
      <c r="BL242" s="23">
        <v>2</v>
      </c>
      <c r="BM242" s="23">
        <v>9</v>
      </c>
      <c r="BN242" s="23">
        <v>1</v>
      </c>
      <c r="BO242" s="23">
        <v>1</v>
      </c>
      <c r="BP242" s="23">
        <v>2</v>
      </c>
      <c r="BQ242" s="23">
        <v>1</v>
      </c>
      <c r="BS242" s="70">
        <v>6</v>
      </c>
      <c r="BT242" s="70">
        <v>14</v>
      </c>
      <c r="BV242" s="70">
        <v>3.5</v>
      </c>
      <c r="BW242" s="70">
        <v>5.5</v>
      </c>
    </row>
    <row r="243" spans="1:75" s="68" customFormat="1" hidden="1" x14ac:dyDescent="0.25">
      <c r="A243" s="29">
        <v>240</v>
      </c>
      <c r="B243" s="31" t="s">
        <v>781</v>
      </c>
      <c r="C243" s="31" t="s">
        <v>782</v>
      </c>
      <c r="D243" s="31" t="s">
        <v>783</v>
      </c>
      <c r="E243" s="21" t="s">
        <v>743</v>
      </c>
      <c r="F243" s="24">
        <v>10</v>
      </c>
      <c r="G243" s="21">
        <v>1</v>
      </c>
      <c r="H243" s="24">
        <v>5</v>
      </c>
      <c r="I243" s="25">
        <v>7.5</v>
      </c>
      <c r="J243" s="23"/>
      <c r="K243" s="24">
        <v>9</v>
      </c>
      <c r="L243" s="21">
        <v>0.75</v>
      </c>
      <c r="M243" s="24">
        <v>1.5</v>
      </c>
      <c r="N243" s="25">
        <v>5.25</v>
      </c>
      <c r="O243" s="25">
        <v>6.6</v>
      </c>
      <c r="P243" s="26">
        <v>15.75</v>
      </c>
      <c r="Q243" s="26">
        <v>5</v>
      </c>
      <c r="R243" s="26">
        <v>0</v>
      </c>
      <c r="S243" s="25">
        <v>10.375</v>
      </c>
      <c r="T243" s="24">
        <v>14.5</v>
      </c>
      <c r="U243" s="24">
        <v>3</v>
      </c>
      <c r="V243" s="24"/>
      <c r="W243" s="25">
        <v>8.75</v>
      </c>
      <c r="X243" s="27">
        <v>9.5625</v>
      </c>
      <c r="Y243" s="24" t="s">
        <v>86</v>
      </c>
      <c r="Z243" s="24">
        <v>14.75</v>
      </c>
      <c r="AA243" s="24"/>
      <c r="AB243" s="25">
        <v>12.875</v>
      </c>
      <c r="AC243" s="24" t="s">
        <v>85</v>
      </c>
      <c r="AD243" s="24">
        <v>13</v>
      </c>
      <c r="AE243" s="24">
        <v>10.5</v>
      </c>
      <c r="AF243" s="25">
        <v>11.85</v>
      </c>
      <c r="AG243" s="21">
        <v>2</v>
      </c>
      <c r="AH243" s="23"/>
      <c r="AI243" s="23"/>
      <c r="AJ243" s="21">
        <v>7.5</v>
      </c>
      <c r="AK243" s="23">
        <v>14.75</v>
      </c>
      <c r="AL243" s="23"/>
      <c r="AM243" s="25">
        <v>8.375</v>
      </c>
      <c r="AN243" s="24">
        <v>10.5</v>
      </c>
      <c r="AO243" s="24"/>
      <c r="AP243" s="25">
        <v>10</v>
      </c>
      <c r="AQ243" s="28">
        <v>30</v>
      </c>
      <c r="AR243" s="25" t="s">
        <v>932</v>
      </c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>
        <v>0</v>
      </c>
      <c r="BD243" s="23">
        <v>0</v>
      </c>
      <c r="BE243" s="23">
        <v>0</v>
      </c>
      <c r="BF243" s="23">
        <v>4</v>
      </c>
      <c r="BG243" s="23">
        <v>0</v>
      </c>
      <c r="BH243" s="23">
        <v>4</v>
      </c>
      <c r="BI243" s="23">
        <v>4</v>
      </c>
      <c r="BJ243" s="23">
        <v>2</v>
      </c>
      <c r="BK243" s="23">
        <v>1</v>
      </c>
      <c r="BL243" s="23">
        <v>2</v>
      </c>
      <c r="BM243" s="23">
        <v>9</v>
      </c>
      <c r="BN243" s="23">
        <v>0</v>
      </c>
      <c r="BO243" s="23">
        <v>1</v>
      </c>
      <c r="BP243" s="23">
        <v>1</v>
      </c>
      <c r="BQ243" s="23">
        <v>1</v>
      </c>
      <c r="BS243" s="70">
        <v>5</v>
      </c>
      <c r="BT243" s="70">
        <v>14.75</v>
      </c>
      <c r="BW243" s="70">
        <v>3</v>
      </c>
    </row>
    <row r="244" spans="1:75" s="68" customFormat="1" hidden="1" x14ac:dyDescent="0.25">
      <c r="A244" s="29">
        <v>241</v>
      </c>
      <c r="B244" s="31" t="s">
        <v>784</v>
      </c>
      <c r="C244" s="31" t="s">
        <v>785</v>
      </c>
      <c r="D244" s="31" t="s">
        <v>786</v>
      </c>
      <c r="E244" s="21" t="s">
        <v>743</v>
      </c>
      <c r="F244" s="24">
        <v>10.5</v>
      </c>
      <c r="G244" s="21">
        <v>2</v>
      </c>
      <c r="H244" s="24">
        <v>0</v>
      </c>
      <c r="I244" s="25">
        <v>6.25</v>
      </c>
      <c r="J244" s="23"/>
      <c r="K244" s="24">
        <v>14.25</v>
      </c>
      <c r="L244" s="21">
        <v>1.5</v>
      </c>
      <c r="M244" s="24">
        <v>2</v>
      </c>
      <c r="N244" s="25">
        <v>8.125</v>
      </c>
      <c r="O244" s="25">
        <v>7</v>
      </c>
      <c r="P244" s="26">
        <v>14.5</v>
      </c>
      <c r="Q244" s="26">
        <v>5.5</v>
      </c>
      <c r="R244" s="26">
        <v>0</v>
      </c>
      <c r="S244" s="25">
        <v>10</v>
      </c>
      <c r="T244" s="24">
        <v>14</v>
      </c>
      <c r="U244" s="24">
        <v>3.25</v>
      </c>
      <c r="V244" s="24"/>
      <c r="W244" s="25">
        <v>8.625</v>
      </c>
      <c r="X244" s="27">
        <v>9.3125</v>
      </c>
      <c r="Y244" s="24" t="s">
        <v>151</v>
      </c>
      <c r="Z244" s="24">
        <v>12.75</v>
      </c>
      <c r="AA244" s="24"/>
      <c r="AB244" s="25">
        <v>11.25</v>
      </c>
      <c r="AC244" s="24" t="s">
        <v>86</v>
      </c>
      <c r="AD244" s="24">
        <v>12.5</v>
      </c>
      <c r="AE244" s="24">
        <v>12.375</v>
      </c>
      <c r="AF244" s="25">
        <v>11.675000000000001</v>
      </c>
      <c r="AG244" s="21">
        <v>2.5</v>
      </c>
      <c r="AH244" s="23"/>
      <c r="AI244" s="23"/>
      <c r="AJ244" s="21">
        <v>7</v>
      </c>
      <c r="AK244" s="23"/>
      <c r="AL244" s="23"/>
      <c r="AM244" s="25">
        <v>4.75</v>
      </c>
      <c r="AN244" s="24">
        <v>12.5</v>
      </c>
      <c r="AO244" s="24"/>
      <c r="AP244" s="25">
        <v>8.9779411764705888</v>
      </c>
      <c r="AQ244" s="28">
        <v>14</v>
      </c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>
        <v>0</v>
      </c>
      <c r="BD244" s="23">
        <v>0</v>
      </c>
      <c r="BE244" s="23">
        <v>0</v>
      </c>
      <c r="BF244" s="23">
        <v>4</v>
      </c>
      <c r="BG244" s="23">
        <v>0</v>
      </c>
      <c r="BH244" s="23">
        <v>4</v>
      </c>
      <c r="BI244" s="23">
        <v>4</v>
      </c>
      <c r="BJ244" s="23">
        <v>2</v>
      </c>
      <c r="BK244" s="23">
        <v>1</v>
      </c>
      <c r="BL244" s="23">
        <v>2</v>
      </c>
      <c r="BM244" s="23">
        <v>9</v>
      </c>
      <c r="BN244" s="23">
        <v>0</v>
      </c>
      <c r="BO244" s="23">
        <v>0</v>
      </c>
      <c r="BP244" s="23">
        <v>0</v>
      </c>
      <c r="BQ244" s="23">
        <v>1</v>
      </c>
      <c r="BS244" s="70">
        <v>5.5</v>
      </c>
      <c r="BT244" s="70">
        <v>12.75</v>
      </c>
      <c r="BW244" s="70">
        <v>3.25</v>
      </c>
    </row>
    <row r="245" spans="1:75" s="68" customFormat="1" hidden="1" x14ac:dyDescent="0.25">
      <c r="A245" s="29">
        <v>242</v>
      </c>
      <c r="B245" s="31" t="s">
        <v>787</v>
      </c>
      <c r="C245" s="31" t="s">
        <v>788</v>
      </c>
      <c r="D245" s="31" t="s">
        <v>214</v>
      </c>
      <c r="E245" s="21" t="s">
        <v>743</v>
      </c>
      <c r="F245" s="24">
        <v>9</v>
      </c>
      <c r="G245" s="21">
        <v>6</v>
      </c>
      <c r="H245" s="23"/>
      <c r="I245" s="25">
        <v>7.5</v>
      </c>
      <c r="J245" s="23"/>
      <c r="K245" s="24">
        <v>10.75</v>
      </c>
      <c r="L245" s="21">
        <v>2.25</v>
      </c>
      <c r="M245" s="24"/>
      <c r="N245" s="25">
        <v>6.5</v>
      </c>
      <c r="O245" s="25">
        <v>7.1</v>
      </c>
      <c r="P245" s="26">
        <v>15.75</v>
      </c>
      <c r="Q245" s="26">
        <v>6</v>
      </c>
      <c r="R245" s="26"/>
      <c r="S245" s="25">
        <v>10.875</v>
      </c>
      <c r="T245" s="24">
        <v>13.5</v>
      </c>
      <c r="U245" s="24">
        <v>4</v>
      </c>
      <c r="V245" s="23"/>
      <c r="W245" s="25">
        <v>8.75</v>
      </c>
      <c r="X245" s="27">
        <v>9.8125</v>
      </c>
      <c r="Y245" s="24" t="s">
        <v>151</v>
      </c>
      <c r="Z245" s="24">
        <v>14</v>
      </c>
      <c r="AA245" s="24"/>
      <c r="AB245" s="25">
        <v>11.875</v>
      </c>
      <c r="AC245" s="24" t="s">
        <v>81</v>
      </c>
      <c r="AD245" s="24">
        <v>14.5</v>
      </c>
      <c r="AE245" s="24">
        <v>11.5</v>
      </c>
      <c r="AF245" s="25">
        <v>12.75</v>
      </c>
      <c r="AG245" s="21">
        <v>10</v>
      </c>
      <c r="AH245" s="23"/>
      <c r="AI245" s="23"/>
      <c r="AJ245" s="21">
        <v>9</v>
      </c>
      <c r="AK245" s="23"/>
      <c r="AL245" s="23"/>
      <c r="AM245" s="25">
        <v>9.5</v>
      </c>
      <c r="AN245" s="24">
        <v>16.25</v>
      </c>
      <c r="AO245" s="24">
        <v>16.25</v>
      </c>
      <c r="AP245" s="25">
        <v>10.220588235294118</v>
      </c>
      <c r="AQ245" s="28">
        <v>30</v>
      </c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>
        <v>0</v>
      </c>
      <c r="BD245" s="23">
        <v>0</v>
      </c>
      <c r="BE245" s="23">
        <v>0</v>
      </c>
      <c r="BF245" s="23">
        <v>4</v>
      </c>
      <c r="BG245" s="23">
        <v>0</v>
      </c>
      <c r="BH245" s="23">
        <v>4</v>
      </c>
      <c r="BI245" s="23">
        <v>4</v>
      </c>
      <c r="BJ245" s="23">
        <v>2</v>
      </c>
      <c r="BK245" s="23">
        <v>1</v>
      </c>
      <c r="BL245" s="23">
        <v>2</v>
      </c>
      <c r="BM245" s="23">
        <v>9</v>
      </c>
      <c r="BN245" s="23">
        <v>1</v>
      </c>
      <c r="BO245" s="23">
        <v>0</v>
      </c>
      <c r="BP245" s="23">
        <v>1</v>
      </c>
      <c r="BQ245" s="23">
        <v>1</v>
      </c>
      <c r="BS245" s="70">
        <v>6</v>
      </c>
      <c r="BT245" s="70">
        <v>14</v>
      </c>
      <c r="BW245" s="70">
        <v>4</v>
      </c>
    </row>
    <row r="246" spans="1:75" s="68" customFormat="1" hidden="1" x14ac:dyDescent="0.25">
      <c r="A246" s="29">
        <v>243</v>
      </c>
      <c r="B246" s="31" t="s">
        <v>789</v>
      </c>
      <c r="C246" s="31" t="s">
        <v>790</v>
      </c>
      <c r="D246" s="31" t="s">
        <v>791</v>
      </c>
      <c r="E246" s="21" t="s">
        <v>743</v>
      </c>
      <c r="F246" s="24">
        <v>13.5</v>
      </c>
      <c r="G246" s="21">
        <v>6</v>
      </c>
      <c r="H246" s="23"/>
      <c r="I246" s="25">
        <v>9.75</v>
      </c>
      <c r="J246" s="23"/>
      <c r="K246" s="24">
        <v>18</v>
      </c>
      <c r="L246" s="21">
        <v>5.5</v>
      </c>
      <c r="M246" s="24"/>
      <c r="N246" s="25">
        <v>11.75</v>
      </c>
      <c r="O246" s="25">
        <v>10.55</v>
      </c>
      <c r="P246" s="26">
        <v>14.75</v>
      </c>
      <c r="Q246" s="26">
        <v>5</v>
      </c>
      <c r="R246" s="26"/>
      <c r="S246" s="25">
        <v>9.875</v>
      </c>
      <c r="T246" s="24">
        <v>14.5</v>
      </c>
      <c r="U246" s="24">
        <v>7.75</v>
      </c>
      <c r="V246" s="23"/>
      <c r="W246" s="25">
        <v>11.125</v>
      </c>
      <c r="X246" s="27">
        <v>10.5</v>
      </c>
      <c r="Y246" s="24" t="s">
        <v>151</v>
      </c>
      <c r="Z246" s="24">
        <v>15.75</v>
      </c>
      <c r="AA246" s="24"/>
      <c r="AB246" s="25">
        <v>12.75</v>
      </c>
      <c r="AC246" s="24" t="s">
        <v>81</v>
      </c>
      <c r="AD246" s="24">
        <v>14</v>
      </c>
      <c r="AE246" s="24">
        <v>12</v>
      </c>
      <c r="AF246" s="25">
        <v>13.1</v>
      </c>
      <c r="AG246" s="21">
        <v>15.5</v>
      </c>
      <c r="AH246" s="23"/>
      <c r="AI246" s="23"/>
      <c r="AJ246" s="21">
        <v>10.5</v>
      </c>
      <c r="AK246" s="23"/>
      <c r="AL246" s="23"/>
      <c r="AM246" s="25">
        <v>13</v>
      </c>
      <c r="AN246" s="24">
        <v>18.25</v>
      </c>
      <c r="AO246" s="24">
        <v>18.25</v>
      </c>
      <c r="AP246" s="25">
        <v>12.029411764705882</v>
      </c>
      <c r="AQ246" s="28">
        <v>30</v>
      </c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>
        <v>0</v>
      </c>
      <c r="BD246" s="23">
        <v>4</v>
      </c>
      <c r="BE246" s="23">
        <v>10</v>
      </c>
      <c r="BF246" s="23">
        <v>0</v>
      </c>
      <c r="BG246" s="23">
        <v>4</v>
      </c>
      <c r="BH246" s="23">
        <v>8</v>
      </c>
      <c r="BI246" s="23">
        <v>4</v>
      </c>
      <c r="BJ246" s="23">
        <v>2</v>
      </c>
      <c r="BK246" s="23">
        <v>1</v>
      </c>
      <c r="BL246" s="23">
        <v>2</v>
      </c>
      <c r="BM246" s="23">
        <v>9</v>
      </c>
      <c r="BN246" s="23">
        <v>1</v>
      </c>
      <c r="BO246" s="23">
        <v>1</v>
      </c>
      <c r="BP246" s="23">
        <v>2</v>
      </c>
      <c r="BQ246" s="23">
        <v>1</v>
      </c>
      <c r="BS246" s="70">
        <v>5</v>
      </c>
      <c r="BT246" s="70">
        <v>15.75</v>
      </c>
      <c r="BW246" s="70">
        <v>7.75</v>
      </c>
    </row>
    <row r="247" spans="1:75" s="68" customFormat="1" hidden="1" x14ac:dyDescent="0.25">
      <c r="A247" s="29">
        <v>244</v>
      </c>
      <c r="B247" s="31" t="s">
        <v>792</v>
      </c>
      <c r="C247" s="31" t="s">
        <v>793</v>
      </c>
      <c r="D247" s="31" t="s">
        <v>794</v>
      </c>
      <c r="E247" s="21" t="s">
        <v>743</v>
      </c>
      <c r="F247" s="24">
        <v>8</v>
      </c>
      <c r="G247" s="21">
        <v>5.5</v>
      </c>
      <c r="H247" s="24">
        <v>0</v>
      </c>
      <c r="I247" s="25">
        <v>6.75</v>
      </c>
      <c r="J247" s="23"/>
      <c r="K247" s="24">
        <v>12.5</v>
      </c>
      <c r="L247" s="21">
        <v>1.75</v>
      </c>
      <c r="M247" s="24">
        <v>1.25</v>
      </c>
      <c r="N247" s="25">
        <v>7.125</v>
      </c>
      <c r="O247" s="25">
        <v>6.9</v>
      </c>
      <c r="P247" s="26">
        <v>14.75</v>
      </c>
      <c r="Q247" s="26">
        <v>5.5</v>
      </c>
      <c r="R247" s="26">
        <v>0</v>
      </c>
      <c r="S247" s="25">
        <v>10.125</v>
      </c>
      <c r="T247" s="24">
        <v>14</v>
      </c>
      <c r="U247" s="24">
        <v>3.75</v>
      </c>
      <c r="V247" s="24"/>
      <c r="W247" s="25">
        <v>8.875</v>
      </c>
      <c r="X247" s="27">
        <v>9.5</v>
      </c>
      <c r="Y247" s="24" t="s">
        <v>151</v>
      </c>
      <c r="Z247" s="24">
        <v>6.5</v>
      </c>
      <c r="AA247" s="24">
        <v>10</v>
      </c>
      <c r="AB247" s="25">
        <v>10</v>
      </c>
      <c r="AC247" s="24" t="s">
        <v>83</v>
      </c>
      <c r="AD247" s="24">
        <v>13.5</v>
      </c>
      <c r="AE247" s="24">
        <v>8.5</v>
      </c>
      <c r="AF247" s="25">
        <v>10.8</v>
      </c>
      <c r="AG247" s="21">
        <v>10</v>
      </c>
      <c r="AH247" s="23"/>
      <c r="AI247" s="23"/>
      <c r="AJ247" s="21">
        <v>4.25</v>
      </c>
      <c r="AK247" s="23"/>
      <c r="AL247" s="23"/>
      <c r="AM247" s="25">
        <v>7.125</v>
      </c>
      <c r="AN247" s="24">
        <v>10</v>
      </c>
      <c r="AO247" s="24"/>
      <c r="AP247" s="25">
        <v>8.867647058823529</v>
      </c>
      <c r="AQ247" s="28">
        <v>15</v>
      </c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>
        <v>0</v>
      </c>
      <c r="BD247" s="23">
        <v>0</v>
      </c>
      <c r="BE247" s="23">
        <v>0</v>
      </c>
      <c r="BF247" s="23">
        <v>4</v>
      </c>
      <c r="BG247" s="23">
        <v>0</v>
      </c>
      <c r="BH247" s="23">
        <v>4</v>
      </c>
      <c r="BI247" s="23">
        <v>4</v>
      </c>
      <c r="BJ247" s="23">
        <v>2</v>
      </c>
      <c r="BK247" s="23">
        <v>1</v>
      </c>
      <c r="BL247" s="23">
        <v>0</v>
      </c>
      <c r="BM247" s="23">
        <v>9</v>
      </c>
      <c r="BN247" s="23">
        <v>1</v>
      </c>
      <c r="BO247" s="23">
        <v>0</v>
      </c>
      <c r="BP247" s="23">
        <v>1</v>
      </c>
      <c r="BQ247" s="23">
        <v>1</v>
      </c>
      <c r="BS247" s="70">
        <v>5.5</v>
      </c>
      <c r="BT247" s="70">
        <v>6.5</v>
      </c>
      <c r="BW247" s="70">
        <v>3.75</v>
      </c>
    </row>
    <row r="248" spans="1:75" s="68" customFormat="1" hidden="1" x14ac:dyDescent="0.25">
      <c r="A248" s="29">
        <v>245</v>
      </c>
      <c r="B248" s="31" t="s">
        <v>795</v>
      </c>
      <c r="C248" s="31" t="s">
        <v>796</v>
      </c>
      <c r="D248" s="31" t="s">
        <v>23</v>
      </c>
      <c r="E248" s="21" t="s">
        <v>743</v>
      </c>
      <c r="F248" s="24">
        <v>10</v>
      </c>
      <c r="G248" s="21">
        <v>2</v>
      </c>
      <c r="H248" s="23"/>
      <c r="I248" s="25">
        <v>6</v>
      </c>
      <c r="J248" s="25"/>
      <c r="K248" s="24">
        <v>10</v>
      </c>
      <c r="L248" s="21">
        <v>3.25</v>
      </c>
      <c r="M248" s="24"/>
      <c r="N248" s="25">
        <v>6.625</v>
      </c>
      <c r="O248" s="25">
        <v>6.25</v>
      </c>
      <c r="P248" s="26">
        <v>15</v>
      </c>
      <c r="Q248" s="26">
        <v>5</v>
      </c>
      <c r="R248" s="26"/>
      <c r="S248" s="25">
        <v>10</v>
      </c>
      <c r="T248" s="24">
        <v>14.5</v>
      </c>
      <c r="U248" s="24">
        <v>3</v>
      </c>
      <c r="V248" s="23"/>
      <c r="W248" s="25">
        <v>8.75</v>
      </c>
      <c r="X248" s="27">
        <v>9.375</v>
      </c>
      <c r="Y248" s="24" t="s">
        <v>93</v>
      </c>
      <c r="Z248" s="24">
        <v>15.5</v>
      </c>
      <c r="AA248" s="24"/>
      <c r="AB248" s="25">
        <v>12.25</v>
      </c>
      <c r="AC248" s="24" t="s">
        <v>84</v>
      </c>
      <c r="AD248" s="24">
        <v>15.5</v>
      </c>
      <c r="AE248" s="24">
        <v>13.75</v>
      </c>
      <c r="AF248" s="25">
        <v>13.35</v>
      </c>
      <c r="AG248" s="21">
        <v>13</v>
      </c>
      <c r="AH248" s="23"/>
      <c r="AI248" s="23"/>
      <c r="AJ248" s="21">
        <v>9.25</v>
      </c>
      <c r="AK248" s="23"/>
      <c r="AL248" s="23"/>
      <c r="AM248" s="25">
        <v>11.125</v>
      </c>
      <c r="AN248" s="24">
        <v>15</v>
      </c>
      <c r="AO248" s="24">
        <v>15</v>
      </c>
      <c r="AP248" s="25">
        <v>10.161764705882353</v>
      </c>
      <c r="AQ248" s="28">
        <v>30</v>
      </c>
      <c r="AR248" s="25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>
        <v>0</v>
      </c>
      <c r="BD248" s="23">
        <v>0</v>
      </c>
      <c r="BE248" s="23">
        <v>0</v>
      </c>
      <c r="BF248" s="23">
        <v>4</v>
      </c>
      <c r="BG248" s="23">
        <v>0</v>
      </c>
      <c r="BH248" s="23">
        <v>4</v>
      </c>
      <c r="BI248" s="23">
        <v>4</v>
      </c>
      <c r="BJ248" s="23">
        <v>2</v>
      </c>
      <c r="BK248" s="23">
        <v>1</v>
      </c>
      <c r="BL248" s="23">
        <v>2</v>
      </c>
      <c r="BM248" s="23">
        <v>9</v>
      </c>
      <c r="BN248" s="23">
        <v>1</v>
      </c>
      <c r="BO248" s="23">
        <v>0</v>
      </c>
      <c r="BP248" s="23">
        <v>2</v>
      </c>
      <c r="BQ248" s="23">
        <v>1</v>
      </c>
      <c r="BS248" s="70">
        <v>5</v>
      </c>
      <c r="BT248" s="70">
        <v>15.5</v>
      </c>
      <c r="BW248" s="70">
        <v>3</v>
      </c>
    </row>
    <row r="249" spans="1:75" s="68" customFormat="1" hidden="1" x14ac:dyDescent="0.25">
      <c r="A249" s="29">
        <v>246</v>
      </c>
      <c r="B249" s="31" t="s">
        <v>797</v>
      </c>
      <c r="C249" s="31" t="s">
        <v>798</v>
      </c>
      <c r="D249" s="31" t="s">
        <v>132</v>
      </c>
      <c r="E249" s="21" t="s">
        <v>743</v>
      </c>
      <c r="F249" s="24">
        <v>7</v>
      </c>
      <c r="G249" s="21">
        <v>2</v>
      </c>
      <c r="H249" s="24">
        <v>0</v>
      </c>
      <c r="I249" s="25">
        <v>4.5</v>
      </c>
      <c r="J249" s="23"/>
      <c r="K249" s="24">
        <v>7</v>
      </c>
      <c r="L249" s="21">
        <v>0.75</v>
      </c>
      <c r="M249" s="24">
        <v>0</v>
      </c>
      <c r="N249" s="25">
        <v>3.875</v>
      </c>
      <c r="O249" s="25">
        <v>4.25</v>
      </c>
      <c r="P249" s="26">
        <v>14.75</v>
      </c>
      <c r="Q249" s="26">
        <v>6</v>
      </c>
      <c r="R249" s="26">
        <v>0</v>
      </c>
      <c r="S249" s="25">
        <v>10.375</v>
      </c>
      <c r="T249" s="24">
        <v>14.5</v>
      </c>
      <c r="U249" s="24">
        <v>2.25</v>
      </c>
      <c r="V249" s="24"/>
      <c r="W249" s="25">
        <v>8.375</v>
      </c>
      <c r="X249" s="27">
        <v>9.375</v>
      </c>
      <c r="Y249" s="24" t="s">
        <v>93</v>
      </c>
      <c r="Z249" s="24">
        <v>5.5</v>
      </c>
      <c r="AA249" s="24">
        <v>0</v>
      </c>
      <c r="AB249" s="25">
        <v>7.25</v>
      </c>
      <c r="AC249" s="24" t="s">
        <v>86</v>
      </c>
      <c r="AD249" s="24">
        <v>11</v>
      </c>
      <c r="AE249" s="24">
        <v>9.5</v>
      </c>
      <c r="AF249" s="25">
        <v>9.1999999999999993</v>
      </c>
      <c r="AG249" s="21">
        <v>2</v>
      </c>
      <c r="AH249" s="23"/>
      <c r="AI249" s="23"/>
      <c r="AJ249" s="21">
        <v>7</v>
      </c>
      <c r="AK249" s="23"/>
      <c r="AL249" s="23"/>
      <c r="AM249" s="25">
        <v>4.5</v>
      </c>
      <c r="AN249" s="24">
        <v>11.5</v>
      </c>
      <c r="AO249" s="24"/>
      <c r="AP249" s="25">
        <v>7.367647058823529</v>
      </c>
      <c r="AQ249" s="28">
        <v>8</v>
      </c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>
        <v>0</v>
      </c>
      <c r="BD249" s="23">
        <v>0</v>
      </c>
      <c r="BE249" s="23">
        <v>0</v>
      </c>
      <c r="BF249" s="23">
        <v>4</v>
      </c>
      <c r="BG249" s="23">
        <v>0</v>
      </c>
      <c r="BH249" s="23">
        <v>4</v>
      </c>
      <c r="BI249" s="23">
        <v>0</v>
      </c>
      <c r="BJ249" s="23">
        <v>2</v>
      </c>
      <c r="BK249" s="23">
        <v>1</v>
      </c>
      <c r="BL249" s="23">
        <v>0</v>
      </c>
      <c r="BM249" s="23">
        <v>3</v>
      </c>
      <c r="BN249" s="23">
        <v>0</v>
      </c>
      <c r="BO249" s="23">
        <v>0</v>
      </c>
      <c r="BP249" s="23">
        <v>0</v>
      </c>
      <c r="BQ249" s="23">
        <v>1</v>
      </c>
      <c r="BS249" s="70">
        <v>6</v>
      </c>
      <c r="BT249" s="70">
        <v>5.5</v>
      </c>
      <c r="BW249" s="70">
        <v>2.25</v>
      </c>
    </row>
    <row r="250" spans="1:75" s="68" customFormat="1" hidden="1" x14ac:dyDescent="0.25">
      <c r="A250" s="29">
        <v>247</v>
      </c>
      <c r="B250" s="31" t="s">
        <v>799</v>
      </c>
      <c r="C250" s="31" t="s">
        <v>800</v>
      </c>
      <c r="D250" s="31" t="s">
        <v>801</v>
      </c>
      <c r="E250" s="21" t="s">
        <v>743</v>
      </c>
      <c r="F250" s="24">
        <v>9</v>
      </c>
      <c r="G250" s="21">
        <v>2.5</v>
      </c>
      <c r="H250" s="23"/>
      <c r="I250" s="25">
        <v>5.75</v>
      </c>
      <c r="J250" s="25"/>
      <c r="K250" s="24">
        <v>11.75</v>
      </c>
      <c r="L250" s="21">
        <v>1.5</v>
      </c>
      <c r="M250" s="24"/>
      <c r="N250" s="25">
        <v>6.625</v>
      </c>
      <c r="O250" s="25">
        <v>6.1</v>
      </c>
      <c r="P250" s="26">
        <v>15.25</v>
      </c>
      <c r="Q250" s="26">
        <v>3.5</v>
      </c>
      <c r="R250" s="26"/>
      <c r="S250" s="25">
        <v>9.375</v>
      </c>
      <c r="T250" s="24">
        <v>16</v>
      </c>
      <c r="U250" s="24">
        <v>10.5</v>
      </c>
      <c r="V250" s="23"/>
      <c r="W250" s="25">
        <v>13.25</v>
      </c>
      <c r="X250" s="27">
        <v>11.3125</v>
      </c>
      <c r="Y250" s="24" t="s">
        <v>144</v>
      </c>
      <c r="Z250" s="24">
        <v>12</v>
      </c>
      <c r="AA250" s="24"/>
      <c r="AB250" s="25">
        <v>12.625</v>
      </c>
      <c r="AC250" s="24" t="s">
        <v>85</v>
      </c>
      <c r="AD250" s="24">
        <v>12</v>
      </c>
      <c r="AE250" s="24">
        <v>9.5</v>
      </c>
      <c r="AF250" s="25">
        <v>11.35</v>
      </c>
      <c r="AG250" s="21">
        <v>6.5</v>
      </c>
      <c r="AH250" s="23"/>
      <c r="AI250" s="23"/>
      <c r="AJ250" s="21">
        <v>12</v>
      </c>
      <c r="AK250" s="23"/>
      <c r="AL250" s="23"/>
      <c r="AM250" s="25">
        <v>9.25</v>
      </c>
      <c r="AN250" s="24">
        <v>12.75</v>
      </c>
      <c r="AO250" s="24">
        <v>12.75</v>
      </c>
      <c r="AP250" s="25">
        <v>10</v>
      </c>
      <c r="AQ250" s="28">
        <v>30</v>
      </c>
      <c r="AR250" s="25" t="s">
        <v>932</v>
      </c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>
        <v>0</v>
      </c>
      <c r="BD250" s="23">
        <v>0</v>
      </c>
      <c r="BE250" s="23">
        <v>0</v>
      </c>
      <c r="BF250" s="23">
        <v>0</v>
      </c>
      <c r="BG250" s="23">
        <v>4</v>
      </c>
      <c r="BH250" s="23">
        <v>8</v>
      </c>
      <c r="BI250" s="23">
        <v>4</v>
      </c>
      <c r="BJ250" s="23">
        <v>2</v>
      </c>
      <c r="BK250" s="23">
        <v>1</v>
      </c>
      <c r="BL250" s="23">
        <v>0</v>
      </c>
      <c r="BM250" s="23">
        <v>9</v>
      </c>
      <c r="BN250" s="23">
        <v>0</v>
      </c>
      <c r="BO250" s="23">
        <v>1</v>
      </c>
      <c r="BP250" s="23">
        <v>1</v>
      </c>
      <c r="BQ250" s="23">
        <v>1</v>
      </c>
      <c r="BS250" s="70">
        <v>3.5</v>
      </c>
      <c r="BT250" s="70">
        <v>12</v>
      </c>
      <c r="BW250" s="70">
        <v>10.5</v>
      </c>
    </row>
    <row r="251" spans="1:75" s="68" customFormat="1" hidden="1" x14ac:dyDescent="0.25">
      <c r="A251" s="29">
        <v>248</v>
      </c>
      <c r="B251" s="23" t="s">
        <v>802</v>
      </c>
      <c r="C251" s="23" t="s">
        <v>166</v>
      </c>
      <c r="D251" s="23" t="s">
        <v>23</v>
      </c>
      <c r="E251" s="21" t="s">
        <v>743</v>
      </c>
      <c r="F251" s="24">
        <v>9</v>
      </c>
      <c r="G251" s="21">
        <v>2.5</v>
      </c>
      <c r="H251" s="23"/>
      <c r="I251" s="25">
        <v>5.75</v>
      </c>
      <c r="J251" s="25"/>
      <c r="K251" s="24">
        <v>10</v>
      </c>
      <c r="L251" s="21">
        <v>1.75</v>
      </c>
      <c r="M251" s="24"/>
      <c r="N251" s="25">
        <v>5.875</v>
      </c>
      <c r="O251" s="25">
        <v>5.8</v>
      </c>
      <c r="P251" s="26">
        <v>15.25</v>
      </c>
      <c r="Q251" s="26">
        <v>4</v>
      </c>
      <c r="R251" s="26"/>
      <c r="S251" s="25">
        <v>9.625</v>
      </c>
      <c r="T251" s="24">
        <v>14.5</v>
      </c>
      <c r="U251" s="24">
        <v>3</v>
      </c>
      <c r="V251" s="23"/>
      <c r="W251" s="25">
        <v>8.75</v>
      </c>
      <c r="X251" s="27">
        <v>9.1875</v>
      </c>
      <c r="Y251" s="24" t="s">
        <v>86</v>
      </c>
      <c r="Z251" s="24">
        <v>10.25</v>
      </c>
      <c r="AA251" s="24"/>
      <c r="AB251" s="25">
        <v>10.625</v>
      </c>
      <c r="AC251" s="24" t="s">
        <v>86</v>
      </c>
      <c r="AD251" s="24">
        <v>13.5</v>
      </c>
      <c r="AE251" s="24">
        <v>9.5</v>
      </c>
      <c r="AF251" s="25">
        <v>11.05</v>
      </c>
      <c r="AG251" s="21">
        <v>10</v>
      </c>
      <c r="AH251" s="23"/>
      <c r="AI251" s="23"/>
      <c r="AJ251" s="21">
        <v>9.75</v>
      </c>
      <c r="AK251" s="23"/>
      <c r="AL251" s="23"/>
      <c r="AM251" s="25">
        <v>9.875</v>
      </c>
      <c r="AN251" s="24">
        <v>12.5</v>
      </c>
      <c r="AO251" s="24">
        <v>12.5</v>
      </c>
      <c r="AP251" s="25">
        <v>10</v>
      </c>
      <c r="AQ251" s="28">
        <v>30</v>
      </c>
      <c r="AR251" s="25" t="s">
        <v>932</v>
      </c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>
        <v>0</v>
      </c>
      <c r="BD251" s="23">
        <v>0</v>
      </c>
      <c r="BE251" s="23">
        <v>0</v>
      </c>
      <c r="BF251" s="23">
        <v>0</v>
      </c>
      <c r="BG251" s="23">
        <v>0</v>
      </c>
      <c r="BH251" s="23">
        <v>0</v>
      </c>
      <c r="BI251" s="23">
        <v>4</v>
      </c>
      <c r="BJ251" s="23">
        <v>2</v>
      </c>
      <c r="BK251" s="23">
        <v>1</v>
      </c>
      <c r="BL251" s="23">
        <v>0</v>
      </c>
      <c r="BM251" s="23">
        <v>9</v>
      </c>
      <c r="BN251" s="23">
        <v>1</v>
      </c>
      <c r="BO251" s="23">
        <v>0</v>
      </c>
      <c r="BP251" s="23">
        <v>1</v>
      </c>
      <c r="BQ251" s="23">
        <v>1</v>
      </c>
      <c r="BS251" s="70">
        <v>4</v>
      </c>
      <c r="BT251" s="70">
        <v>10.25</v>
      </c>
      <c r="BW251" s="70">
        <v>3</v>
      </c>
    </row>
    <row r="252" spans="1:75" s="68" customFormat="1" hidden="1" x14ac:dyDescent="0.25">
      <c r="A252" s="29">
        <v>250</v>
      </c>
      <c r="B252" s="231" t="s">
        <v>803</v>
      </c>
      <c r="C252" s="31" t="s">
        <v>804</v>
      </c>
      <c r="D252" s="31" t="s">
        <v>326</v>
      </c>
      <c r="E252" s="21" t="s">
        <v>743</v>
      </c>
      <c r="F252" s="24">
        <v>7.5</v>
      </c>
      <c r="G252" s="21">
        <v>1</v>
      </c>
      <c r="H252" s="23"/>
      <c r="I252" s="25">
        <v>4.25</v>
      </c>
      <c r="J252" s="25"/>
      <c r="K252" s="24">
        <v>12.25</v>
      </c>
      <c r="L252" s="21">
        <v>3</v>
      </c>
      <c r="M252" s="24"/>
      <c r="N252" s="25">
        <v>7.625</v>
      </c>
      <c r="O252" s="25">
        <v>5.6</v>
      </c>
      <c r="P252" s="26">
        <v>15.5</v>
      </c>
      <c r="Q252" s="26">
        <v>6</v>
      </c>
      <c r="R252" s="26"/>
      <c r="S252" s="25">
        <v>10.75</v>
      </c>
      <c r="T252" s="24">
        <v>0</v>
      </c>
      <c r="U252" s="23"/>
      <c r="V252" s="23"/>
      <c r="W252" s="49" t="e">
        <v>#REF!</v>
      </c>
      <c r="X252" s="27" t="e">
        <v>#REF!</v>
      </c>
      <c r="Y252" s="24" t="s">
        <v>215</v>
      </c>
      <c r="Z252" s="21">
        <v>8.5</v>
      </c>
      <c r="AA252" s="24"/>
      <c r="AB252" s="49">
        <v>12.125</v>
      </c>
      <c r="AC252" s="41">
        <v>12.25</v>
      </c>
      <c r="AD252" s="41">
        <v>12.5</v>
      </c>
      <c r="AE252" s="41">
        <v>13.5</v>
      </c>
      <c r="AF252" s="25">
        <v>12.5</v>
      </c>
      <c r="AG252" s="41">
        <v>10</v>
      </c>
      <c r="AH252" s="41">
        <v>10</v>
      </c>
      <c r="AI252" s="23"/>
      <c r="AJ252" s="21">
        <v>6.25</v>
      </c>
      <c r="AK252" s="23"/>
      <c r="AL252" s="23"/>
      <c r="AM252" s="25">
        <v>8.125</v>
      </c>
      <c r="AN252" s="41">
        <v>10</v>
      </c>
      <c r="AO252" s="41">
        <v>10</v>
      </c>
      <c r="AP252" s="25">
        <v>10</v>
      </c>
      <c r="AQ252" s="28">
        <v>30</v>
      </c>
      <c r="AR252" s="25" t="s">
        <v>932</v>
      </c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>
        <v>0</v>
      </c>
      <c r="BD252" s="23">
        <v>0</v>
      </c>
      <c r="BE252" s="23">
        <v>0</v>
      </c>
      <c r="BF252" s="23">
        <v>4</v>
      </c>
      <c r="BG252" s="23" t="e">
        <v>#REF!</v>
      </c>
      <c r="BH252" s="23" t="e">
        <v>#REF!</v>
      </c>
      <c r="BI252" s="23">
        <v>4</v>
      </c>
      <c r="BJ252" s="23">
        <v>2</v>
      </c>
      <c r="BK252" s="23">
        <v>1</v>
      </c>
      <c r="BL252" s="23">
        <v>2</v>
      </c>
      <c r="BM252" s="23">
        <v>9</v>
      </c>
      <c r="BN252" s="23">
        <v>1</v>
      </c>
      <c r="BO252" s="23">
        <v>0</v>
      </c>
      <c r="BP252" s="23">
        <v>1</v>
      </c>
      <c r="BQ252" s="23">
        <v>1</v>
      </c>
      <c r="BS252" s="70">
        <v>6</v>
      </c>
    </row>
    <row r="253" spans="1:75" s="68" customFormat="1" hidden="1" x14ac:dyDescent="0.25">
      <c r="A253" s="23"/>
      <c r="B253" s="23" t="s">
        <v>805</v>
      </c>
      <c r="C253" s="23" t="s">
        <v>806</v>
      </c>
      <c r="D253" s="23" t="s">
        <v>148</v>
      </c>
      <c r="E253" s="21" t="s">
        <v>157</v>
      </c>
      <c r="F253" s="24">
        <v>10</v>
      </c>
      <c r="G253" s="21">
        <v>2</v>
      </c>
      <c r="H253" s="24">
        <v>2.25</v>
      </c>
      <c r="I253" s="25">
        <v>6.125</v>
      </c>
      <c r="J253" s="25"/>
      <c r="K253" s="24"/>
      <c r="L253" s="21">
        <v>0</v>
      </c>
      <c r="M253" s="24">
        <v>0</v>
      </c>
      <c r="N253" s="25">
        <v>0</v>
      </c>
      <c r="O253" s="25">
        <v>3.6749999999999998</v>
      </c>
      <c r="P253" s="54">
        <v>12.25</v>
      </c>
      <c r="Q253" s="26">
        <v>3.5</v>
      </c>
      <c r="R253" s="26">
        <v>3</v>
      </c>
      <c r="S253" s="25">
        <v>7.875</v>
      </c>
      <c r="T253" s="41">
        <v>14.5</v>
      </c>
      <c r="U253" s="58">
        <v>0.75</v>
      </c>
      <c r="V253" s="58">
        <v>7.5</v>
      </c>
      <c r="W253" s="49">
        <v>11.75</v>
      </c>
      <c r="X253" s="27">
        <v>9.8125</v>
      </c>
      <c r="Y253" s="24"/>
      <c r="Z253" s="21"/>
      <c r="AA253" s="24">
        <v>0</v>
      </c>
      <c r="AB253" s="49">
        <v>8.75</v>
      </c>
      <c r="AC253" s="41">
        <v>16.5</v>
      </c>
      <c r="AD253" s="41">
        <v>13.16</v>
      </c>
      <c r="AE253" s="41">
        <v>10</v>
      </c>
      <c r="AF253" s="49">
        <v>11.431999999999999</v>
      </c>
      <c r="AG253" s="21">
        <v>0</v>
      </c>
      <c r="AH253" s="24"/>
      <c r="AI253" s="23"/>
      <c r="AJ253" s="21"/>
      <c r="AK253" s="23"/>
      <c r="AL253" s="24"/>
      <c r="AM253" s="25">
        <v>0</v>
      </c>
      <c r="AN253" s="59">
        <v>11.5</v>
      </c>
      <c r="AO253" s="41"/>
      <c r="AP253" s="25">
        <v>7.428529411764706</v>
      </c>
      <c r="AQ253" s="28">
        <v>14</v>
      </c>
      <c r="AR253" s="25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>
        <v>0</v>
      </c>
      <c r="BD253" s="23">
        <v>0</v>
      </c>
      <c r="BE253" s="23">
        <v>0</v>
      </c>
      <c r="BF253" s="23">
        <v>0</v>
      </c>
      <c r="BG253" s="23">
        <v>4</v>
      </c>
      <c r="BH253" s="23">
        <v>4</v>
      </c>
      <c r="BI253" s="23">
        <v>0</v>
      </c>
      <c r="BJ253" s="23">
        <v>2</v>
      </c>
      <c r="BK253" s="23">
        <v>1</v>
      </c>
      <c r="BL253" s="23">
        <v>2</v>
      </c>
      <c r="BM253" s="23">
        <v>9</v>
      </c>
      <c r="BN253" s="23">
        <v>0</v>
      </c>
      <c r="BO253" s="23">
        <v>0</v>
      </c>
      <c r="BP253" s="23">
        <v>0</v>
      </c>
      <c r="BQ253" s="23">
        <v>1</v>
      </c>
      <c r="BS253" s="70">
        <v>3.5</v>
      </c>
    </row>
    <row r="254" spans="1:75" s="68" customFormat="1" ht="15" hidden="1" customHeight="1" x14ac:dyDescent="0.25">
      <c r="A254" s="23"/>
      <c r="B254" s="23" t="s">
        <v>862</v>
      </c>
      <c r="C254" s="58" t="s">
        <v>782</v>
      </c>
      <c r="D254" s="23" t="s">
        <v>23</v>
      </c>
      <c r="E254" s="21" t="s">
        <v>157</v>
      </c>
      <c r="F254" s="24"/>
      <c r="G254" s="21"/>
      <c r="H254" s="24">
        <v>0</v>
      </c>
      <c r="I254" s="25">
        <v>0</v>
      </c>
      <c r="J254" s="25"/>
      <c r="K254" s="24"/>
      <c r="L254" s="21"/>
      <c r="M254" s="24">
        <v>0</v>
      </c>
      <c r="N254" s="25">
        <v>0</v>
      </c>
      <c r="O254" s="25">
        <v>0</v>
      </c>
      <c r="P254" s="26"/>
      <c r="Q254" s="21"/>
      <c r="R254" s="26">
        <v>0</v>
      </c>
      <c r="S254" s="25">
        <v>0</v>
      </c>
      <c r="T254" s="24"/>
      <c r="U254" s="23">
        <v>0.75</v>
      </c>
      <c r="V254" s="24"/>
      <c r="W254" s="25">
        <v>0.375</v>
      </c>
      <c r="X254" s="27">
        <v>0.1875</v>
      </c>
      <c r="Y254" s="24"/>
      <c r="Z254" s="21"/>
      <c r="AA254" s="23"/>
      <c r="AB254" s="49">
        <v>12.625</v>
      </c>
      <c r="AC254" s="41">
        <v>13</v>
      </c>
      <c r="AD254" s="41">
        <v>15.12</v>
      </c>
      <c r="AE254" s="41">
        <v>13</v>
      </c>
      <c r="AF254" s="49">
        <v>13.273999999999999</v>
      </c>
      <c r="AG254" s="21"/>
      <c r="AH254" s="24"/>
      <c r="AI254" s="23"/>
      <c r="AJ254" s="21"/>
      <c r="AK254" s="23"/>
      <c r="AL254" s="24"/>
      <c r="AM254" s="25">
        <v>0</v>
      </c>
      <c r="AN254" s="59">
        <v>12</v>
      </c>
      <c r="AO254" s="41"/>
      <c r="AP254" s="25">
        <v>4.6541176470588228</v>
      </c>
      <c r="AQ254" s="28">
        <v>10</v>
      </c>
      <c r="AR254" s="25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>
        <v>0</v>
      </c>
      <c r="BD254" s="23">
        <v>0</v>
      </c>
      <c r="BE254" s="23">
        <v>0</v>
      </c>
      <c r="BF254" s="23">
        <v>0</v>
      </c>
      <c r="BG254" s="23">
        <v>0</v>
      </c>
      <c r="BH254" s="23">
        <v>0</v>
      </c>
      <c r="BI254" s="23">
        <v>4</v>
      </c>
      <c r="BJ254" s="23">
        <v>2</v>
      </c>
      <c r="BK254" s="23">
        <v>1</v>
      </c>
      <c r="BL254" s="23">
        <v>2</v>
      </c>
      <c r="BM254" s="23">
        <v>9</v>
      </c>
      <c r="BN254" s="23">
        <v>0</v>
      </c>
      <c r="BO254" s="23">
        <v>0</v>
      </c>
      <c r="BP254" s="23">
        <v>0</v>
      </c>
      <c r="BQ254" s="23">
        <v>1</v>
      </c>
    </row>
    <row r="255" spans="1:75" s="68" customFormat="1" hidden="1" x14ac:dyDescent="0.25">
      <c r="A255" s="23"/>
      <c r="B255" s="23" t="s">
        <v>807</v>
      </c>
      <c r="C255" s="23" t="s">
        <v>35</v>
      </c>
      <c r="D255" s="23" t="s">
        <v>808</v>
      </c>
      <c r="E255" s="21" t="s">
        <v>243</v>
      </c>
      <c r="F255" s="24">
        <v>8</v>
      </c>
      <c r="G255" s="21">
        <v>4</v>
      </c>
      <c r="H255" s="24">
        <v>0.5</v>
      </c>
      <c r="I255" s="25">
        <v>6</v>
      </c>
      <c r="J255" s="25"/>
      <c r="K255" s="24" t="s">
        <v>139</v>
      </c>
      <c r="L255" s="21">
        <v>0</v>
      </c>
      <c r="M255" s="24">
        <v>0</v>
      </c>
      <c r="N255" s="25">
        <v>4.75</v>
      </c>
      <c r="O255" s="25">
        <v>5.5</v>
      </c>
      <c r="P255" s="26">
        <v>15.75</v>
      </c>
      <c r="Q255" s="26">
        <v>3.25</v>
      </c>
      <c r="R255" s="26">
        <v>3</v>
      </c>
      <c r="S255" s="25">
        <v>9.5</v>
      </c>
      <c r="T255" s="41" t="e">
        <v>#REF!</v>
      </c>
      <c r="U255" s="58" t="e">
        <v>#REF!</v>
      </c>
      <c r="V255" s="58">
        <v>0</v>
      </c>
      <c r="W255" s="49" t="e">
        <v>#REF!</v>
      </c>
      <c r="X255" s="27" t="e">
        <v>#REF!</v>
      </c>
      <c r="Y255" s="24" t="e">
        <v>#N/A</v>
      </c>
      <c r="Z255" s="21"/>
      <c r="AA255" s="24">
        <v>0</v>
      </c>
      <c r="AB255" s="49">
        <v>8.85</v>
      </c>
      <c r="AC255" s="41">
        <v>14</v>
      </c>
      <c r="AD255" s="41">
        <v>14</v>
      </c>
      <c r="AE255" s="41">
        <v>10.5</v>
      </c>
      <c r="AF255" s="49">
        <v>11.24</v>
      </c>
      <c r="AG255" s="21">
        <v>2</v>
      </c>
      <c r="AH255" s="24"/>
      <c r="AI255" s="23"/>
      <c r="AJ255" s="21">
        <v>6.5</v>
      </c>
      <c r="AK255" s="23">
        <v>14</v>
      </c>
      <c r="AL255" s="24"/>
      <c r="AM255" s="25">
        <v>8</v>
      </c>
      <c r="AN255" s="59">
        <v>13.5</v>
      </c>
      <c r="AO255" s="41"/>
      <c r="AP255" s="25">
        <v>10</v>
      </c>
      <c r="AQ255" s="28">
        <v>30</v>
      </c>
      <c r="AR255" s="25" t="s">
        <v>932</v>
      </c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>
        <v>0</v>
      </c>
      <c r="BD255" s="23">
        <v>0</v>
      </c>
      <c r="BE255" s="23">
        <v>0</v>
      </c>
      <c r="BF255" s="23">
        <v>0</v>
      </c>
      <c r="BG255" s="23" t="e">
        <v>#REF!</v>
      </c>
      <c r="BH255" s="23" t="e">
        <v>#REF!</v>
      </c>
      <c r="BI255" s="23">
        <v>0</v>
      </c>
      <c r="BJ255" s="23">
        <v>2</v>
      </c>
      <c r="BK255" s="23">
        <v>1</v>
      </c>
      <c r="BL255" s="23">
        <v>2</v>
      </c>
      <c r="BM255" s="23">
        <v>9</v>
      </c>
      <c r="BN255" s="23">
        <v>0</v>
      </c>
      <c r="BO255" s="23">
        <v>1</v>
      </c>
      <c r="BP255" s="23">
        <v>1</v>
      </c>
      <c r="BQ255" s="23">
        <v>1</v>
      </c>
      <c r="BS255" s="70">
        <v>3.25</v>
      </c>
    </row>
    <row r="256" spans="1:75" s="68" customFormat="1" hidden="1" x14ac:dyDescent="0.25">
      <c r="A256" s="23"/>
      <c r="B256" s="23" t="s">
        <v>809</v>
      </c>
      <c r="C256" s="23" t="s">
        <v>810</v>
      </c>
      <c r="D256" s="23" t="s">
        <v>146</v>
      </c>
      <c r="E256" s="21" t="s">
        <v>243</v>
      </c>
      <c r="F256" s="24">
        <v>11</v>
      </c>
      <c r="G256" s="21">
        <v>4.5</v>
      </c>
      <c r="H256" s="24">
        <v>0</v>
      </c>
      <c r="I256" s="25">
        <v>7.75</v>
      </c>
      <c r="J256" s="25"/>
      <c r="K256" s="24" t="s">
        <v>138</v>
      </c>
      <c r="L256" s="21">
        <v>1</v>
      </c>
      <c r="M256" s="24">
        <v>0</v>
      </c>
      <c r="N256" s="25">
        <v>4</v>
      </c>
      <c r="O256" s="25">
        <v>6.25</v>
      </c>
      <c r="P256" s="26">
        <v>12</v>
      </c>
      <c r="Q256" s="26">
        <v>3.5</v>
      </c>
      <c r="R256" s="26">
        <v>0</v>
      </c>
      <c r="S256" s="25">
        <v>7.75</v>
      </c>
      <c r="T256" s="41" t="e">
        <v>#REF!</v>
      </c>
      <c r="U256" s="58" t="e">
        <v>#REF!</v>
      </c>
      <c r="V256" s="58">
        <v>0</v>
      </c>
      <c r="W256" s="49" t="e">
        <v>#REF!</v>
      </c>
      <c r="X256" s="27" t="e">
        <v>#REF!</v>
      </c>
      <c r="Y256" s="24" t="e">
        <v>#N/A</v>
      </c>
      <c r="Z256" s="21"/>
      <c r="AA256" s="23"/>
      <c r="AB256" s="49">
        <v>10.63</v>
      </c>
      <c r="AC256" s="41">
        <v>15</v>
      </c>
      <c r="AD256" s="41">
        <v>13.16</v>
      </c>
      <c r="AE256" s="41">
        <v>12</v>
      </c>
      <c r="AF256" s="49">
        <v>12.284000000000001</v>
      </c>
      <c r="AG256" s="21">
        <v>2.5</v>
      </c>
      <c r="AH256" s="24"/>
      <c r="AI256" s="23"/>
      <c r="AJ256" s="21"/>
      <c r="AK256" s="23">
        <v>14</v>
      </c>
      <c r="AL256" s="24"/>
      <c r="AM256" s="25">
        <v>8.25</v>
      </c>
      <c r="AN256" s="59">
        <v>13.5</v>
      </c>
      <c r="AO256" s="41"/>
      <c r="AP256" s="25">
        <v>10</v>
      </c>
      <c r="AQ256" s="28">
        <v>30</v>
      </c>
      <c r="AR256" s="25" t="s">
        <v>932</v>
      </c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>
        <v>0</v>
      </c>
      <c r="BD256" s="23">
        <v>0</v>
      </c>
      <c r="BE256" s="23">
        <v>0</v>
      </c>
      <c r="BF256" s="23">
        <v>0</v>
      </c>
      <c r="BG256" s="23" t="e">
        <v>#REF!</v>
      </c>
      <c r="BH256" s="23" t="e">
        <v>#REF!</v>
      </c>
      <c r="BI256" s="23">
        <v>4</v>
      </c>
      <c r="BJ256" s="23">
        <v>2</v>
      </c>
      <c r="BK256" s="23">
        <v>1</v>
      </c>
      <c r="BL256" s="23">
        <v>2</v>
      </c>
      <c r="BM256" s="23">
        <v>9</v>
      </c>
      <c r="BN256" s="23">
        <v>0</v>
      </c>
      <c r="BO256" s="23">
        <v>1</v>
      </c>
      <c r="BP256" s="23">
        <v>1</v>
      </c>
      <c r="BQ256" s="23">
        <v>1</v>
      </c>
      <c r="BS256" s="70">
        <v>3.5</v>
      </c>
    </row>
    <row r="257" spans="1:75" s="68" customFormat="1" ht="15" hidden="1" customHeight="1" x14ac:dyDescent="0.25">
      <c r="A257" s="23"/>
      <c r="B257" s="23" t="s">
        <v>811</v>
      </c>
      <c r="C257" s="58" t="s">
        <v>812</v>
      </c>
      <c r="D257" s="23" t="s">
        <v>64</v>
      </c>
      <c r="E257" s="21" t="s">
        <v>157</v>
      </c>
      <c r="F257" s="41">
        <v>15</v>
      </c>
      <c r="G257" s="21">
        <v>0.5</v>
      </c>
      <c r="H257" s="24">
        <v>1.5</v>
      </c>
      <c r="I257" s="25">
        <v>8.25</v>
      </c>
      <c r="J257" s="25"/>
      <c r="K257" s="24"/>
      <c r="L257" s="21">
        <v>0</v>
      </c>
      <c r="M257" s="24">
        <v>0</v>
      </c>
      <c r="N257" s="25">
        <v>0</v>
      </c>
      <c r="O257" s="25">
        <v>4.95</v>
      </c>
      <c r="P257" s="54"/>
      <c r="Q257" s="55"/>
      <c r="R257" s="26">
        <v>0</v>
      </c>
      <c r="S257" s="25">
        <v>9.375</v>
      </c>
      <c r="T257" s="24"/>
      <c r="U257" s="23"/>
      <c r="V257" s="23"/>
      <c r="W257" s="60">
        <v>12.25</v>
      </c>
      <c r="X257" s="27">
        <v>10.8125</v>
      </c>
      <c r="Y257" s="24"/>
      <c r="Z257" s="21"/>
      <c r="AA257" s="24">
        <v>0</v>
      </c>
      <c r="AB257" s="49">
        <v>9.25</v>
      </c>
      <c r="AC257" s="41">
        <v>11</v>
      </c>
      <c r="AD257" s="41">
        <v>11.5</v>
      </c>
      <c r="AE257" s="41">
        <v>14.5</v>
      </c>
      <c r="AF257" s="49">
        <v>11.1</v>
      </c>
      <c r="AG257" s="21">
        <v>11.5</v>
      </c>
      <c r="AH257" s="24"/>
      <c r="AI257" s="23"/>
      <c r="AJ257" s="21">
        <v>2</v>
      </c>
      <c r="AK257" s="23"/>
      <c r="AL257" s="24"/>
      <c r="AM257" s="25">
        <v>6.75</v>
      </c>
      <c r="AN257" s="59">
        <v>11.5</v>
      </c>
      <c r="AO257" s="41"/>
      <c r="AP257" s="25">
        <v>8.735294117647058</v>
      </c>
      <c r="AQ257" s="28">
        <v>19</v>
      </c>
      <c r="AR257" s="25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>
        <v>0</v>
      </c>
      <c r="BD257" s="23">
        <v>0</v>
      </c>
      <c r="BE257" s="23">
        <v>0</v>
      </c>
      <c r="BF257" s="23">
        <v>0</v>
      </c>
      <c r="BG257" s="23">
        <v>4</v>
      </c>
      <c r="BH257" s="23">
        <v>8</v>
      </c>
      <c r="BI257" s="23">
        <v>0</v>
      </c>
      <c r="BJ257" s="23">
        <v>2</v>
      </c>
      <c r="BK257" s="23">
        <v>1</v>
      </c>
      <c r="BL257" s="23">
        <v>2</v>
      </c>
      <c r="BM257" s="23">
        <v>9</v>
      </c>
      <c r="BN257" s="23">
        <v>1</v>
      </c>
      <c r="BO257" s="23">
        <v>0</v>
      </c>
      <c r="BP257" s="23">
        <v>1</v>
      </c>
      <c r="BQ257" s="23">
        <v>1</v>
      </c>
    </row>
    <row r="258" spans="1:75" s="68" customFormat="1" ht="15" hidden="1" customHeight="1" x14ac:dyDescent="0.25">
      <c r="A258" s="23"/>
      <c r="B258" s="23" t="s">
        <v>813</v>
      </c>
      <c r="C258" s="23" t="s">
        <v>814</v>
      </c>
      <c r="D258" s="23" t="s">
        <v>815</v>
      </c>
      <c r="E258" s="21" t="s">
        <v>157</v>
      </c>
      <c r="F258" s="41">
        <v>11</v>
      </c>
      <c r="G258" s="21">
        <v>0.5</v>
      </c>
      <c r="H258" s="24">
        <v>0</v>
      </c>
      <c r="I258" s="25">
        <v>5.75</v>
      </c>
      <c r="J258" s="25"/>
      <c r="K258" s="41">
        <v>11</v>
      </c>
      <c r="L258" s="21">
        <v>0</v>
      </c>
      <c r="M258" s="24">
        <v>0</v>
      </c>
      <c r="N258" s="25">
        <v>5.5</v>
      </c>
      <c r="O258" s="25">
        <v>5.65</v>
      </c>
      <c r="P258" s="54">
        <v>16</v>
      </c>
      <c r="Q258" s="55">
        <v>8.5</v>
      </c>
      <c r="R258" s="26">
        <v>0</v>
      </c>
      <c r="S258" s="25">
        <v>12.25</v>
      </c>
      <c r="T258" s="24"/>
      <c r="U258" s="23"/>
      <c r="V258" s="23"/>
      <c r="W258" s="49">
        <v>10.75</v>
      </c>
      <c r="X258" s="27">
        <v>11.5</v>
      </c>
      <c r="Y258" s="41">
        <v>12</v>
      </c>
      <c r="Z258" s="21"/>
      <c r="AA258" s="24">
        <v>0</v>
      </c>
      <c r="AB258" s="49">
        <v>9.6999999999999993</v>
      </c>
      <c r="AC258" s="41">
        <v>10</v>
      </c>
      <c r="AD258" s="41">
        <v>10</v>
      </c>
      <c r="AE258" s="41">
        <v>14</v>
      </c>
      <c r="AF258" s="49">
        <v>10.68</v>
      </c>
      <c r="AG258" s="52">
        <v>10</v>
      </c>
      <c r="AH258" s="41">
        <v>10</v>
      </c>
      <c r="AI258" s="23"/>
      <c r="AJ258" s="21">
        <v>1.5</v>
      </c>
      <c r="AK258" s="23"/>
      <c r="AL258" s="24"/>
      <c r="AM258" s="25">
        <v>5.75</v>
      </c>
      <c r="AN258" s="59">
        <v>10.5</v>
      </c>
      <c r="AO258" s="41"/>
      <c r="AP258" s="25">
        <v>8.802941176470588</v>
      </c>
      <c r="AQ258" s="28">
        <v>19</v>
      </c>
      <c r="AR258" s="25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>
        <v>0</v>
      </c>
      <c r="BD258" s="23">
        <v>0</v>
      </c>
      <c r="BE258" s="23">
        <v>0</v>
      </c>
      <c r="BF258" s="23">
        <v>4</v>
      </c>
      <c r="BG258" s="23">
        <v>4</v>
      </c>
      <c r="BH258" s="23">
        <v>8</v>
      </c>
      <c r="BI258" s="23">
        <v>0</v>
      </c>
      <c r="BJ258" s="23">
        <v>2</v>
      </c>
      <c r="BK258" s="23">
        <v>1</v>
      </c>
      <c r="BL258" s="23">
        <v>2</v>
      </c>
      <c r="BM258" s="23">
        <v>9</v>
      </c>
      <c r="BN258" s="23">
        <v>1</v>
      </c>
      <c r="BO258" s="23">
        <v>0</v>
      </c>
      <c r="BP258" s="23">
        <v>1</v>
      </c>
      <c r="BQ258" s="23">
        <v>1</v>
      </c>
    </row>
    <row r="259" spans="1:75" s="68" customFormat="1" hidden="1" x14ac:dyDescent="0.25">
      <c r="A259" s="23"/>
      <c r="B259" s="38" t="s">
        <v>816</v>
      </c>
      <c r="C259" s="37" t="s">
        <v>817</v>
      </c>
      <c r="D259" s="37" t="s">
        <v>818</v>
      </c>
      <c r="E259" s="37" t="s">
        <v>157</v>
      </c>
      <c r="F259" s="24">
        <v>12.5</v>
      </c>
      <c r="G259" s="21">
        <v>2</v>
      </c>
      <c r="H259" s="23"/>
      <c r="I259" s="25">
        <v>7.25</v>
      </c>
      <c r="J259" s="25"/>
      <c r="K259" s="24">
        <v>11</v>
      </c>
      <c r="L259" s="21">
        <v>0.75</v>
      </c>
      <c r="M259" s="24"/>
      <c r="N259" s="25">
        <v>5.875</v>
      </c>
      <c r="O259" s="25">
        <v>6.7</v>
      </c>
      <c r="P259" s="26">
        <v>16</v>
      </c>
      <c r="Q259" s="26">
        <v>3</v>
      </c>
      <c r="R259" s="23"/>
      <c r="S259" s="25">
        <v>9.5</v>
      </c>
      <c r="T259" s="24"/>
      <c r="U259" s="58" t="e">
        <v>#REF!</v>
      </c>
      <c r="V259" s="58" t="e">
        <v>#N/A</v>
      </c>
      <c r="W259" s="49" t="e">
        <v>#REF!</v>
      </c>
      <c r="X259" s="27" t="e">
        <v>#REF!</v>
      </c>
      <c r="Y259" s="24"/>
      <c r="Z259" s="21"/>
      <c r="AA259" s="23"/>
      <c r="AB259" s="49">
        <v>12.25</v>
      </c>
      <c r="AC259" s="41">
        <v>10</v>
      </c>
      <c r="AD259" s="41">
        <v>11.75</v>
      </c>
      <c r="AE259" s="41">
        <v>10</v>
      </c>
      <c r="AF259" s="49">
        <v>11.25</v>
      </c>
      <c r="AG259" s="60">
        <v>10</v>
      </c>
      <c r="AH259" s="41">
        <v>10</v>
      </c>
      <c r="AI259" s="58"/>
      <c r="AJ259" s="60">
        <v>10</v>
      </c>
      <c r="AK259" s="58">
        <v>10</v>
      </c>
      <c r="AL259" s="41">
        <v>10</v>
      </c>
      <c r="AM259" s="25">
        <v>10</v>
      </c>
      <c r="AN259" s="59">
        <v>13.5</v>
      </c>
      <c r="AO259" s="41">
        <v>13.5</v>
      </c>
      <c r="AP259" s="25">
        <v>10</v>
      </c>
      <c r="AQ259" s="28">
        <v>30</v>
      </c>
      <c r="AR259" s="25" t="s">
        <v>932</v>
      </c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>
        <v>0</v>
      </c>
      <c r="BD259" s="23">
        <v>0</v>
      </c>
      <c r="BE259" s="23">
        <v>0</v>
      </c>
      <c r="BF259" s="23">
        <v>0</v>
      </c>
      <c r="BG259" s="23" t="e">
        <v>#REF!</v>
      </c>
      <c r="BH259" s="23" t="e">
        <v>#REF!</v>
      </c>
      <c r="BI259" s="23">
        <v>4</v>
      </c>
      <c r="BJ259" s="23">
        <v>2</v>
      </c>
      <c r="BK259" s="23">
        <v>1</v>
      </c>
      <c r="BL259" s="23">
        <v>2</v>
      </c>
      <c r="BM259" s="23">
        <v>9</v>
      </c>
      <c r="BN259" s="23">
        <v>1</v>
      </c>
      <c r="BO259" s="23">
        <v>1</v>
      </c>
      <c r="BP259" s="23">
        <v>2</v>
      </c>
      <c r="BQ259" s="23">
        <v>1</v>
      </c>
      <c r="BS259" s="70">
        <v>3</v>
      </c>
    </row>
    <row r="260" spans="1:75" s="68" customFormat="1" hidden="1" x14ac:dyDescent="0.25">
      <c r="A260" s="23"/>
      <c r="B260" s="23" t="s">
        <v>819</v>
      </c>
      <c r="C260" s="58" t="s">
        <v>820</v>
      </c>
      <c r="D260" s="23" t="s">
        <v>231</v>
      </c>
      <c r="E260" s="37" t="s">
        <v>157</v>
      </c>
      <c r="F260" s="24">
        <v>11.5</v>
      </c>
      <c r="G260" s="21"/>
      <c r="H260" s="24">
        <v>2</v>
      </c>
      <c r="I260" s="25">
        <v>6.75</v>
      </c>
      <c r="J260" s="25"/>
      <c r="K260" s="24" t="e">
        <v>#REF!</v>
      </c>
      <c r="L260" s="21"/>
      <c r="M260" s="24">
        <v>0.75</v>
      </c>
      <c r="N260" s="25" t="e">
        <v>#REF!</v>
      </c>
      <c r="O260" s="25" t="e">
        <v>#REF!</v>
      </c>
      <c r="P260" s="26"/>
      <c r="Q260" s="26">
        <v>0</v>
      </c>
      <c r="R260" s="26">
        <v>0</v>
      </c>
      <c r="S260" s="58">
        <v>10.75</v>
      </c>
      <c r="T260" s="24"/>
      <c r="U260" s="23"/>
      <c r="V260" s="23"/>
      <c r="W260" s="49">
        <v>10.75</v>
      </c>
      <c r="X260" s="27">
        <v>10.75</v>
      </c>
      <c r="Y260" s="31" t="s">
        <v>83</v>
      </c>
      <c r="Z260" s="24">
        <v>5.5</v>
      </c>
      <c r="AA260" s="24">
        <v>17</v>
      </c>
      <c r="AB260" s="25">
        <v>14.5</v>
      </c>
      <c r="AC260" s="41">
        <v>11</v>
      </c>
      <c r="AD260" s="41">
        <v>10</v>
      </c>
      <c r="AE260" s="24"/>
      <c r="AF260" s="25">
        <v>10</v>
      </c>
      <c r="AG260" s="21">
        <v>3</v>
      </c>
      <c r="AH260" s="24"/>
      <c r="AI260" s="23"/>
      <c r="AJ260" s="21">
        <v>0.25</v>
      </c>
      <c r="AK260" s="23">
        <v>15.25</v>
      </c>
      <c r="AL260" s="24"/>
      <c r="AM260" s="25">
        <v>9.125</v>
      </c>
      <c r="AN260" s="59">
        <v>11.5</v>
      </c>
      <c r="AO260" s="41"/>
      <c r="AP260" s="25">
        <v>10</v>
      </c>
      <c r="AQ260" s="28">
        <v>30</v>
      </c>
      <c r="AR260" s="25" t="s">
        <v>932</v>
      </c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>
        <v>0</v>
      </c>
      <c r="BD260" s="23" t="e">
        <v>#REF!</v>
      </c>
      <c r="BE260" s="23" t="e">
        <v>#REF!</v>
      </c>
      <c r="BF260" s="23">
        <v>4</v>
      </c>
      <c r="BG260" s="23">
        <v>4</v>
      </c>
      <c r="BH260" s="23">
        <v>8</v>
      </c>
      <c r="BI260" s="23">
        <v>4</v>
      </c>
      <c r="BJ260" s="23">
        <v>2</v>
      </c>
      <c r="BK260" s="23">
        <v>1</v>
      </c>
      <c r="BL260" s="23">
        <v>0</v>
      </c>
      <c r="BM260" s="23">
        <v>9</v>
      </c>
      <c r="BN260" s="23">
        <v>0</v>
      </c>
      <c r="BO260" s="23">
        <v>1</v>
      </c>
      <c r="BP260" s="23">
        <v>1</v>
      </c>
      <c r="BQ260" s="23">
        <v>1</v>
      </c>
      <c r="BS260" s="70"/>
      <c r="BT260" s="70">
        <v>5.5</v>
      </c>
    </row>
    <row r="261" spans="1:75" s="68" customFormat="1" ht="15" hidden="1" customHeight="1" x14ac:dyDescent="0.25">
      <c r="A261" s="23"/>
      <c r="B261" s="23" t="s">
        <v>821</v>
      </c>
      <c r="C261" s="23" t="s">
        <v>613</v>
      </c>
      <c r="D261" s="23" t="s">
        <v>50</v>
      </c>
      <c r="E261" s="37" t="s">
        <v>157</v>
      </c>
      <c r="F261" s="41">
        <v>12.5</v>
      </c>
      <c r="G261" s="21">
        <v>1.5</v>
      </c>
      <c r="H261" s="24">
        <v>0</v>
      </c>
      <c r="I261" s="25">
        <v>7</v>
      </c>
      <c r="J261" s="25"/>
      <c r="K261" s="41"/>
      <c r="L261" s="21">
        <v>0</v>
      </c>
      <c r="M261" s="24">
        <v>0</v>
      </c>
      <c r="N261" s="25">
        <v>0</v>
      </c>
      <c r="O261" s="25">
        <v>4.2</v>
      </c>
      <c r="P261" s="54">
        <v>0</v>
      </c>
      <c r="Q261" s="55">
        <v>0</v>
      </c>
      <c r="R261" s="26">
        <v>0</v>
      </c>
      <c r="S261" s="49">
        <v>10.63</v>
      </c>
      <c r="T261" s="24"/>
      <c r="U261" s="23"/>
      <c r="V261" s="23"/>
      <c r="W261" s="49">
        <v>12</v>
      </c>
      <c r="X261" s="27">
        <v>11.315000000000001</v>
      </c>
      <c r="Y261" s="24"/>
      <c r="Z261" s="21"/>
      <c r="AA261" s="23"/>
      <c r="AB261" s="49">
        <v>11.38</v>
      </c>
      <c r="AC261" s="41">
        <v>10</v>
      </c>
      <c r="AD261" s="41">
        <v>12</v>
      </c>
      <c r="AE261" s="41">
        <v>13</v>
      </c>
      <c r="AF261" s="49">
        <v>11.552000000000001</v>
      </c>
      <c r="AG261" s="52">
        <v>10.5</v>
      </c>
      <c r="AH261" s="41">
        <v>10.5</v>
      </c>
      <c r="AI261" s="23"/>
      <c r="AJ261" s="21"/>
      <c r="AK261" s="23"/>
      <c r="AL261" s="24"/>
      <c r="AM261" s="25">
        <v>5.25</v>
      </c>
      <c r="AN261" s="59">
        <v>12.5</v>
      </c>
      <c r="AO261" s="41"/>
      <c r="AP261" s="25">
        <v>8.6482352941176472</v>
      </c>
      <c r="AQ261" s="28">
        <v>19</v>
      </c>
      <c r="AR261" s="25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>
        <v>0</v>
      </c>
      <c r="BD261" s="23">
        <v>0</v>
      </c>
      <c r="BE261" s="23">
        <v>0</v>
      </c>
      <c r="BF261" s="23">
        <v>4</v>
      </c>
      <c r="BG261" s="23">
        <v>4</v>
      </c>
      <c r="BH261" s="23">
        <v>8</v>
      </c>
      <c r="BI261" s="23">
        <v>4</v>
      </c>
      <c r="BJ261" s="23">
        <v>2</v>
      </c>
      <c r="BK261" s="23">
        <v>1</v>
      </c>
      <c r="BL261" s="23">
        <v>2</v>
      </c>
      <c r="BM261" s="23">
        <v>9</v>
      </c>
      <c r="BN261" s="23">
        <v>1</v>
      </c>
      <c r="BO261" s="23">
        <v>0</v>
      </c>
      <c r="BP261" s="23">
        <v>1</v>
      </c>
      <c r="BQ261" s="23">
        <v>1</v>
      </c>
    </row>
    <row r="262" spans="1:75" s="68" customFormat="1" hidden="1" x14ac:dyDescent="0.25">
      <c r="A262" s="23"/>
      <c r="B262" s="23" t="s">
        <v>158</v>
      </c>
      <c r="C262" s="23" t="s">
        <v>24</v>
      </c>
      <c r="D262" s="23" t="s">
        <v>38</v>
      </c>
      <c r="E262" s="21" t="s">
        <v>157</v>
      </c>
      <c r="F262" s="24">
        <v>11.5</v>
      </c>
      <c r="G262" s="21"/>
      <c r="H262" s="24">
        <v>0</v>
      </c>
      <c r="I262" s="25">
        <v>5.75</v>
      </c>
      <c r="J262" s="25"/>
      <c r="K262" s="41">
        <v>14.5</v>
      </c>
      <c r="L262" s="21">
        <v>3.5</v>
      </c>
      <c r="M262" s="24">
        <v>3.75</v>
      </c>
      <c r="N262" s="25">
        <v>9.125</v>
      </c>
      <c r="O262" s="25">
        <v>7.1</v>
      </c>
      <c r="P262" s="54">
        <v>13</v>
      </c>
      <c r="Q262" s="26">
        <v>4.5</v>
      </c>
      <c r="R262" s="26">
        <v>6.5</v>
      </c>
      <c r="S262" s="25">
        <v>9.75</v>
      </c>
      <c r="T262" s="41">
        <v>14</v>
      </c>
      <c r="U262" s="58">
        <v>6</v>
      </c>
      <c r="V262" s="58">
        <v>6</v>
      </c>
      <c r="W262" s="49">
        <v>12</v>
      </c>
      <c r="X262" s="27">
        <v>10.875</v>
      </c>
      <c r="Y262" s="24">
        <v>13</v>
      </c>
      <c r="Z262" s="21"/>
      <c r="AA262" s="24">
        <v>0</v>
      </c>
      <c r="AB262" s="49">
        <v>8.9499999999999993</v>
      </c>
      <c r="AC262" s="41">
        <v>15</v>
      </c>
      <c r="AD262" s="41">
        <v>11.5</v>
      </c>
      <c r="AE262" s="41">
        <v>9.1300000000000008</v>
      </c>
      <c r="AF262" s="49">
        <v>10.706</v>
      </c>
      <c r="AG262" s="52">
        <v>10</v>
      </c>
      <c r="AH262" s="41">
        <v>10</v>
      </c>
      <c r="AI262" s="23"/>
      <c r="AJ262" s="21"/>
      <c r="AK262" s="23"/>
      <c r="AL262" s="24">
        <v>14</v>
      </c>
      <c r="AM262" s="25">
        <v>5</v>
      </c>
      <c r="AN262" s="59">
        <v>10.5</v>
      </c>
      <c r="AO262" s="41"/>
      <c r="AP262" s="207">
        <v>10</v>
      </c>
      <c r="AQ262" s="28">
        <v>30</v>
      </c>
      <c r="AR262" s="25" t="s">
        <v>932</v>
      </c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>
        <v>0</v>
      </c>
      <c r="BD262" s="23">
        <v>0</v>
      </c>
      <c r="BE262" s="23">
        <v>0</v>
      </c>
      <c r="BF262" s="23">
        <v>0</v>
      </c>
      <c r="BG262" s="23">
        <v>4</v>
      </c>
      <c r="BH262" s="23">
        <v>8</v>
      </c>
      <c r="BI262" s="23">
        <v>0</v>
      </c>
      <c r="BJ262" s="23">
        <v>2</v>
      </c>
      <c r="BK262" s="23">
        <v>1</v>
      </c>
      <c r="BL262" s="23">
        <v>0</v>
      </c>
      <c r="BM262" s="23">
        <v>9</v>
      </c>
      <c r="BN262" s="23">
        <v>1</v>
      </c>
      <c r="BO262" s="23">
        <v>0</v>
      </c>
      <c r="BP262" s="23">
        <v>1</v>
      </c>
      <c r="BQ262" s="23">
        <v>1</v>
      </c>
      <c r="BS262" s="70">
        <v>4.5</v>
      </c>
    </row>
    <row r="263" spans="1:75" s="68" customFormat="1" hidden="1" x14ac:dyDescent="0.25">
      <c r="A263" s="23"/>
      <c r="B263" s="232" t="s">
        <v>822</v>
      </c>
      <c r="C263" s="23" t="s">
        <v>823</v>
      </c>
      <c r="D263" s="23" t="s">
        <v>506</v>
      </c>
      <c r="E263" s="21" t="s">
        <v>157</v>
      </c>
      <c r="F263" s="24">
        <v>13.5</v>
      </c>
      <c r="G263" s="21">
        <v>2.25</v>
      </c>
      <c r="H263" s="23"/>
      <c r="I263" s="25">
        <v>7.875</v>
      </c>
      <c r="J263" s="25"/>
      <c r="K263" s="41" t="e">
        <v>#REF!</v>
      </c>
      <c r="L263" s="21">
        <v>0.75</v>
      </c>
      <c r="M263" s="24"/>
      <c r="N263" s="25" t="e">
        <v>#REF!</v>
      </c>
      <c r="O263" s="25" t="e">
        <v>#REF!</v>
      </c>
      <c r="P263" s="26">
        <v>15</v>
      </c>
      <c r="Q263" s="26">
        <v>3.5</v>
      </c>
      <c r="R263" s="26"/>
      <c r="S263" s="25">
        <v>9.25</v>
      </c>
      <c r="T263" s="41" t="e">
        <v>#REF!</v>
      </c>
      <c r="U263" s="58">
        <v>7.5</v>
      </c>
      <c r="V263" s="58">
        <v>7.5</v>
      </c>
      <c r="W263" s="49" t="e">
        <v>#REF!</v>
      </c>
      <c r="X263" s="27" t="e">
        <v>#REF!</v>
      </c>
      <c r="Y263" s="24" t="s">
        <v>89</v>
      </c>
      <c r="Z263" s="21">
        <v>3.5</v>
      </c>
      <c r="AA263" s="23"/>
      <c r="AB263" s="49">
        <v>7.95</v>
      </c>
      <c r="AC263" s="41">
        <v>16</v>
      </c>
      <c r="AD263" s="41">
        <v>13.5</v>
      </c>
      <c r="AE263" s="41">
        <v>11.69</v>
      </c>
      <c r="AF263" s="49">
        <v>11.417999999999999</v>
      </c>
      <c r="AG263" s="52">
        <v>10</v>
      </c>
      <c r="AH263" s="41">
        <v>10</v>
      </c>
      <c r="AI263" s="23"/>
      <c r="AJ263" s="21">
        <v>0.25</v>
      </c>
      <c r="AK263" s="23"/>
      <c r="AL263" s="24"/>
      <c r="AM263" s="25">
        <v>5.125</v>
      </c>
      <c r="AN263" s="59">
        <v>11.5</v>
      </c>
      <c r="AO263" s="41">
        <v>11.5</v>
      </c>
      <c r="AP263" s="25">
        <v>10</v>
      </c>
      <c r="AQ263" s="28">
        <v>30</v>
      </c>
      <c r="AR263" s="25" t="s">
        <v>932</v>
      </c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>
        <v>0</v>
      </c>
      <c r="BD263" s="23" t="e">
        <v>#REF!</v>
      </c>
      <c r="BE263" s="23" t="e">
        <v>#REF!</v>
      </c>
      <c r="BF263" s="23">
        <v>0</v>
      </c>
      <c r="BG263" s="23" t="e">
        <v>#REF!</v>
      </c>
      <c r="BH263" s="23" t="e">
        <v>#REF!</v>
      </c>
      <c r="BI263" s="23">
        <v>0</v>
      </c>
      <c r="BJ263" s="23">
        <v>2</v>
      </c>
      <c r="BK263" s="23">
        <v>1</v>
      </c>
      <c r="BL263" s="23">
        <v>2</v>
      </c>
      <c r="BM263" s="23">
        <v>9</v>
      </c>
      <c r="BN263" s="23">
        <v>1</v>
      </c>
      <c r="BO263" s="23">
        <v>0</v>
      </c>
      <c r="BP263" s="23">
        <v>1</v>
      </c>
      <c r="BQ263" s="23">
        <v>1</v>
      </c>
      <c r="BS263" s="70">
        <v>3.5</v>
      </c>
    </row>
    <row r="264" spans="1:75" s="68" customFormat="1" hidden="1" x14ac:dyDescent="0.25">
      <c r="A264" s="23"/>
      <c r="B264" s="23" t="s">
        <v>824</v>
      </c>
      <c r="C264" s="23" t="s">
        <v>825</v>
      </c>
      <c r="D264" s="23" t="s">
        <v>826</v>
      </c>
      <c r="E264" s="21" t="s">
        <v>157</v>
      </c>
      <c r="F264" s="24">
        <v>12.5</v>
      </c>
      <c r="G264" s="21">
        <v>6.25</v>
      </c>
      <c r="H264" s="24">
        <v>0</v>
      </c>
      <c r="I264" s="25">
        <v>9.375</v>
      </c>
      <c r="J264" s="25"/>
      <c r="K264" s="24">
        <v>11.5</v>
      </c>
      <c r="L264" s="21"/>
      <c r="M264" s="24">
        <v>4.5</v>
      </c>
      <c r="N264" s="25">
        <v>5.75</v>
      </c>
      <c r="O264" s="25">
        <v>7.9249999999999998</v>
      </c>
      <c r="P264" s="26">
        <v>16</v>
      </c>
      <c r="Q264" s="26">
        <v>8</v>
      </c>
      <c r="R264" s="26">
        <v>0</v>
      </c>
      <c r="S264" s="25">
        <v>12</v>
      </c>
      <c r="T264" s="41">
        <v>14</v>
      </c>
      <c r="U264" s="58">
        <v>8</v>
      </c>
      <c r="V264" s="58">
        <v>8</v>
      </c>
      <c r="W264" s="49">
        <v>11.75</v>
      </c>
      <c r="X264" s="27">
        <v>11.875</v>
      </c>
      <c r="Y264" s="24"/>
      <c r="Z264" s="21"/>
      <c r="AA264" s="24">
        <v>4</v>
      </c>
      <c r="AB264" s="25">
        <v>2</v>
      </c>
      <c r="AC264" s="24">
        <v>11.5</v>
      </c>
      <c r="AD264" s="24"/>
      <c r="AE264" s="24"/>
      <c r="AF264" s="25">
        <v>3.1</v>
      </c>
      <c r="AG264" s="60">
        <v>12</v>
      </c>
      <c r="AH264" s="41">
        <v>12</v>
      </c>
      <c r="AI264" s="58"/>
      <c r="AJ264" s="60">
        <v>10</v>
      </c>
      <c r="AK264" s="58">
        <v>10</v>
      </c>
      <c r="AL264" s="41">
        <v>11</v>
      </c>
      <c r="AM264" s="25">
        <v>11</v>
      </c>
      <c r="AN264" s="59">
        <v>14</v>
      </c>
      <c r="AO264" s="41"/>
      <c r="AP264" s="25">
        <v>8.1544117647058822</v>
      </c>
      <c r="AQ264" s="28">
        <v>13</v>
      </c>
      <c r="AR264" s="25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>
        <v>0</v>
      </c>
      <c r="BD264" s="23">
        <v>0</v>
      </c>
      <c r="BE264" s="23">
        <v>0</v>
      </c>
      <c r="BF264" s="23">
        <v>4</v>
      </c>
      <c r="BG264" s="23">
        <v>4</v>
      </c>
      <c r="BH264" s="23">
        <v>8</v>
      </c>
      <c r="BI264" s="23">
        <v>0</v>
      </c>
      <c r="BJ264" s="23">
        <v>2</v>
      </c>
      <c r="BK264" s="23">
        <v>0</v>
      </c>
      <c r="BL264" s="23">
        <v>0</v>
      </c>
      <c r="BM264" s="23">
        <v>2</v>
      </c>
      <c r="BN264" s="23">
        <v>1</v>
      </c>
      <c r="BO264" s="23">
        <v>1</v>
      </c>
      <c r="BP264" s="23">
        <v>2</v>
      </c>
      <c r="BQ264" s="23">
        <v>1</v>
      </c>
      <c r="BS264" s="70">
        <v>8</v>
      </c>
      <c r="BT264" s="70"/>
    </row>
    <row r="265" spans="1:75" s="68" customFormat="1" hidden="1" x14ac:dyDescent="0.25">
      <c r="A265" s="23"/>
      <c r="B265" s="23" t="s">
        <v>827</v>
      </c>
      <c r="C265" s="23" t="s">
        <v>828</v>
      </c>
      <c r="D265" s="23" t="s">
        <v>829</v>
      </c>
      <c r="E265" s="21" t="s">
        <v>830</v>
      </c>
      <c r="F265" s="24">
        <v>10</v>
      </c>
      <c r="G265" s="21">
        <v>3</v>
      </c>
      <c r="H265" s="24">
        <v>2.25</v>
      </c>
      <c r="I265" s="25">
        <v>6.5</v>
      </c>
      <c r="J265" s="25"/>
      <c r="K265" s="24"/>
      <c r="L265" s="21"/>
      <c r="M265" s="24">
        <v>0</v>
      </c>
      <c r="N265" s="25">
        <v>0</v>
      </c>
      <c r="O265" s="25">
        <v>3.9</v>
      </c>
      <c r="P265" s="54">
        <v>11.25</v>
      </c>
      <c r="Q265" s="26">
        <v>3.5</v>
      </c>
      <c r="R265" s="26">
        <v>1</v>
      </c>
      <c r="S265" s="25">
        <v>7.375</v>
      </c>
      <c r="T265" s="24"/>
      <c r="U265" s="58"/>
      <c r="V265" s="58">
        <v>0</v>
      </c>
      <c r="W265" s="49">
        <v>10.25</v>
      </c>
      <c r="X265" s="27">
        <v>8.8125</v>
      </c>
      <c r="Y265" s="24"/>
      <c r="Z265" s="21"/>
      <c r="AA265" s="24">
        <v>0</v>
      </c>
      <c r="AB265" s="49">
        <v>8.1300000000000008</v>
      </c>
      <c r="AC265" s="41">
        <v>14.5</v>
      </c>
      <c r="AD265" s="41">
        <v>15.66</v>
      </c>
      <c r="AE265" s="41">
        <v>11</v>
      </c>
      <c r="AF265" s="49">
        <v>11.484</v>
      </c>
      <c r="AG265" s="52">
        <v>10.5</v>
      </c>
      <c r="AH265" s="41">
        <v>10.5</v>
      </c>
      <c r="AI265" s="23"/>
      <c r="AJ265" s="21"/>
      <c r="AK265" s="23"/>
      <c r="AL265" s="24"/>
      <c r="AM265" s="25">
        <v>5.25</v>
      </c>
      <c r="AN265" s="59">
        <v>19</v>
      </c>
      <c r="AO265" s="41"/>
      <c r="AP265" s="25">
        <v>8.3335294117647063</v>
      </c>
      <c r="AQ265" s="28">
        <v>15</v>
      </c>
      <c r="AR265" s="25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>
        <v>0</v>
      </c>
      <c r="BD265" s="23">
        <v>0</v>
      </c>
      <c r="BE265" s="23">
        <v>0</v>
      </c>
      <c r="BF265" s="23">
        <v>0</v>
      </c>
      <c r="BG265" s="23">
        <v>4</v>
      </c>
      <c r="BH265" s="23">
        <v>4</v>
      </c>
      <c r="BI265" s="23">
        <v>0</v>
      </c>
      <c r="BJ265" s="23">
        <v>2</v>
      </c>
      <c r="BK265" s="23">
        <v>1</v>
      </c>
      <c r="BL265" s="23">
        <v>2</v>
      </c>
      <c r="BM265" s="23">
        <v>9</v>
      </c>
      <c r="BN265" s="23">
        <v>1</v>
      </c>
      <c r="BO265" s="23">
        <v>0</v>
      </c>
      <c r="BP265" s="23">
        <v>1</v>
      </c>
      <c r="BQ265" s="23">
        <v>1</v>
      </c>
      <c r="BS265" s="70">
        <v>3.5</v>
      </c>
    </row>
    <row r="266" spans="1:75" s="68" customFormat="1" hidden="1" x14ac:dyDescent="0.25">
      <c r="A266" s="23"/>
      <c r="B266" s="39" t="s">
        <v>831</v>
      </c>
      <c r="C266" s="42" t="s">
        <v>832</v>
      </c>
      <c r="D266" s="23" t="s">
        <v>74</v>
      </c>
      <c r="E266" s="21" t="s">
        <v>243</v>
      </c>
      <c r="F266" s="24">
        <v>8</v>
      </c>
      <c r="G266" s="21"/>
      <c r="H266" s="24">
        <v>2.5</v>
      </c>
      <c r="I266" s="25">
        <v>5.25</v>
      </c>
      <c r="J266" s="25"/>
      <c r="K266" s="24"/>
      <c r="L266" s="21"/>
      <c r="M266" s="24">
        <v>0</v>
      </c>
      <c r="N266" s="25">
        <v>0</v>
      </c>
      <c r="O266" s="25">
        <v>3.15</v>
      </c>
      <c r="P266" s="26"/>
      <c r="Q266" s="26">
        <v>0</v>
      </c>
      <c r="R266" s="26">
        <v>0</v>
      </c>
      <c r="S266" s="25">
        <v>0</v>
      </c>
      <c r="T266" s="24">
        <v>13.5</v>
      </c>
      <c r="U266" s="24">
        <v>2</v>
      </c>
      <c r="V266" s="24"/>
      <c r="W266" s="25">
        <v>7.75</v>
      </c>
      <c r="X266" s="27">
        <v>3.875</v>
      </c>
      <c r="Y266" s="24" t="s">
        <v>90</v>
      </c>
      <c r="Z266" s="24">
        <v>11.75</v>
      </c>
      <c r="AA266" s="24"/>
      <c r="AB266" s="25">
        <v>11.125</v>
      </c>
      <c r="AC266" s="24"/>
      <c r="AD266" s="24"/>
      <c r="AE266" s="24"/>
      <c r="AF266" s="25">
        <v>4.45</v>
      </c>
      <c r="AG266" s="21"/>
      <c r="AH266" s="24"/>
      <c r="AI266" s="23"/>
      <c r="AJ266" s="21"/>
      <c r="AK266" s="23"/>
      <c r="AL266" s="24"/>
      <c r="AM266" s="25">
        <v>0</v>
      </c>
      <c r="AN266" s="24">
        <v>0</v>
      </c>
      <c r="AO266" s="24">
        <v>0</v>
      </c>
      <c r="AP266" s="25">
        <v>3.1470588235294117</v>
      </c>
      <c r="AQ266" s="28">
        <v>4</v>
      </c>
      <c r="AR266" s="25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>
        <v>0</v>
      </c>
      <c r="BD266" s="23">
        <v>0</v>
      </c>
      <c r="BE266" s="23">
        <v>0</v>
      </c>
      <c r="BF266" s="23">
        <v>0</v>
      </c>
      <c r="BG266" s="23">
        <v>0</v>
      </c>
      <c r="BH266" s="23">
        <v>0</v>
      </c>
      <c r="BI266" s="23">
        <v>4</v>
      </c>
      <c r="BJ266" s="23">
        <v>0</v>
      </c>
      <c r="BK266" s="23">
        <v>0</v>
      </c>
      <c r="BL266" s="23">
        <v>0</v>
      </c>
      <c r="BM266" s="23">
        <v>4</v>
      </c>
      <c r="BN266" s="23">
        <v>0</v>
      </c>
      <c r="BO266" s="23">
        <v>0</v>
      </c>
      <c r="BP266" s="23">
        <v>0</v>
      </c>
      <c r="BQ266" s="23">
        <v>0</v>
      </c>
      <c r="BS266" s="70"/>
      <c r="BT266" s="70">
        <v>11.75</v>
      </c>
      <c r="BW266" s="70">
        <v>2</v>
      </c>
    </row>
    <row r="267" spans="1:75" s="68" customFormat="1" hidden="1" x14ac:dyDescent="0.25">
      <c r="A267" s="23"/>
      <c r="B267" s="23" t="s">
        <v>833</v>
      </c>
      <c r="C267" s="23" t="s">
        <v>172</v>
      </c>
      <c r="D267" s="23" t="s">
        <v>834</v>
      </c>
      <c r="E267" s="21" t="s">
        <v>835</v>
      </c>
      <c r="F267" s="24">
        <v>12</v>
      </c>
      <c r="G267" s="21"/>
      <c r="H267" s="23"/>
      <c r="I267" s="25">
        <v>6</v>
      </c>
      <c r="J267" s="25"/>
      <c r="K267" s="41" t="e">
        <v>#REF!</v>
      </c>
      <c r="L267" s="21"/>
      <c r="M267" s="24"/>
      <c r="N267" s="25" t="e">
        <v>#REF!</v>
      </c>
      <c r="O267" s="25" t="e">
        <v>#REF!</v>
      </c>
      <c r="P267" s="26">
        <v>14.5</v>
      </c>
      <c r="Q267" s="26">
        <v>3.5</v>
      </c>
      <c r="R267" s="23"/>
      <c r="S267" s="25">
        <v>9</v>
      </c>
      <c r="T267" s="41" t="e">
        <v>#REF!</v>
      </c>
      <c r="U267" s="58" t="e">
        <v>#REF!</v>
      </c>
      <c r="V267" s="58">
        <v>0</v>
      </c>
      <c r="W267" s="49" t="e">
        <v>#REF!</v>
      </c>
      <c r="X267" s="27" t="e">
        <v>#REF!</v>
      </c>
      <c r="Y267" s="41" t="e">
        <v>#REF!</v>
      </c>
      <c r="Z267" s="21"/>
      <c r="AA267" s="23"/>
      <c r="AB267" s="49">
        <v>9.9499999999999993</v>
      </c>
      <c r="AC267" s="41">
        <v>11</v>
      </c>
      <c r="AD267" s="41">
        <v>14.5</v>
      </c>
      <c r="AE267" s="41">
        <v>6.94</v>
      </c>
      <c r="AF267" s="49">
        <v>10.468</v>
      </c>
      <c r="AG267" s="52">
        <v>13</v>
      </c>
      <c r="AH267" s="41">
        <v>13</v>
      </c>
      <c r="AI267" s="23"/>
      <c r="AJ267" s="21">
        <v>9</v>
      </c>
      <c r="AK267" s="23"/>
      <c r="AL267" s="24"/>
      <c r="AM267" s="25">
        <v>11</v>
      </c>
      <c r="AN267" s="59">
        <v>17.5</v>
      </c>
      <c r="AO267" s="41">
        <v>17.5</v>
      </c>
      <c r="AP267" s="25">
        <v>10</v>
      </c>
      <c r="AQ267" s="28">
        <v>30</v>
      </c>
      <c r="AR267" s="25" t="s">
        <v>932</v>
      </c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>
        <v>0</v>
      </c>
      <c r="BD267" s="23" t="e">
        <v>#REF!</v>
      </c>
      <c r="BE267" s="23" t="e">
        <v>#REF!</v>
      </c>
      <c r="BF267" s="23">
        <v>0</v>
      </c>
      <c r="BG267" s="23" t="e">
        <v>#REF!</v>
      </c>
      <c r="BH267" s="23" t="e">
        <v>#REF!</v>
      </c>
      <c r="BI267" s="23">
        <v>0</v>
      </c>
      <c r="BJ267" s="23">
        <v>2</v>
      </c>
      <c r="BK267" s="23">
        <v>1</v>
      </c>
      <c r="BL267" s="23">
        <v>0</v>
      </c>
      <c r="BM267" s="23">
        <v>9</v>
      </c>
      <c r="BN267" s="23">
        <v>1</v>
      </c>
      <c r="BO267" s="23">
        <v>0</v>
      </c>
      <c r="BP267" s="23">
        <v>2</v>
      </c>
      <c r="BQ267" s="23">
        <v>1</v>
      </c>
      <c r="BS267" s="70">
        <v>3.5</v>
      </c>
    </row>
    <row r="268" spans="1:75" s="68" customFormat="1" hidden="1" x14ac:dyDescent="0.25">
      <c r="A268" s="23"/>
      <c r="B268" s="232" t="s">
        <v>836</v>
      </c>
      <c r="C268" s="23" t="s">
        <v>837</v>
      </c>
      <c r="D268" s="23" t="s">
        <v>838</v>
      </c>
      <c r="E268" s="21" t="s">
        <v>157</v>
      </c>
      <c r="F268" s="24">
        <v>10</v>
      </c>
      <c r="G268" s="21"/>
      <c r="H268" s="23"/>
      <c r="I268" s="25">
        <v>5</v>
      </c>
      <c r="J268" s="25"/>
      <c r="K268" s="41" t="e">
        <v>#REF!</v>
      </c>
      <c r="L268" s="21"/>
      <c r="M268" s="24"/>
      <c r="N268" s="25" t="e">
        <v>#REF!</v>
      </c>
      <c r="O268" s="25" t="e">
        <v>#REF!</v>
      </c>
      <c r="P268" s="26">
        <v>16</v>
      </c>
      <c r="Q268" s="26">
        <v>3</v>
      </c>
      <c r="R268" s="23"/>
      <c r="S268" s="25">
        <v>9.5</v>
      </c>
      <c r="T268" s="41" t="e">
        <v>#REF!</v>
      </c>
      <c r="U268" s="58" t="e">
        <v>#REF!</v>
      </c>
      <c r="V268" s="58">
        <v>0</v>
      </c>
      <c r="W268" s="49" t="e">
        <v>#REF!</v>
      </c>
      <c r="X268" s="27" t="e">
        <v>#REF!</v>
      </c>
      <c r="Y268" s="41" t="e">
        <v>#REF!</v>
      </c>
      <c r="Z268" s="21"/>
      <c r="AA268" s="23"/>
      <c r="AB268" s="49">
        <v>8.9499999999999993</v>
      </c>
      <c r="AC268" s="41">
        <v>16.5</v>
      </c>
      <c r="AD268" s="41">
        <v>10.25</v>
      </c>
      <c r="AE268" s="41">
        <v>12.5</v>
      </c>
      <c r="AF268" s="49">
        <v>11.43</v>
      </c>
      <c r="AG268" s="52">
        <v>10</v>
      </c>
      <c r="AH268" s="41">
        <v>10</v>
      </c>
      <c r="AI268" s="23"/>
      <c r="AJ268" s="21">
        <v>8.75</v>
      </c>
      <c r="AK268" s="23"/>
      <c r="AL268" s="24"/>
      <c r="AM268" s="25">
        <v>9.375</v>
      </c>
      <c r="AN268" s="59">
        <v>16</v>
      </c>
      <c r="AO268" s="41">
        <v>16</v>
      </c>
      <c r="AP268" s="25">
        <v>10</v>
      </c>
      <c r="AQ268" s="28">
        <v>30</v>
      </c>
      <c r="AR268" s="25" t="s">
        <v>932</v>
      </c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>
        <v>0</v>
      </c>
      <c r="BD268" s="23" t="e">
        <v>#REF!</v>
      </c>
      <c r="BE268" s="23" t="e">
        <v>#REF!</v>
      </c>
      <c r="BF268" s="23">
        <v>0</v>
      </c>
      <c r="BG268" s="23" t="e">
        <v>#REF!</v>
      </c>
      <c r="BH268" s="23" t="e">
        <v>#REF!</v>
      </c>
      <c r="BI268" s="23">
        <v>0</v>
      </c>
      <c r="BJ268" s="23">
        <v>2</v>
      </c>
      <c r="BK268" s="23">
        <v>1</v>
      </c>
      <c r="BL268" s="23">
        <v>2</v>
      </c>
      <c r="BM268" s="23">
        <v>9</v>
      </c>
      <c r="BN268" s="23">
        <v>1</v>
      </c>
      <c r="BO268" s="23">
        <v>0</v>
      </c>
      <c r="BP268" s="23">
        <v>1</v>
      </c>
      <c r="BQ268" s="23">
        <v>1</v>
      </c>
      <c r="BS268" s="70">
        <v>3</v>
      </c>
    </row>
    <row r="269" spans="1:75" s="68" customFormat="1" hidden="1" x14ac:dyDescent="0.25">
      <c r="A269" s="23"/>
      <c r="B269" s="23" t="s">
        <v>839</v>
      </c>
      <c r="C269" s="42" t="s">
        <v>55</v>
      </c>
      <c r="D269" s="23" t="s">
        <v>74</v>
      </c>
      <c r="E269" s="21" t="s">
        <v>157</v>
      </c>
      <c r="F269" s="41">
        <v>12</v>
      </c>
      <c r="G269" s="21">
        <v>0.25</v>
      </c>
      <c r="H269" s="24">
        <v>0</v>
      </c>
      <c r="I269" s="25">
        <v>6.125</v>
      </c>
      <c r="J269" s="25"/>
      <c r="K269" s="24">
        <v>16</v>
      </c>
      <c r="L269" s="21"/>
      <c r="M269" s="24">
        <v>0</v>
      </c>
      <c r="N269" s="25">
        <v>8</v>
      </c>
      <c r="O269" s="25">
        <v>6.875</v>
      </c>
      <c r="P269" s="26"/>
      <c r="Q269" s="26">
        <v>9</v>
      </c>
      <c r="R269" s="26">
        <v>0</v>
      </c>
      <c r="S269" s="25">
        <v>9</v>
      </c>
      <c r="T269" s="24"/>
      <c r="U269" s="23"/>
      <c r="V269" s="23"/>
      <c r="W269" s="25">
        <v>11</v>
      </c>
      <c r="X269" s="27">
        <v>10</v>
      </c>
      <c r="Y269" s="24"/>
      <c r="Z269" s="21"/>
      <c r="AA269" s="24"/>
      <c r="AB269" s="25">
        <v>12.63</v>
      </c>
      <c r="AC269" s="44">
        <v>12</v>
      </c>
      <c r="AD269" s="44">
        <v>12.5</v>
      </c>
      <c r="AE269" s="44">
        <v>10</v>
      </c>
      <c r="AF269" s="45">
        <v>11.952000000000002</v>
      </c>
      <c r="AG269" s="21">
        <v>2.5</v>
      </c>
      <c r="AH269" s="24"/>
      <c r="AI269" s="23"/>
      <c r="AJ269" s="21">
        <v>1.75</v>
      </c>
      <c r="AK269" s="23"/>
      <c r="AL269" s="24"/>
      <c r="AM269" s="25">
        <v>2.125</v>
      </c>
      <c r="AN269" s="24">
        <v>11</v>
      </c>
      <c r="AO269" s="24"/>
      <c r="AP269" s="25">
        <v>8.7873529411764704</v>
      </c>
      <c r="AQ269" s="28">
        <v>18</v>
      </c>
      <c r="AR269" s="25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>
        <v>0</v>
      </c>
      <c r="BD269" s="23">
        <v>0</v>
      </c>
      <c r="BE269" s="23">
        <v>0</v>
      </c>
      <c r="BF269" s="23">
        <v>0</v>
      </c>
      <c r="BG269" s="23">
        <v>4</v>
      </c>
      <c r="BH269" s="23">
        <v>8</v>
      </c>
      <c r="BI269" s="23">
        <v>4</v>
      </c>
      <c r="BJ269" s="23">
        <v>2</v>
      </c>
      <c r="BK269" s="23">
        <v>1</v>
      </c>
      <c r="BL269" s="23">
        <v>2</v>
      </c>
      <c r="BM269" s="23">
        <v>9</v>
      </c>
      <c r="BN269" s="23">
        <v>0</v>
      </c>
      <c r="BO269" s="23">
        <v>0</v>
      </c>
      <c r="BP269" s="23">
        <v>0</v>
      </c>
      <c r="BQ269" s="23">
        <v>1</v>
      </c>
      <c r="BS269" s="70"/>
      <c r="BT269" s="70"/>
    </row>
    <row r="270" spans="1:75" s="68" customFormat="1" hidden="1" x14ac:dyDescent="0.25">
      <c r="A270" s="23"/>
      <c r="B270" s="31" t="s">
        <v>840</v>
      </c>
      <c r="C270" s="58" t="s">
        <v>841</v>
      </c>
      <c r="D270" s="23" t="s">
        <v>71</v>
      </c>
      <c r="E270" s="21" t="s">
        <v>835</v>
      </c>
      <c r="F270" s="24">
        <v>12</v>
      </c>
      <c r="G270" s="21"/>
      <c r="H270" s="24">
        <v>0</v>
      </c>
      <c r="I270" s="25">
        <v>6</v>
      </c>
      <c r="J270" s="25"/>
      <c r="K270" s="24"/>
      <c r="L270" s="21"/>
      <c r="M270" s="24">
        <v>0</v>
      </c>
      <c r="N270" s="25">
        <v>0</v>
      </c>
      <c r="O270" s="25">
        <v>3.6</v>
      </c>
      <c r="P270" s="26">
        <v>10</v>
      </c>
      <c r="Q270" s="26">
        <v>3</v>
      </c>
      <c r="R270" s="26">
        <v>0</v>
      </c>
      <c r="S270" s="25">
        <v>6.5</v>
      </c>
      <c r="T270" s="41">
        <v>14</v>
      </c>
      <c r="U270" s="58">
        <v>5.5</v>
      </c>
      <c r="V270" s="58">
        <v>5.5</v>
      </c>
      <c r="W270" s="49">
        <v>10.5</v>
      </c>
      <c r="X270" s="27">
        <v>8.5</v>
      </c>
      <c r="Y270" s="24"/>
      <c r="Z270" s="21"/>
      <c r="AA270" s="24">
        <v>0</v>
      </c>
      <c r="AB270" s="49">
        <v>6.95</v>
      </c>
      <c r="AC270" s="41">
        <v>14</v>
      </c>
      <c r="AD270" s="41">
        <v>15</v>
      </c>
      <c r="AE270" s="41">
        <v>9.19</v>
      </c>
      <c r="AF270" s="49">
        <v>10.417999999999999</v>
      </c>
      <c r="AG270" s="52">
        <v>10</v>
      </c>
      <c r="AH270" s="41">
        <v>10</v>
      </c>
      <c r="AI270" s="23"/>
      <c r="AJ270" s="21">
        <v>10.75</v>
      </c>
      <c r="AK270" s="23"/>
      <c r="AL270" s="24"/>
      <c r="AM270" s="25">
        <v>10.375</v>
      </c>
      <c r="AN270" s="59">
        <v>16.25</v>
      </c>
      <c r="AO270" s="41"/>
      <c r="AP270" s="25">
        <v>8.2994117647058818</v>
      </c>
      <c r="AQ270" s="28">
        <v>16</v>
      </c>
      <c r="AR270" s="25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>
        <v>0</v>
      </c>
      <c r="BD270" s="23">
        <v>0</v>
      </c>
      <c r="BE270" s="23">
        <v>0</v>
      </c>
      <c r="BF270" s="23">
        <v>0</v>
      </c>
      <c r="BG270" s="23">
        <v>4</v>
      </c>
      <c r="BH270" s="23">
        <v>4</v>
      </c>
      <c r="BI270" s="23">
        <v>0</v>
      </c>
      <c r="BJ270" s="23">
        <v>2</v>
      </c>
      <c r="BK270" s="23">
        <v>1</v>
      </c>
      <c r="BL270" s="23">
        <v>0</v>
      </c>
      <c r="BM270" s="23">
        <v>9</v>
      </c>
      <c r="BN270" s="23">
        <v>1</v>
      </c>
      <c r="BO270" s="23">
        <v>1</v>
      </c>
      <c r="BP270" s="23">
        <v>2</v>
      </c>
      <c r="BQ270" s="23">
        <v>1</v>
      </c>
      <c r="BS270" s="70">
        <v>3</v>
      </c>
    </row>
    <row r="271" spans="1:75" s="68" customFormat="1" ht="15" hidden="1" customHeight="1" x14ac:dyDescent="0.25">
      <c r="A271" s="23"/>
      <c r="B271" s="23" t="s">
        <v>842</v>
      </c>
      <c r="C271" s="23" t="s">
        <v>843</v>
      </c>
      <c r="D271" s="23" t="s">
        <v>23</v>
      </c>
      <c r="E271" s="21" t="s">
        <v>835</v>
      </c>
      <c r="F271" s="24">
        <v>10</v>
      </c>
      <c r="G271" s="21"/>
      <c r="H271" s="24">
        <v>5.5</v>
      </c>
      <c r="I271" s="25">
        <v>7.75</v>
      </c>
      <c r="J271" s="25"/>
      <c r="K271" s="41">
        <v>14</v>
      </c>
      <c r="L271" s="21"/>
      <c r="M271" s="24">
        <v>3.5</v>
      </c>
      <c r="N271" s="25">
        <v>8.75</v>
      </c>
      <c r="O271" s="25">
        <v>8.15</v>
      </c>
      <c r="P271" s="26" t="e">
        <v>#N/A</v>
      </c>
      <c r="Q271" s="26">
        <v>0</v>
      </c>
      <c r="R271" s="26">
        <v>0</v>
      </c>
      <c r="S271" s="49">
        <v>6.25</v>
      </c>
      <c r="T271" s="41"/>
      <c r="U271" s="23"/>
      <c r="V271" s="23"/>
      <c r="W271" s="49">
        <v>14.5</v>
      </c>
      <c r="X271" s="27">
        <v>10.375</v>
      </c>
      <c r="Y271" s="24"/>
      <c r="Z271" s="21"/>
      <c r="AA271" s="23"/>
      <c r="AB271" s="49">
        <v>10.25</v>
      </c>
      <c r="AC271" s="41">
        <v>12.5</v>
      </c>
      <c r="AD271" s="41">
        <v>10</v>
      </c>
      <c r="AE271" s="41">
        <v>8.6999999999999993</v>
      </c>
      <c r="AF271" s="49">
        <v>10.34</v>
      </c>
      <c r="AG271" s="52">
        <v>12.5</v>
      </c>
      <c r="AH271" s="41">
        <v>12.5</v>
      </c>
      <c r="AI271" s="23"/>
      <c r="AJ271" s="21">
        <v>1.5</v>
      </c>
      <c r="AK271" s="23">
        <v>14.75</v>
      </c>
      <c r="AL271" s="24"/>
      <c r="AM271" s="25">
        <v>13.625</v>
      </c>
      <c r="AN271" s="59">
        <v>13.5</v>
      </c>
      <c r="AO271" s="41"/>
      <c r="AP271" s="25">
        <v>10.276470588235293</v>
      </c>
      <c r="AQ271" s="28">
        <v>30</v>
      </c>
      <c r="AR271" s="25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>
        <v>0</v>
      </c>
      <c r="BD271" s="23">
        <v>0</v>
      </c>
      <c r="BE271" s="23">
        <v>0</v>
      </c>
      <c r="BF271" s="23">
        <v>0</v>
      </c>
      <c r="BG271" s="23">
        <v>4</v>
      </c>
      <c r="BH271" s="23">
        <v>8</v>
      </c>
      <c r="BI271" s="23">
        <v>4</v>
      </c>
      <c r="BJ271" s="23">
        <v>2</v>
      </c>
      <c r="BK271" s="23">
        <v>1</v>
      </c>
      <c r="BL271" s="23">
        <v>0</v>
      </c>
      <c r="BM271" s="23">
        <v>9</v>
      </c>
      <c r="BN271" s="23">
        <v>1</v>
      </c>
      <c r="BO271" s="23">
        <v>1</v>
      </c>
      <c r="BP271" s="23">
        <v>2</v>
      </c>
      <c r="BQ271" s="23">
        <v>1</v>
      </c>
    </row>
    <row r="272" spans="1:75" s="68" customFormat="1" hidden="1" x14ac:dyDescent="0.25">
      <c r="A272" s="23"/>
      <c r="B272" s="23" t="s">
        <v>844</v>
      </c>
      <c r="C272" s="23" t="s">
        <v>845</v>
      </c>
      <c r="D272" s="23" t="s">
        <v>197</v>
      </c>
      <c r="E272" s="21" t="s">
        <v>835</v>
      </c>
      <c r="F272" s="24">
        <v>13</v>
      </c>
      <c r="G272" s="21"/>
      <c r="H272" s="24">
        <v>6.25</v>
      </c>
      <c r="I272" s="25">
        <v>9.625</v>
      </c>
      <c r="J272" s="25"/>
      <c r="K272" s="41">
        <v>15</v>
      </c>
      <c r="L272" s="21"/>
      <c r="M272" s="24"/>
      <c r="N272" s="49">
        <v>10.75</v>
      </c>
      <c r="O272" s="25">
        <v>10.074999999999999</v>
      </c>
      <c r="P272" s="26">
        <v>13</v>
      </c>
      <c r="Q272" s="26">
        <v>3</v>
      </c>
      <c r="R272" s="26">
        <v>3</v>
      </c>
      <c r="S272" s="25">
        <v>8</v>
      </c>
      <c r="T272" s="24"/>
      <c r="U272" s="58"/>
      <c r="V272" s="58"/>
      <c r="W272" s="49">
        <v>10.5</v>
      </c>
      <c r="X272" s="27">
        <v>9.25</v>
      </c>
      <c r="Y272" s="24"/>
      <c r="Z272" s="21"/>
      <c r="AA272" s="23"/>
      <c r="AB272" s="49">
        <v>9.3800000000000008</v>
      </c>
      <c r="AC272" s="41">
        <v>13</v>
      </c>
      <c r="AD272" s="41">
        <v>10</v>
      </c>
      <c r="AE272" s="41">
        <v>8.9</v>
      </c>
      <c r="AF272" s="49">
        <v>10.132000000000001</v>
      </c>
      <c r="AG272" s="52">
        <v>11.5</v>
      </c>
      <c r="AH272" s="41">
        <v>11.5</v>
      </c>
      <c r="AI272" s="23"/>
      <c r="AJ272" s="21">
        <v>1.5</v>
      </c>
      <c r="AK272" s="23">
        <v>14</v>
      </c>
      <c r="AL272" s="24"/>
      <c r="AM272" s="25">
        <v>12.75</v>
      </c>
      <c r="AN272" s="59">
        <v>10</v>
      </c>
      <c r="AO272" s="41"/>
      <c r="AP272" s="25">
        <v>10.207941176470589</v>
      </c>
      <c r="AQ272" s="28">
        <v>30</v>
      </c>
      <c r="AR272" s="25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>
        <v>0</v>
      </c>
      <c r="BD272" s="23">
        <v>4</v>
      </c>
      <c r="BE272" s="23">
        <v>10</v>
      </c>
      <c r="BF272" s="23">
        <v>0</v>
      </c>
      <c r="BG272" s="23">
        <v>4</v>
      </c>
      <c r="BH272" s="23">
        <v>4</v>
      </c>
      <c r="BI272" s="23">
        <v>0</v>
      </c>
      <c r="BJ272" s="23">
        <v>2</v>
      </c>
      <c r="BK272" s="23">
        <v>1</v>
      </c>
      <c r="BL272" s="23">
        <v>0</v>
      </c>
      <c r="BM272" s="23">
        <v>9</v>
      </c>
      <c r="BN272" s="23">
        <v>1</v>
      </c>
      <c r="BO272" s="23">
        <v>1</v>
      </c>
      <c r="BP272" s="23">
        <v>2</v>
      </c>
      <c r="BQ272" s="23">
        <v>1</v>
      </c>
      <c r="BS272" s="70">
        <v>3</v>
      </c>
    </row>
    <row r="273" spans="1:71" s="68" customFormat="1" ht="15" hidden="1" customHeight="1" x14ac:dyDescent="0.25">
      <c r="A273" s="23"/>
      <c r="B273" s="23" t="s">
        <v>846</v>
      </c>
      <c r="C273" s="23" t="s">
        <v>40</v>
      </c>
      <c r="D273" s="23" t="s">
        <v>847</v>
      </c>
      <c r="E273" s="21" t="s">
        <v>835</v>
      </c>
      <c r="F273" s="24">
        <v>12</v>
      </c>
      <c r="G273" s="21"/>
      <c r="H273" s="24">
        <v>1.25</v>
      </c>
      <c r="I273" s="25">
        <v>6.625</v>
      </c>
      <c r="J273" s="25"/>
      <c r="K273" s="41" t="e">
        <v>#REF!</v>
      </c>
      <c r="L273" s="21"/>
      <c r="M273" s="24">
        <v>2.75</v>
      </c>
      <c r="N273" s="25" t="e">
        <v>#REF!</v>
      </c>
      <c r="O273" s="25" t="e">
        <v>#REF!</v>
      </c>
      <c r="P273" s="54" t="e">
        <v>#REF!</v>
      </c>
      <c r="Q273" s="55" t="e">
        <v>#REF!</v>
      </c>
      <c r="R273" s="26">
        <v>0</v>
      </c>
      <c r="S273" s="49" t="e">
        <v>#REF!</v>
      </c>
      <c r="T273" s="24"/>
      <c r="U273" s="23"/>
      <c r="V273" s="23"/>
      <c r="W273" s="49">
        <v>11</v>
      </c>
      <c r="X273" s="56" t="e">
        <v>#REF!</v>
      </c>
      <c r="Y273" s="24"/>
      <c r="Z273" s="21"/>
      <c r="AA273" s="24">
        <v>0</v>
      </c>
      <c r="AB273" s="49">
        <v>9.3000000000000007</v>
      </c>
      <c r="AC273" s="41">
        <v>11.5</v>
      </c>
      <c r="AD273" s="41">
        <v>11</v>
      </c>
      <c r="AE273" s="41">
        <v>10</v>
      </c>
      <c r="AF273" s="49">
        <v>10.220000000000001</v>
      </c>
      <c r="AG273" s="52">
        <v>12.5</v>
      </c>
      <c r="AH273" s="41">
        <v>12.5</v>
      </c>
      <c r="AI273" s="23"/>
      <c r="AJ273" s="21">
        <v>1.5</v>
      </c>
      <c r="AK273" s="23">
        <v>15.5</v>
      </c>
      <c r="AL273" s="24"/>
      <c r="AM273" s="25">
        <v>14</v>
      </c>
      <c r="AN273" s="59">
        <v>10</v>
      </c>
      <c r="AO273" s="41"/>
      <c r="AP273" s="25">
        <v>10</v>
      </c>
      <c r="AQ273" s="28">
        <v>30</v>
      </c>
      <c r="AR273" s="25" t="s">
        <v>932</v>
      </c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>
        <v>0</v>
      </c>
      <c r="BD273" s="23" t="e">
        <v>#REF!</v>
      </c>
      <c r="BE273" s="23" t="e">
        <v>#REF!</v>
      </c>
      <c r="BF273" s="23" t="e">
        <v>#REF!</v>
      </c>
      <c r="BG273" s="23">
        <v>4</v>
      </c>
      <c r="BH273" s="23" t="e">
        <v>#REF!</v>
      </c>
      <c r="BI273" s="23">
        <v>0</v>
      </c>
      <c r="BJ273" s="23">
        <v>2</v>
      </c>
      <c r="BK273" s="23">
        <v>1</v>
      </c>
      <c r="BL273" s="23">
        <v>2</v>
      </c>
      <c r="BM273" s="23">
        <v>9</v>
      </c>
      <c r="BN273" s="23">
        <v>1</v>
      </c>
      <c r="BO273" s="23">
        <v>1</v>
      </c>
      <c r="BP273" s="23">
        <v>2</v>
      </c>
      <c r="BQ273" s="23">
        <v>1</v>
      </c>
    </row>
    <row r="274" spans="1:71" s="68" customFormat="1" ht="14.25" hidden="1" customHeight="1" x14ac:dyDescent="0.25">
      <c r="A274" s="23"/>
      <c r="B274" s="232" t="s">
        <v>848</v>
      </c>
      <c r="C274" s="58" t="s">
        <v>154</v>
      </c>
      <c r="D274" s="23" t="s">
        <v>849</v>
      </c>
      <c r="E274" s="21" t="s">
        <v>835</v>
      </c>
      <c r="F274" s="24">
        <v>13</v>
      </c>
      <c r="G274" s="21"/>
      <c r="H274" s="23"/>
      <c r="I274" s="25">
        <v>6.5</v>
      </c>
      <c r="J274" s="25"/>
      <c r="K274" s="24"/>
      <c r="L274" s="21"/>
      <c r="M274" s="24"/>
      <c r="N274" s="25">
        <v>0</v>
      </c>
      <c r="O274" s="25">
        <v>3.9</v>
      </c>
      <c r="P274" s="26">
        <v>17</v>
      </c>
      <c r="Q274" s="26">
        <v>6</v>
      </c>
      <c r="R274" s="23"/>
      <c r="S274" s="25">
        <v>11.5</v>
      </c>
      <c r="T274" s="24"/>
      <c r="U274" s="58" t="e">
        <v>#REF!</v>
      </c>
      <c r="V274" s="58" t="e">
        <v>#N/A</v>
      </c>
      <c r="W274" s="49" t="e">
        <v>#REF!</v>
      </c>
      <c r="X274" s="27" t="e">
        <v>#REF!</v>
      </c>
      <c r="Y274" s="24"/>
      <c r="Z274" s="21"/>
      <c r="AA274" s="23"/>
      <c r="AB274" s="49" t="e">
        <v>#REF!</v>
      </c>
      <c r="AC274" s="41">
        <v>16</v>
      </c>
      <c r="AD274" s="41">
        <v>15.06</v>
      </c>
      <c r="AE274" s="41">
        <v>11.75</v>
      </c>
      <c r="AF274" s="49">
        <v>12.962</v>
      </c>
      <c r="AG274" s="21">
        <v>14</v>
      </c>
      <c r="AH274" s="24">
        <v>10.5</v>
      </c>
      <c r="AI274" s="23"/>
      <c r="AJ274" s="21">
        <v>0.25</v>
      </c>
      <c r="AK274" s="23"/>
      <c r="AL274" s="24"/>
      <c r="AM274" s="25">
        <v>7.125</v>
      </c>
      <c r="AN274" s="59">
        <v>13.5</v>
      </c>
      <c r="AO274" s="41">
        <v>13.5</v>
      </c>
      <c r="AP274" s="25">
        <v>10</v>
      </c>
      <c r="AQ274" s="28">
        <v>30</v>
      </c>
      <c r="AR274" s="25" t="s">
        <v>932</v>
      </c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>
        <v>0</v>
      </c>
      <c r="BD274" s="23">
        <v>0</v>
      </c>
      <c r="BE274" s="23">
        <v>0</v>
      </c>
      <c r="BF274" s="23">
        <v>4</v>
      </c>
      <c r="BG274" s="23" t="e">
        <v>#REF!</v>
      </c>
      <c r="BH274" s="23" t="e">
        <v>#REF!</v>
      </c>
      <c r="BI274" s="23" t="e">
        <v>#REF!</v>
      </c>
      <c r="BJ274" s="23">
        <v>2</v>
      </c>
      <c r="BK274" s="23">
        <v>1</v>
      </c>
      <c r="BL274" s="23">
        <v>2</v>
      </c>
      <c r="BM274" s="23">
        <v>9</v>
      </c>
      <c r="BN274" s="23">
        <v>1</v>
      </c>
      <c r="BO274" s="23">
        <v>0</v>
      </c>
      <c r="BP274" s="23">
        <v>1</v>
      </c>
      <c r="BQ274" s="23">
        <v>1</v>
      </c>
      <c r="BS274" s="70">
        <v>6</v>
      </c>
    </row>
    <row r="275" spans="1:71" s="68" customFormat="1" hidden="1" x14ac:dyDescent="0.25">
      <c r="A275" s="23">
        <v>110</v>
      </c>
      <c r="B275" s="23" t="s">
        <v>872</v>
      </c>
      <c r="C275" s="23" t="s">
        <v>873</v>
      </c>
      <c r="D275" s="23" t="s">
        <v>874</v>
      </c>
      <c r="E275" s="21" t="s">
        <v>157</v>
      </c>
      <c r="F275" s="58">
        <v>13</v>
      </c>
      <c r="G275" s="58">
        <v>9</v>
      </c>
      <c r="H275" s="23"/>
      <c r="I275" s="58">
        <v>11</v>
      </c>
      <c r="J275" s="23"/>
      <c r="K275" s="58">
        <v>15</v>
      </c>
      <c r="L275" s="21">
        <v>0.75</v>
      </c>
      <c r="M275" s="24">
        <v>0</v>
      </c>
      <c r="N275" s="25">
        <v>9</v>
      </c>
      <c r="O275" s="25">
        <v>10.199999999999999</v>
      </c>
      <c r="P275" s="58">
        <v>12</v>
      </c>
      <c r="Q275" s="58">
        <v>0.5</v>
      </c>
      <c r="R275" s="26">
        <v>0</v>
      </c>
      <c r="S275" s="25">
        <v>6.25</v>
      </c>
      <c r="T275" s="58">
        <v>14</v>
      </c>
      <c r="U275" s="58">
        <v>13.5</v>
      </c>
      <c r="V275" s="58">
        <v>12</v>
      </c>
      <c r="W275" s="49">
        <v>13.75</v>
      </c>
      <c r="X275" s="56">
        <v>10</v>
      </c>
      <c r="Y275" s="58">
        <v>12</v>
      </c>
      <c r="Z275" s="21"/>
      <c r="AA275" s="24">
        <v>14</v>
      </c>
      <c r="AB275" s="25">
        <v>13</v>
      </c>
      <c r="AC275" s="58">
        <v>11</v>
      </c>
      <c r="AD275" s="58">
        <v>10</v>
      </c>
      <c r="AE275" s="23"/>
      <c r="AF275" s="25">
        <v>9.4</v>
      </c>
      <c r="AG275" s="60">
        <v>10</v>
      </c>
      <c r="AH275" s="58">
        <v>10</v>
      </c>
      <c r="AI275" s="23"/>
      <c r="AJ275" s="21"/>
      <c r="AK275" s="23"/>
      <c r="AL275" s="23"/>
      <c r="AM275" s="25">
        <v>5</v>
      </c>
      <c r="AN275" s="86">
        <v>10</v>
      </c>
      <c r="AO275" s="41"/>
      <c r="AP275" s="25">
        <v>10</v>
      </c>
      <c r="AQ275" s="28">
        <v>30</v>
      </c>
      <c r="AR275" s="25" t="s">
        <v>932</v>
      </c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>
        <v>6</v>
      </c>
      <c r="BD275" s="23">
        <v>0</v>
      </c>
      <c r="BE275" s="23">
        <v>10</v>
      </c>
      <c r="BF275" s="23">
        <v>0</v>
      </c>
      <c r="BG275" s="23">
        <v>4</v>
      </c>
      <c r="BH275" s="23">
        <v>8</v>
      </c>
      <c r="BI275" s="23">
        <v>4</v>
      </c>
      <c r="BJ275" s="23">
        <v>2</v>
      </c>
      <c r="BK275" s="23">
        <v>1</v>
      </c>
      <c r="BL275" s="23">
        <v>0</v>
      </c>
      <c r="BM275" s="23">
        <v>7</v>
      </c>
      <c r="BN275" s="23">
        <v>1</v>
      </c>
      <c r="BO275" s="23">
        <v>0</v>
      </c>
      <c r="BP275" s="23">
        <v>1</v>
      </c>
      <c r="BQ275" s="23">
        <v>1</v>
      </c>
      <c r="BS275" s="68">
        <v>-0.75</v>
      </c>
    </row>
    <row r="276" spans="1:71" s="68" customFormat="1" hidden="1" x14ac:dyDescent="0.25">
      <c r="A276" s="23"/>
      <c r="B276" s="31" t="s">
        <v>875</v>
      </c>
      <c r="C276" s="31" t="s">
        <v>876</v>
      </c>
      <c r="D276" s="31" t="s">
        <v>877</v>
      </c>
      <c r="E276" s="30" t="s">
        <v>878</v>
      </c>
      <c r="F276" s="23"/>
      <c r="G276" s="21"/>
      <c r="H276" s="23"/>
      <c r="I276" s="87">
        <v>10</v>
      </c>
      <c r="J276" s="23"/>
      <c r="K276" s="23"/>
      <c r="L276" s="21"/>
      <c r="M276" s="23"/>
      <c r="N276" s="58">
        <v>10</v>
      </c>
      <c r="O276" s="25">
        <v>10</v>
      </c>
      <c r="P276" s="23"/>
      <c r="Q276" s="21"/>
      <c r="R276" s="23"/>
      <c r="S276" s="25">
        <v>0</v>
      </c>
      <c r="T276" s="23"/>
      <c r="U276" s="23"/>
      <c r="V276" s="23"/>
      <c r="W276" s="58">
        <v>10.75</v>
      </c>
      <c r="X276" s="27">
        <v>5.375</v>
      </c>
      <c r="Y276" s="23"/>
      <c r="Z276" s="21"/>
      <c r="AA276" s="23"/>
      <c r="AB276" s="78">
        <v>13.13</v>
      </c>
      <c r="AC276" s="52">
        <v>13.5</v>
      </c>
      <c r="AD276" s="52">
        <v>10</v>
      </c>
      <c r="AE276" s="52">
        <v>13</v>
      </c>
      <c r="AF276" s="25">
        <v>12.552000000000001</v>
      </c>
      <c r="AG276" s="41">
        <v>10</v>
      </c>
      <c r="AH276" s="41">
        <v>10</v>
      </c>
      <c r="AI276" s="23"/>
      <c r="AJ276" s="21"/>
      <c r="AK276" s="23"/>
      <c r="AL276" s="23"/>
      <c r="AM276" s="25">
        <v>5</v>
      </c>
      <c r="AN276" s="86">
        <v>13.5</v>
      </c>
      <c r="AO276" s="23"/>
      <c r="AP276" s="25">
        <v>10</v>
      </c>
      <c r="AQ276" s="28">
        <v>30</v>
      </c>
      <c r="AR276" s="25" t="s">
        <v>932</v>
      </c>
      <c r="AS276" s="88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>
        <v>6</v>
      </c>
      <c r="BD276" s="23">
        <v>4</v>
      </c>
      <c r="BE276" s="23">
        <v>10</v>
      </c>
      <c r="BF276" s="23">
        <v>0</v>
      </c>
      <c r="BG276" s="23">
        <v>4</v>
      </c>
      <c r="BH276" s="23">
        <v>4</v>
      </c>
      <c r="BI276" s="23">
        <v>4</v>
      </c>
      <c r="BJ276" s="23">
        <v>2</v>
      </c>
      <c r="BK276" s="23">
        <v>1</v>
      </c>
      <c r="BL276" s="23">
        <v>2</v>
      </c>
      <c r="BM276" s="23">
        <v>9</v>
      </c>
      <c r="BN276" s="23">
        <v>1</v>
      </c>
      <c r="BO276" s="23">
        <v>0</v>
      </c>
      <c r="BP276" s="23">
        <v>1</v>
      </c>
      <c r="BQ276" s="23">
        <v>1</v>
      </c>
    </row>
    <row r="277" spans="1:71" s="68" customFormat="1" hidden="1" x14ac:dyDescent="0.25">
      <c r="A277" s="23"/>
      <c r="B277" s="31" t="s">
        <v>879</v>
      </c>
      <c r="C277" s="31" t="s">
        <v>880</v>
      </c>
      <c r="D277" s="31" t="s">
        <v>216</v>
      </c>
      <c r="E277" s="31" t="s">
        <v>881</v>
      </c>
      <c r="F277" s="23"/>
      <c r="G277" s="21"/>
      <c r="H277" s="23"/>
      <c r="I277" s="58">
        <v>10</v>
      </c>
      <c r="J277" s="23"/>
      <c r="K277" s="23">
        <v>16</v>
      </c>
      <c r="L277" s="21">
        <v>4</v>
      </c>
      <c r="M277" s="23"/>
      <c r="N277" s="23">
        <v>10</v>
      </c>
      <c r="O277" s="25">
        <v>10</v>
      </c>
      <c r="P277" s="23">
        <v>15.75</v>
      </c>
      <c r="Q277" s="21">
        <v>0</v>
      </c>
      <c r="R277" s="23"/>
      <c r="S277" s="25">
        <v>7.875</v>
      </c>
      <c r="T277" s="23">
        <v>15.75</v>
      </c>
      <c r="U277" s="23">
        <v>2</v>
      </c>
      <c r="V277" s="23"/>
      <c r="W277" s="25">
        <v>8.875</v>
      </c>
      <c r="X277" s="27">
        <v>8.375</v>
      </c>
      <c r="Y277" s="23"/>
      <c r="Z277" s="21"/>
      <c r="AA277" s="23"/>
      <c r="AB277" s="58">
        <v>10</v>
      </c>
      <c r="AC277" s="58">
        <v>14</v>
      </c>
      <c r="AD277" s="58">
        <v>13.62</v>
      </c>
      <c r="AE277" s="58">
        <v>10.25</v>
      </c>
      <c r="AF277" s="49">
        <v>11.574</v>
      </c>
      <c r="AG277" s="41">
        <v>10</v>
      </c>
      <c r="AH277" s="41">
        <v>10</v>
      </c>
      <c r="AI277" s="23"/>
      <c r="AJ277" s="41">
        <v>10</v>
      </c>
      <c r="AK277" s="41">
        <v>10</v>
      </c>
      <c r="AL277" s="23"/>
      <c r="AM277" s="49">
        <v>10</v>
      </c>
      <c r="AN277" s="86">
        <v>15.5</v>
      </c>
      <c r="AO277" s="41">
        <v>15.5</v>
      </c>
      <c r="AP277" s="25">
        <v>10.404117647058824</v>
      </c>
      <c r="AQ277" s="28">
        <v>30</v>
      </c>
      <c r="AR277" s="88"/>
      <c r="AS277" s="88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>
        <v>6</v>
      </c>
      <c r="BD277" s="23">
        <v>4</v>
      </c>
      <c r="BE277" s="23">
        <v>10</v>
      </c>
      <c r="BF277" s="23">
        <v>0</v>
      </c>
      <c r="BG277" s="23">
        <v>0</v>
      </c>
      <c r="BH277" s="23">
        <v>0</v>
      </c>
      <c r="BI277" s="23">
        <v>4</v>
      </c>
      <c r="BJ277" s="23">
        <v>2</v>
      </c>
      <c r="BK277" s="23">
        <v>1</v>
      </c>
      <c r="BL277" s="23">
        <v>2</v>
      </c>
      <c r="BM277" s="23">
        <v>9</v>
      </c>
      <c r="BN277" s="23">
        <v>1</v>
      </c>
      <c r="BO277" s="23">
        <v>1</v>
      </c>
      <c r="BP277" s="23">
        <v>2</v>
      </c>
      <c r="BQ277" s="23">
        <v>1</v>
      </c>
    </row>
    <row r="278" spans="1:71" s="68" customFormat="1" hidden="1" x14ac:dyDescent="0.25">
      <c r="A278" s="23"/>
      <c r="B278" s="31" t="s">
        <v>882</v>
      </c>
      <c r="C278" s="31" t="s">
        <v>164</v>
      </c>
      <c r="D278" s="31" t="s">
        <v>883</v>
      </c>
      <c r="E278" s="31" t="s">
        <v>881</v>
      </c>
      <c r="F278" s="23">
        <v>12</v>
      </c>
      <c r="G278" s="21">
        <v>2.5</v>
      </c>
      <c r="H278" s="23"/>
      <c r="I278" s="23">
        <v>7.25</v>
      </c>
      <c r="J278" s="23"/>
      <c r="K278" s="23">
        <v>15</v>
      </c>
      <c r="L278" s="21">
        <v>3.25</v>
      </c>
      <c r="M278" s="23"/>
      <c r="N278" s="88">
        <v>9.125</v>
      </c>
      <c r="O278" s="25">
        <v>8</v>
      </c>
      <c r="P278" s="58">
        <v>12.5</v>
      </c>
      <c r="Q278" s="60">
        <v>4.5</v>
      </c>
      <c r="R278" s="58"/>
      <c r="S278" s="49">
        <v>8.5</v>
      </c>
      <c r="T278" s="58">
        <v>12.5</v>
      </c>
      <c r="U278" s="58">
        <v>12.5</v>
      </c>
      <c r="V278" s="31"/>
      <c r="W278" s="49">
        <v>12.5</v>
      </c>
      <c r="X278" s="56">
        <v>10.5</v>
      </c>
      <c r="Y278" s="23"/>
      <c r="Z278" s="21"/>
      <c r="AA278" s="23"/>
      <c r="AB278" s="58">
        <v>10</v>
      </c>
      <c r="AC278" s="58">
        <v>10</v>
      </c>
      <c r="AD278" s="58">
        <v>12.5</v>
      </c>
      <c r="AE278" s="58">
        <v>10</v>
      </c>
      <c r="AF278" s="49">
        <v>10.5</v>
      </c>
      <c r="AG278" s="60">
        <v>10.5</v>
      </c>
      <c r="AH278" s="41">
        <v>10.5</v>
      </c>
      <c r="AI278" s="23"/>
      <c r="AJ278" s="21"/>
      <c r="AK278" s="23"/>
      <c r="AL278" s="23"/>
      <c r="AM278" s="49">
        <v>5.25</v>
      </c>
      <c r="AN278" s="86">
        <v>12</v>
      </c>
      <c r="AO278" s="41">
        <v>12</v>
      </c>
      <c r="AP278" s="25">
        <v>10</v>
      </c>
      <c r="AQ278" s="28">
        <v>30</v>
      </c>
      <c r="AR278" s="25" t="s">
        <v>932</v>
      </c>
      <c r="AS278" s="88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>
        <v>0</v>
      </c>
      <c r="BD278" s="23">
        <v>0</v>
      </c>
      <c r="BE278" s="23">
        <v>0</v>
      </c>
      <c r="BF278" s="23">
        <v>0</v>
      </c>
      <c r="BG278" s="23">
        <v>4</v>
      </c>
      <c r="BH278" s="23">
        <v>8</v>
      </c>
      <c r="BI278" s="23">
        <v>4</v>
      </c>
      <c r="BJ278" s="23">
        <v>2</v>
      </c>
      <c r="BK278" s="23">
        <v>1</v>
      </c>
      <c r="BL278" s="23">
        <v>2</v>
      </c>
      <c r="BM278" s="23">
        <v>9</v>
      </c>
      <c r="BN278" s="23">
        <v>1</v>
      </c>
      <c r="BO278" s="23">
        <v>0</v>
      </c>
      <c r="BP278" s="23">
        <v>1</v>
      </c>
      <c r="BQ278" s="23">
        <v>1</v>
      </c>
    </row>
    <row r="279" spans="1:71" s="68" customFormat="1" hidden="1" x14ac:dyDescent="0.25">
      <c r="B279" s="31" t="s">
        <v>884</v>
      </c>
      <c r="C279" s="31" t="s">
        <v>885</v>
      </c>
      <c r="D279" s="31" t="s">
        <v>886</v>
      </c>
      <c r="E279" s="31" t="s">
        <v>881</v>
      </c>
      <c r="F279" s="68">
        <v>13</v>
      </c>
      <c r="G279" s="19">
        <v>1.75</v>
      </c>
      <c r="H279" s="24">
        <v>3.5</v>
      </c>
      <c r="I279" s="25">
        <v>8.25</v>
      </c>
      <c r="L279" s="19">
        <v>1.5</v>
      </c>
      <c r="M279" s="24">
        <v>0</v>
      </c>
      <c r="N279" s="25">
        <v>0.75</v>
      </c>
      <c r="O279" s="25">
        <v>5.25</v>
      </c>
      <c r="P279" s="68">
        <v>11</v>
      </c>
      <c r="Q279" s="19">
        <v>3.1</v>
      </c>
      <c r="R279" s="26">
        <v>3</v>
      </c>
      <c r="S279" s="25">
        <v>7.05</v>
      </c>
      <c r="W279" s="50">
        <v>10.25</v>
      </c>
      <c r="X279" s="56">
        <v>8.65</v>
      </c>
      <c r="Z279" s="19"/>
      <c r="AA279" s="24">
        <v>0</v>
      </c>
      <c r="AB279" s="25">
        <v>10</v>
      </c>
      <c r="AC279" s="68">
        <v>12</v>
      </c>
      <c r="AD279" s="68">
        <v>16.12</v>
      </c>
      <c r="AE279" s="68">
        <v>16</v>
      </c>
      <c r="AF279" s="25">
        <v>12.824000000000002</v>
      </c>
      <c r="AG279" s="19">
        <v>10.5</v>
      </c>
      <c r="AH279" s="89">
        <v>10.5</v>
      </c>
      <c r="AJ279" s="19"/>
      <c r="AM279" s="25">
        <v>5.25</v>
      </c>
      <c r="AN279" s="77">
        <v>14.5</v>
      </c>
      <c r="AO279" s="90"/>
      <c r="AP279" s="79">
        <v>8.8217647058823534</v>
      </c>
      <c r="AQ279" s="28">
        <v>15</v>
      </c>
      <c r="AR279" s="25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>
        <v>0</v>
      </c>
      <c r="BD279" s="23">
        <v>0</v>
      </c>
      <c r="BE279" s="23">
        <v>0</v>
      </c>
      <c r="BF279" s="23">
        <v>0</v>
      </c>
      <c r="BG279" s="23">
        <v>4</v>
      </c>
      <c r="BH279" s="23">
        <v>4</v>
      </c>
      <c r="BI279" s="23">
        <v>4</v>
      </c>
      <c r="BJ279" s="23">
        <v>2</v>
      </c>
      <c r="BK279" s="23">
        <v>1</v>
      </c>
      <c r="BL279" s="23">
        <v>2</v>
      </c>
      <c r="BM279" s="23">
        <v>9</v>
      </c>
      <c r="BN279" s="23">
        <v>1</v>
      </c>
      <c r="BO279" s="23">
        <v>0</v>
      </c>
      <c r="BP279" s="23">
        <v>1</v>
      </c>
      <c r="BQ279" s="23">
        <v>1</v>
      </c>
    </row>
    <row r="280" spans="1:71" s="18" customFormat="1" hidden="1" x14ac:dyDescent="0.25">
      <c r="B280" s="23" t="s">
        <v>887</v>
      </c>
      <c r="C280" s="37" t="s">
        <v>888</v>
      </c>
      <c r="D280" s="37" t="s">
        <v>889</v>
      </c>
      <c r="E280" s="31" t="s">
        <v>881</v>
      </c>
      <c r="I280" s="18">
        <v>7.5</v>
      </c>
      <c r="N280" s="18">
        <v>8.33</v>
      </c>
      <c r="O280" s="25">
        <v>7.831999999999999</v>
      </c>
      <c r="S280" s="18">
        <v>8.75</v>
      </c>
      <c r="W280" s="18">
        <v>11.5</v>
      </c>
      <c r="X280" s="56">
        <v>10.125</v>
      </c>
      <c r="AB280" s="18">
        <v>10.25</v>
      </c>
      <c r="AC280" s="91">
        <v>13.5</v>
      </c>
      <c r="AD280" s="91">
        <v>11.6</v>
      </c>
      <c r="AE280" s="18">
        <v>13</v>
      </c>
      <c r="AF280" s="25">
        <v>11.72</v>
      </c>
      <c r="AG280" s="18">
        <v>11.5</v>
      </c>
      <c r="AJ280" s="92">
        <v>6.7549000000000001</v>
      </c>
      <c r="AM280" s="25">
        <v>9.1274499999999996</v>
      </c>
      <c r="AN280" s="77">
        <v>13.5</v>
      </c>
      <c r="AP280" s="79">
        <v>10.000876470588235</v>
      </c>
      <c r="AQ280" s="28">
        <v>30</v>
      </c>
      <c r="AR280" s="25"/>
      <c r="BC280" s="23">
        <v>0</v>
      </c>
      <c r="BD280" s="23">
        <v>0</v>
      </c>
      <c r="BE280" s="23">
        <v>0</v>
      </c>
      <c r="BF280" s="23">
        <v>0</v>
      </c>
      <c r="BG280" s="23">
        <v>4</v>
      </c>
      <c r="BH280" s="23">
        <v>8</v>
      </c>
      <c r="BI280" s="23">
        <v>4</v>
      </c>
      <c r="BJ280" s="23">
        <v>2</v>
      </c>
      <c r="BK280" s="23">
        <v>1</v>
      </c>
      <c r="BL280" s="23">
        <v>2</v>
      </c>
      <c r="BM280" s="23">
        <v>9</v>
      </c>
      <c r="BN280" s="23">
        <v>1</v>
      </c>
      <c r="BO280" s="23">
        <v>0</v>
      </c>
      <c r="BP280" s="23">
        <v>1</v>
      </c>
      <c r="BQ280" s="23">
        <v>1</v>
      </c>
    </row>
  </sheetData>
  <autoFilter ref="A3:BX280">
    <filterColumn colId="2">
      <filters>
        <filter val="BAGHAGHA"/>
      </filters>
    </filterColumn>
  </autoFilter>
  <mergeCells count="38">
    <mergeCell ref="BA1:BA3"/>
    <mergeCell ref="F2:H2"/>
    <mergeCell ref="K2:M2"/>
    <mergeCell ref="P2:R2"/>
    <mergeCell ref="T2:V2"/>
    <mergeCell ref="Y2:AA2"/>
    <mergeCell ref="AX1:AX3"/>
    <mergeCell ref="AY1:AY3"/>
    <mergeCell ref="F1:H1"/>
    <mergeCell ref="I1:I3"/>
    <mergeCell ref="K1:M1"/>
    <mergeCell ref="N1:N3"/>
    <mergeCell ref="P1:R1"/>
    <mergeCell ref="S1:S3"/>
    <mergeCell ref="T1:V1"/>
    <mergeCell ref="AS1:AS3"/>
    <mergeCell ref="AT1:AT3"/>
    <mergeCell ref="AU1:AU3"/>
    <mergeCell ref="AV1:AV3"/>
    <mergeCell ref="AW1:AW3"/>
    <mergeCell ref="AQ1:AQ3"/>
    <mergeCell ref="AR1:AR3"/>
    <mergeCell ref="AJ1:AK1"/>
    <mergeCell ref="AM1:AM3"/>
    <mergeCell ref="AN1:AO1"/>
    <mergeCell ref="AP1:AP3"/>
    <mergeCell ref="Y1:AA1"/>
    <mergeCell ref="AB1:AB3"/>
    <mergeCell ref="AF1:AF3"/>
    <mergeCell ref="AG1:AH1"/>
    <mergeCell ref="X1:X3"/>
    <mergeCell ref="W1:W3"/>
    <mergeCell ref="O1:O3"/>
    <mergeCell ref="A1:A3"/>
    <mergeCell ref="B1:B3"/>
    <mergeCell ref="C1:C3"/>
    <mergeCell ref="D1:D3"/>
    <mergeCell ref="E1:E3"/>
  </mergeCells>
  <conditionalFormatting sqref="C276">
    <cfRule type="duplicateValues" dxfId="3" priority="4"/>
  </conditionalFormatting>
  <conditionalFormatting sqref="C277">
    <cfRule type="duplicateValues" dxfId="2" priority="3"/>
  </conditionalFormatting>
  <conditionalFormatting sqref="C278">
    <cfRule type="duplicateValues" dxfId="1" priority="2"/>
  </conditionalFormatting>
  <conditionalFormatting sqref="C27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topLeftCell="B1" workbookViewId="0">
      <selection activeCell="C2" sqref="C2:D2"/>
    </sheetView>
  </sheetViews>
  <sheetFormatPr baseColWidth="10" defaultRowHeight="15" x14ac:dyDescent="0.25"/>
  <cols>
    <col min="1" max="1" width="9.85546875" customWidth="1"/>
    <col min="2" max="2" width="25" customWidth="1"/>
    <col min="3" max="3" width="28.7109375" customWidth="1"/>
    <col min="4" max="4" width="7.5703125" customWidth="1"/>
    <col min="5" max="5" width="16.28515625" customWidth="1"/>
    <col min="6" max="6" width="18.28515625" customWidth="1"/>
    <col min="7" max="7" width="9" customWidth="1"/>
    <col min="8" max="8" width="16.85546875" customWidth="1"/>
    <col min="9" max="9" width="9.7109375" customWidth="1"/>
    <col min="10" max="10" width="13.140625" customWidth="1"/>
  </cols>
  <sheetData>
    <row r="1" spans="2:14" ht="15.75" thickBot="1" x14ac:dyDescent="0.3"/>
    <row r="2" spans="2:14" ht="15.75" thickBot="1" x14ac:dyDescent="0.3">
      <c r="B2" s="6" t="s">
        <v>1</v>
      </c>
      <c r="C2" s="101" t="s">
        <v>761</v>
      </c>
      <c r="D2" s="102"/>
      <c r="E2" s="12"/>
    </row>
    <row r="3" spans="2:14" ht="15.75" thickBot="1" x14ac:dyDescent="0.3">
      <c r="B3" s="13"/>
      <c r="C3" s="13"/>
      <c r="D3" s="13"/>
    </row>
    <row r="4" spans="2:14" ht="15.75" thickBot="1" x14ac:dyDescent="0.3">
      <c r="B4" s="6" t="s">
        <v>100</v>
      </c>
      <c r="C4" s="101" t="str">
        <f>VLOOKUP(C2,Feuil1!B:C,2,FALSE)</f>
        <v>BOUKHAMA</v>
      </c>
      <c r="D4" s="102"/>
      <c r="E4" s="12"/>
      <c r="F4" s="6" t="s">
        <v>159</v>
      </c>
      <c r="G4" s="3" t="str">
        <f>VLOOKUP(C2,Feuil1!B:E,4,FALSE)</f>
        <v>PRO6</v>
      </c>
    </row>
    <row r="5" spans="2:14" s="7" customFormat="1" ht="15.75" thickBot="1" x14ac:dyDescent="0.3">
      <c r="B5" s="6" t="s">
        <v>3</v>
      </c>
      <c r="C5" s="101" t="str">
        <f>VLOOKUP(C2,Feuil1!B:D,3,FALSE)</f>
        <v>KARIMA</v>
      </c>
      <c r="D5" s="102"/>
      <c r="E5" s="11"/>
      <c r="G5" s="8"/>
      <c r="H5" s="11"/>
      <c r="I5" s="11"/>
    </row>
    <row r="6" spans="2:14" ht="15.75" thickBot="1" x14ac:dyDescent="0.3">
      <c r="J6" s="3" t="s">
        <v>865</v>
      </c>
    </row>
    <row r="7" spans="2:14" ht="15.75" thickBot="1" x14ac:dyDescent="0.3">
      <c r="B7" s="99" t="s">
        <v>101</v>
      </c>
      <c r="C7" s="100"/>
      <c r="D7" s="1">
        <f>VLOOKUP(C2,Feuil1!B:H,5,FALSE)</f>
        <v>9</v>
      </c>
      <c r="E7" s="99" t="s">
        <v>102</v>
      </c>
      <c r="F7" s="108"/>
      <c r="G7" s="1">
        <f>VLOOKUP(C2,Feuil1!B:H,6,FALSE)</f>
        <v>2</v>
      </c>
      <c r="H7" s="6" t="s">
        <v>863</v>
      </c>
      <c r="I7" s="3">
        <f>VLOOKUP(C2,Feuil1!B:I,8,FALSE)</f>
        <v>6</v>
      </c>
      <c r="J7" s="110">
        <f>VLOOKUP(C2,Feuil1!B:O,14,FALSE)</f>
        <v>6.7</v>
      </c>
      <c r="K7" s="4"/>
      <c r="L7" s="4"/>
      <c r="M7" s="4"/>
      <c r="N7" s="4"/>
    </row>
    <row r="8" spans="2:14" s="18" customFormat="1" ht="15.75" thickBot="1" x14ac:dyDescent="0.3">
      <c r="B8" s="65"/>
      <c r="C8" s="66"/>
      <c r="D8" s="1"/>
      <c r="E8" s="99" t="s">
        <v>891</v>
      </c>
      <c r="F8" s="108"/>
      <c r="G8" s="1">
        <f>VLOOKUP(C2,Feuil1!B:H,7,FALSE)</f>
        <v>3</v>
      </c>
      <c r="H8" s="6"/>
      <c r="I8" s="3"/>
      <c r="J8" s="111"/>
      <c r="K8" s="4"/>
      <c r="L8" s="4"/>
      <c r="M8" s="4"/>
      <c r="N8" s="4"/>
    </row>
    <row r="9" spans="2:14" ht="15.75" thickBot="1" x14ac:dyDescent="0.3">
      <c r="B9" s="99" t="s">
        <v>120</v>
      </c>
      <c r="C9" s="100"/>
      <c r="D9" s="1">
        <f>VLOOKUP(C2,Feuil1!B:M,10,FALSE)</f>
        <v>13</v>
      </c>
      <c r="E9" s="99" t="s">
        <v>103</v>
      </c>
      <c r="F9" s="108"/>
      <c r="G9" s="1">
        <f>VLOOKUP(C2,Feuil1!B:M,11,FALSE)</f>
        <v>1.75</v>
      </c>
      <c r="H9" s="6" t="s">
        <v>864</v>
      </c>
      <c r="I9" s="1">
        <f>VLOOKUP(C2,Feuil1!B:N,13,FALSE)</f>
        <v>7.75</v>
      </c>
      <c r="J9" s="112"/>
    </row>
    <row r="10" spans="2:14" s="18" customFormat="1" ht="15.75" thickBot="1" x14ac:dyDescent="0.3">
      <c r="B10" s="17"/>
      <c r="C10" s="17"/>
      <c r="D10" s="5"/>
      <c r="E10" s="99" t="s">
        <v>892</v>
      </c>
      <c r="F10" s="108"/>
      <c r="G10" s="1">
        <f>VLOOKUP(C2,Feuil1!B:M,12,FALSE)</f>
        <v>2.5</v>
      </c>
      <c r="H10" s="10"/>
      <c r="I10" s="5"/>
      <c r="J10" s="61"/>
    </row>
    <row r="11" spans="2:14" ht="15.75" thickBot="1" x14ac:dyDescent="0.3">
      <c r="C11" s="2"/>
      <c r="D11" s="2"/>
      <c r="E11" s="13"/>
      <c r="F11" s="13"/>
      <c r="G11" s="5"/>
      <c r="H11" s="5"/>
      <c r="I11" s="8"/>
      <c r="J11" s="3" t="s">
        <v>865</v>
      </c>
    </row>
    <row r="12" spans="2:14" ht="15.75" thickBot="1" x14ac:dyDescent="0.3">
      <c r="B12" s="99" t="s">
        <v>866</v>
      </c>
      <c r="C12" s="100"/>
      <c r="D12" s="62">
        <f>VLOOKUP(C2,Feuil1!B:R,15,FALSE)</f>
        <v>14.75</v>
      </c>
      <c r="E12" s="99" t="s">
        <v>104</v>
      </c>
      <c r="F12" s="108"/>
      <c r="G12" s="1">
        <f>VLOOKUP(C2,Feuil1!B:R,16,FALSE)</f>
        <v>5</v>
      </c>
      <c r="H12" s="6" t="s">
        <v>10</v>
      </c>
      <c r="I12" s="1">
        <f>VLOOKUP(C2,Feuil1!B:S,18,FALSE)</f>
        <v>11.875</v>
      </c>
      <c r="J12" s="110">
        <f>VLOOKUP(C2,Feuil1!B:X,23,FALSE)</f>
        <v>10.1875</v>
      </c>
    </row>
    <row r="13" spans="2:14" s="18" customFormat="1" ht="15.75" thickBot="1" x14ac:dyDescent="0.3">
      <c r="B13" s="99" t="s">
        <v>866</v>
      </c>
      <c r="C13" s="100"/>
      <c r="D13" s="62"/>
      <c r="E13" s="99" t="s">
        <v>893</v>
      </c>
      <c r="F13" s="108"/>
      <c r="G13" s="1">
        <f>VLOOKUP(C2,Feuil1!B:R,17,FALSE)</f>
        <v>9</v>
      </c>
      <c r="H13" s="6"/>
      <c r="I13" s="1"/>
      <c r="J13" s="111"/>
    </row>
    <row r="14" spans="2:14" ht="15.75" thickBot="1" x14ac:dyDescent="0.3">
      <c r="B14" s="103" t="s">
        <v>850</v>
      </c>
      <c r="C14" s="104"/>
      <c r="D14" s="1">
        <f>VLOOKUP(C2,Feuil1!B:V,19,FALSE)</f>
        <v>15</v>
      </c>
      <c r="E14" s="99" t="s">
        <v>851</v>
      </c>
      <c r="F14" s="108"/>
      <c r="G14" s="1">
        <f>VLOOKUP(C2,Feuil1!B:V,20,FALSE)</f>
        <v>2</v>
      </c>
      <c r="H14" s="6" t="s">
        <v>867</v>
      </c>
      <c r="I14" s="1">
        <f>VLOOKUP(C2,Feuil1!B:W,22,FALSE)</f>
        <v>8.5</v>
      </c>
      <c r="J14" s="112"/>
    </row>
    <row r="15" spans="2:14" s="18" customFormat="1" ht="15.75" thickBot="1" x14ac:dyDescent="0.3">
      <c r="B15" s="17"/>
      <c r="C15" s="17"/>
      <c r="D15" s="5"/>
      <c r="E15" s="99" t="s">
        <v>894</v>
      </c>
      <c r="F15" s="108"/>
      <c r="G15" s="1">
        <f>VLOOKUP(C2,Feuil1!B:V,21,FALSE)</f>
        <v>0</v>
      </c>
      <c r="H15" s="10"/>
      <c r="I15" s="9"/>
      <c r="J15" s="61"/>
    </row>
    <row r="16" spans="2:14" ht="15.75" thickBot="1" x14ac:dyDescent="0.3">
      <c r="C16" s="2"/>
      <c r="D16" s="2"/>
      <c r="E16" s="13"/>
      <c r="F16" s="13"/>
      <c r="G16" s="2"/>
      <c r="H16" s="2"/>
      <c r="J16" s="3" t="s">
        <v>865</v>
      </c>
    </row>
    <row r="17" spans="2:13" ht="15.75" thickBot="1" x14ac:dyDescent="0.3">
      <c r="B17" s="99" t="s">
        <v>868</v>
      </c>
      <c r="C17" s="100"/>
      <c r="D17" s="1" t="str">
        <f>VLOOKUP(C2,Feuil1!B:AA,24,FALSE)</f>
        <v>09.75</v>
      </c>
      <c r="E17" s="99" t="s">
        <v>105</v>
      </c>
      <c r="F17" s="100"/>
      <c r="G17" s="1">
        <f>VLOOKUP(C2,Feuil1!B:AA,25,FALSE)</f>
        <v>7.5</v>
      </c>
      <c r="H17" s="6" t="s">
        <v>857</v>
      </c>
      <c r="I17" s="64">
        <f>VLOOKUP(C2,Feuil1!B:AB,27,FALSE)</f>
        <v>10</v>
      </c>
      <c r="J17" s="105">
        <f>VLOOKUP(C2,Feuil1!B:AF,31,FALSE)</f>
        <v>11</v>
      </c>
    </row>
    <row r="18" spans="2:13" s="18" customFormat="1" ht="15.75" thickBot="1" x14ac:dyDescent="0.3">
      <c r="B18" s="65"/>
      <c r="C18" s="66"/>
      <c r="D18" s="1"/>
      <c r="E18" s="99" t="s">
        <v>895</v>
      </c>
      <c r="F18" s="100"/>
      <c r="G18" s="1">
        <f>VLOOKUP(C2,Feuil1!B:AA,26,FALSE)</f>
        <v>0</v>
      </c>
      <c r="H18" s="93"/>
      <c r="I18" s="94"/>
      <c r="J18" s="106"/>
    </row>
    <row r="19" spans="2:13" ht="19.5" thickBot="1" x14ac:dyDescent="0.35">
      <c r="B19" s="15" t="s">
        <v>106</v>
      </c>
      <c r="C19" s="14"/>
      <c r="D19" s="1" t="str">
        <f>VLOOKUP(C2,Feuil1!B:AC,28,FALSE)</f>
        <v>10.00</v>
      </c>
      <c r="E19" s="99" t="s">
        <v>107</v>
      </c>
      <c r="F19" s="100"/>
      <c r="G19" s="1">
        <f>VLOOKUP(C2,Feuil1!B:AD,29,FALSE)</f>
        <v>13</v>
      </c>
      <c r="H19" s="113"/>
      <c r="I19" s="114"/>
      <c r="J19" s="107"/>
    </row>
    <row r="20" spans="2:13" ht="15.75" thickBot="1" x14ac:dyDescent="0.3">
      <c r="B20" s="99" t="s">
        <v>852</v>
      </c>
      <c r="C20" s="100"/>
      <c r="D20" s="1">
        <f>VLOOKUP(C2,Feuil1!B:AE,30,FALSE)</f>
        <v>12</v>
      </c>
    </row>
    <row r="21" spans="2:13" s="18" customFormat="1" ht="15.75" thickBot="1" x14ac:dyDescent="0.3">
      <c r="B21" s="17"/>
      <c r="C21" s="17"/>
      <c r="D21" s="5"/>
    </row>
    <row r="22" spans="2:13" s="18" customFormat="1" ht="16.5" thickBot="1" x14ac:dyDescent="0.3">
      <c r="B22" s="17"/>
      <c r="C22" s="17"/>
      <c r="D22" s="5"/>
      <c r="E22" s="3" t="s">
        <v>865</v>
      </c>
      <c r="F22" s="17"/>
      <c r="G22" s="115" t="s">
        <v>855</v>
      </c>
      <c r="H22" s="116"/>
      <c r="I22" s="234">
        <f>VLOOKUP(C2,Feuil1!B:AP,41,FALSE)</f>
        <v>10</v>
      </c>
    </row>
    <row r="23" spans="2:13" ht="16.5" thickBot="1" x14ac:dyDescent="0.3">
      <c r="B23" s="99" t="s">
        <v>854</v>
      </c>
      <c r="C23" s="100"/>
      <c r="D23" s="1">
        <f>VLOOKUP(C2,Feuil1!B:AH,32,FALSE)</f>
        <v>6.5</v>
      </c>
      <c r="E23" s="105">
        <f>VLOOKUP(C2,Feuil1!B:AM,38,FALSE)</f>
        <v>7</v>
      </c>
      <c r="F23" s="13"/>
      <c r="G23" s="115" t="s">
        <v>856</v>
      </c>
      <c r="H23" s="116"/>
      <c r="I23" s="235">
        <f>VLOOKUP(C2,Feuil1!B:AQ,42,FALSE)</f>
        <v>30</v>
      </c>
    </row>
    <row r="24" spans="2:13" s="18" customFormat="1" ht="16.5" thickBot="1" x14ac:dyDescent="0.3">
      <c r="B24" s="99" t="s">
        <v>896</v>
      </c>
      <c r="C24" s="100"/>
      <c r="D24" s="1">
        <f>VLOOKUP(C2,Feuil1!B:AH,33,FALSE)</f>
        <v>0</v>
      </c>
      <c r="E24" s="106"/>
      <c r="F24" s="13"/>
      <c r="G24" s="115" t="s">
        <v>933</v>
      </c>
      <c r="H24" s="116"/>
      <c r="I24" s="234">
        <f>VLOOKUP(C2,Feuil6!B:F,5,FALSE)</f>
        <v>8.9450980392156865</v>
      </c>
    </row>
    <row r="25" spans="2:13" ht="16.5" thickBot="1" x14ac:dyDescent="0.3">
      <c r="B25" s="99" t="s">
        <v>853</v>
      </c>
      <c r="C25" s="100"/>
      <c r="D25" s="1">
        <f>VLOOKUP(C2,Feuil1!B:AK,35,FALSE)</f>
        <v>7.5</v>
      </c>
      <c r="E25" s="107"/>
      <c r="G25" s="115" t="s">
        <v>934</v>
      </c>
      <c r="H25" s="116"/>
      <c r="I25" s="235">
        <f>VLOOKUP(C2,Feuil6!B:G,6,FALSE)</f>
        <v>14</v>
      </c>
      <c r="J25" s="117"/>
    </row>
    <row r="26" spans="2:13" s="18" customFormat="1" ht="16.5" thickBot="1" x14ac:dyDescent="0.3">
      <c r="B26" s="99" t="s">
        <v>897</v>
      </c>
      <c r="C26" s="100"/>
      <c r="D26" s="1">
        <f>VLOOKUP(C2,Feuil1!B:AK,36,FALSE)</f>
        <v>0</v>
      </c>
      <c r="E26" s="17"/>
      <c r="F26" s="17"/>
      <c r="G26" s="115" t="s">
        <v>1037</v>
      </c>
      <c r="H26" s="116"/>
      <c r="I26" s="234">
        <f>(I22+I24)/2</f>
        <v>9.4725490196078432</v>
      </c>
      <c r="J26" s="117"/>
    </row>
    <row r="27" spans="2:13" s="18" customFormat="1" ht="16.5" thickBot="1" x14ac:dyDescent="0.3">
      <c r="B27" s="65"/>
      <c r="C27" s="66"/>
      <c r="D27" s="1"/>
      <c r="E27" s="17"/>
      <c r="F27" s="17"/>
      <c r="G27" s="115" t="s">
        <v>935</v>
      </c>
      <c r="H27" s="116"/>
      <c r="I27" s="235">
        <f>VLOOKUP(C2,Feuil6!B:L,11,FALSE)</f>
        <v>60</v>
      </c>
      <c r="J27" s="95"/>
    </row>
    <row r="28" spans="2:13" ht="16.5" thickBot="1" x14ac:dyDescent="0.3">
      <c r="B28" s="99" t="s">
        <v>108</v>
      </c>
      <c r="C28" s="100"/>
      <c r="D28" s="1">
        <f>VLOOKUP(C2,Feuil1!B:AO,39,FALSE)</f>
        <v>9</v>
      </c>
      <c r="E28" s="16"/>
      <c r="G28" s="115" t="s">
        <v>936</v>
      </c>
      <c r="H28" s="116"/>
      <c r="I28" s="239">
        <f>I23+I25+I27</f>
        <v>104</v>
      </c>
      <c r="M28" s="241"/>
    </row>
    <row r="29" spans="2:13" s="18" customFormat="1" ht="16.5" thickBot="1" x14ac:dyDescent="0.3">
      <c r="B29" s="17"/>
      <c r="C29" s="63"/>
      <c r="D29" s="5"/>
      <c r="E29" s="16"/>
      <c r="G29" s="115" t="s">
        <v>937</v>
      </c>
      <c r="H29" s="116"/>
      <c r="I29" s="101" t="str">
        <f>VLOOKUP(C2,Feuil6!B:P,15,FALSE)</f>
        <v>ADMIS (E) EN 3ème ANNEE</v>
      </c>
      <c r="J29" s="240"/>
      <c r="K29" s="240"/>
      <c r="L29" s="102"/>
    </row>
    <row r="30" spans="2:13" x14ac:dyDescent="0.25">
      <c r="C30" s="8"/>
      <c r="F30" s="8"/>
      <c r="G30" s="8"/>
    </row>
    <row r="31" spans="2:13" ht="18.75" x14ac:dyDescent="0.3">
      <c r="B31" s="7"/>
      <c r="C31" s="109" t="s">
        <v>1040</v>
      </c>
      <c r="D31" s="109"/>
      <c r="E31" s="109"/>
      <c r="F31" s="109"/>
      <c r="G31" s="109"/>
      <c r="H31" s="109"/>
    </row>
    <row r="32" spans="2:13" x14ac:dyDescent="0.25">
      <c r="C32" s="233"/>
      <c r="D32" s="233"/>
      <c r="E32" s="233"/>
      <c r="F32" s="233"/>
      <c r="G32" s="233"/>
      <c r="H32" s="233"/>
    </row>
    <row r="33" spans="2:10" ht="15.75" x14ac:dyDescent="0.25">
      <c r="B33" s="237" t="s">
        <v>944</v>
      </c>
      <c r="C33" s="236" t="s">
        <v>1038</v>
      </c>
      <c r="D33" s="236"/>
      <c r="E33" s="238" t="s">
        <v>938</v>
      </c>
      <c r="F33" s="238"/>
      <c r="G33" s="238" t="s">
        <v>939</v>
      </c>
      <c r="H33" s="238"/>
      <c r="I33" s="238" t="s">
        <v>942</v>
      </c>
      <c r="J33" s="238"/>
    </row>
    <row r="34" spans="2:10" ht="15.75" x14ac:dyDescent="0.25">
      <c r="B34" s="237" t="s">
        <v>945</v>
      </c>
      <c r="C34" s="236" t="s">
        <v>1039</v>
      </c>
      <c r="D34" s="236"/>
      <c r="E34" s="238" t="s">
        <v>940</v>
      </c>
      <c r="F34" s="238"/>
      <c r="G34" s="238" t="s">
        <v>941</v>
      </c>
      <c r="H34" s="238"/>
      <c r="I34" s="238" t="s">
        <v>943</v>
      </c>
      <c r="J34" s="238"/>
    </row>
  </sheetData>
  <mergeCells count="50">
    <mergeCell ref="C33:D33"/>
    <mergeCell ref="E33:F33"/>
    <mergeCell ref="G33:H33"/>
    <mergeCell ref="C34:D34"/>
    <mergeCell ref="E34:F34"/>
    <mergeCell ref="G34:H34"/>
    <mergeCell ref="I33:J33"/>
    <mergeCell ref="I34:J34"/>
    <mergeCell ref="I29:L29"/>
    <mergeCell ref="G24:H24"/>
    <mergeCell ref="G29:H29"/>
    <mergeCell ref="G25:H25"/>
    <mergeCell ref="G27:H27"/>
    <mergeCell ref="G28:H28"/>
    <mergeCell ref="G26:H26"/>
    <mergeCell ref="C31:H31"/>
    <mergeCell ref="J7:J9"/>
    <mergeCell ref="J17:J19"/>
    <mergeCell ref="H19:I19"/>
    <mergeCell ref="G22:H22"/>
    <mergeCell ref="G23:H23"/>
    <mergeCell ref="J25:J26"/>
    <mergeCell ref="J12:J14"/>
    <mergeCell ref="E7:F7"/>
    <mergeCell ref="E9:F9"/>
    <mergeCell ref="E12:F12"/>
    <mergeCell ref="E14:F14"/>
    <mergeCell ref="B25:C25"/>
    <mergeCell ref="B28:C28"/>
    <mergeCell ref="B17:C17"/>
    <mergeCell ref="E17:F17"/>
    <mergeCell ref="E19:F19"/>
    <mergeCell ref="B20:C20"/>
    <mergeCell ref="E23:E25"/>
    <mergeCell ref="C5:D5"/>
    <mergeCell ref="B7:C7"/>
    <mergeCell ref="E8:F8"/>
    <mergeCell ref="E10:F10"/>
    <mergeCell ref="E13:F13"/>
    <mergeCell ref="E15:F15"/>
    <mergeCell ref="E18:F18"/>
    <mergeCell ref="B24:C24"/>
    <mergeCell ref="B26:C26"/>
    <mergeCell ref="C4:D4"/>
    <mergeCell ref="C2:D2"/>
    <mergeCell ref="B23:C23"/>
    <mergeCell ref="B9:C9"/>
    <mergeCell ref="B12:C12"/>
    <mergeCell ref="B14:C14"/>
    <mergeCell ref="B13:C13"/>
  </mergeCells>
  <pageMargins left="0.7" right="0.7" top="0.75" bottom="0.75" header="0.3" footer="0.3"/>
  <pageSetup paperSize="9" orientation="portrait" verticalDpi="0" r:id="rId1"/>
  <ignoredErrors>
    <ignoredError sqref="B6:E6 H6:I6 B7:C7 B11:E11 C9 C12 C14 B16:E16 H16:I16 C17 B4 E4 I2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opLeftCell="A1048576" workbookViewId="0">
      <selection activeCell="A203" sqref="A1:XFD1048576"/>
    </sheetView>
  </sheetViews>
  <sheetFormatPr baseColWidth="10" defaultRowHeight="15" zeroHeight="1" x14ac:dyDescent="0.25"/>
  <cols>
    <col min="2" max="2" width="11.42578125" customWidth="1"/>
    <col min="16" max="16" width="38.28515625" customWidth="1"/>
  </cols>
  <sheetData>
    <row r="1" spans="1:17" hidden="1" x14ac:dyDescent="0.25">
      <c r="A1" t="s">
        <v>0</v>
      </c>
      <c r="B1" t="s">
        <v>1</v>
      </c>
      <c r="C1" t="s">
        <v>2</v>
      </c>
      <c r="D1" t="s">
        <v>3</v>
      </c>
      <c r="F1" t="s">
        <v>946</v>
      </c>
      <c r="G1" t="s">
        <v>899</v>
      </c>
      <c r="H1" t="s">
        <v>947</v>
      </c>
      <c r="I1" t="s">
        <v>118</v>
      </c>
      <c r="J1" t="s">
        <v>948</v>
      </c>
      <c r="K1" t="s">
        <v>949</v>
      </c>
      <c r="L1" t="s">
        <v>950</v>
      </c>
      <c r="N1" t="s">
        <v>951</v>
      </c>
    </row>
    <row r="2" spans="1:17" hidden="1" x14ac:dyDescent="0.25"/>
    <row r="3" spans="1:17" hidden="1" x14ac:dyDescent="0.25"/>
    <row r="4" spans="1:17" hidden="1" x14ac:dyDescent="0.25">
      <c r="B4" t="s">
        <v>302</v>
      </c>
      <c r="C4" t="s">
        <v>49</v>
      </c>
      <c r="D4" t="s">
        <v>303</v>
      </c>
      <c r="E4" t="s">
        <v>234</v>
      </c>
      <c r="F4">
        <v>12.867647058823529</v>
      </c>
      <c r="G4">
        <v>30</v>
      </c>
      <c r="H4">
        <v>12.269411764705881</v>
      </c>
      <c r="I4">
        <v>30</v>
      </c>
      <c r="J4">
        <v>12.568529411764704</v>
      </c>
      <c r="K4">
        <v>60</v>
      </c>
      <c r="L4">
        <v>60</v>
      </c>
      <c r="M4" t="e">
        <v>#N/A</v>
      </c>
      <c r="N4">
        <v>120</v>
      </c>
      <c r="O4" t="s">
        <v>952</v>
      </c>
      <c r="P4" t="s">
        <v>953</v>
      </c>
    </row>
    <row r="5" spans="1:17" hidden="1" x14ac:dyDescent="0.25">
      <c r="B5" t="s">
        <v>347</v>
      </c>
      <c r="C5" t="s">
        <v>348</v>
      </c>
      <c r="D5" t="s">
        <v>349</v>
      </c>
      <c r="E5" t="s">
        <v>299</v>
      </c>
      <c r="F5">
        <v>7.0294117647058822</v>
      </c>
      <c r="G5">
        <v>23</v>
      </c>
      <c r="H5">
        <v>11.975294117647058</v>
      </c>
      <c r="I5">
        <v>30</v>
      </c>
      <c r="J5">
        <v>9.5023529411764702</v>
      </c>
      <c r="K5">
        <v>53</v>
      </c>
      <c r="L5">
        <v>60</v>
      </c>
      <c r="M5" t="e">
        <v>#N/A</v>
      </c>
      <c r="N5">
        <v>113</v>
      </c>
      <c r="O5" t="s">
        <v>952</v>
      </c>
      <c r="P5" t="s">
        <v>953</v>
      </c>
      <c r="Q5" t="s">
        <v>954</v>
      </c>
    </row>
    <row r="6" spans="1:17" hidden="1" x14ac:dyDescent="0.25">
      <c r="B6" t="s">
        <v>352</v>
      </c>
      <c r="C6" t="s">
        <v>175</v>
      </c>
      <c r="D6" t="s">
        <v>353</v>
      </c>
      <c r="E6" t="s">
        <v>955</v>
      </c>
      <c r="F6">
        <v>5</v>
      </c>
      <c r="G6">
        <v>26</v>
      </c>
      <c r="H6">
        <v>1.1323529411764706</v>
      </c>
      <c r="I6">
        <v>0</v>
      </c>
      <c r="J6">
        <v>3.0661764705882355</v>
      </c>
      <c r="K6">
        <v>26</v>
      </c>
      <c r="L6">
        <v>60</v>
      </c>
      <c r="M6" t="e">
        <v>#N/A</v>
      </c>
      <c r="N6">
        <v>86</v>
      </c>
      <c r="O6" t="s">
        <v>952</v>
      </c>
      <c r="P6" t="s">
        <v>956</v>
      </c>
    </row>
    <row r="7" spans="1:17" hidden="1" x14ac:dyDescent="0.25">
      <c r="A7">
        <v>1</v>
      </c>
      <c r="B7" t="s">
        <v>297</v>
      </c>
      <c r="C7" t="s">
        <v>298</v>
      </c>
      <c r="D7" t="s">
        <v>50</v>
      </c>
      <c r="E7" t="s">
        <v>299</v>
      </c>
      <c r="F7">
        <v>10.551960784313724</v>
      </c>
      <c r="G7">
        <v>30</v>
      </c>
      <c r="H7">
        <v>10.622352941176469</v>
      </c>
      <c r="I7">
        <v>30</v>
      </c>
      <c r="J7">
        <v>10.587156862745097</v>
      </c>
      <c r="K7">
        <v>60</v>
      </c>
      <c r="L7">
        <v>60</v>
      </c>
      <c r="M7">
        <v>60</v>
      </c>
      <c r="N7">
        <v>120</v>
      </c>
      <c r="O7" t="s">
        <v>925</v>
      </c>
      <c r="P7" t="s">
        <v>953</v>
      </c>
    </row>
    <row r="8" spans="1:17" hidden="1" x14ac:dyDescent="0.25">
      <c r="A8">
        <v>2</v>
      </c>
      <c r="B8" t="s">
        <v>300</v>
      </c>
      <c r="C8" t="s">
        <v>301</v>
      </c>
      <c r="D8" t="s">
        <v>128</v>
      </c>
      <c r="E8" t="s">
        <v>299</v>
      </c>
      <c r="F8">
        <v>10.470588235294118</v>
      </c>
      <c r="G8">
        <v>30</v>
      </c>
      <c r="H8">
        <v>10.024117647058823</v>
      </c>
      <c r="I8">
        <v>30</v>
      </c>
      <c r="J8">
        <v>10.247352941176469</v>
      </c>
      <c r="K8">
        <v>60</v>
      </c>
      <c r="L8">
        <v>60</v>
      </c>
      <c r="M8" t="e">
        <v>#N/A</v>
      </c>
      <c r="N8">
        <v>120</v>
      </c>
      <c r="O8" t="s">
        <v>925</v>
      </c>
      <c r="P8" t="s">
        <v>953</v>
      </c>
    </row>
    <row r="9" spans="1:17" hidden="1" x14ac:dyDescent="0.25">
      <c r="A9">
        <v>3</v>
      </c>
      <c r="B9" t="s">
        <v>302</v>
      </c>
      <c r="C9" t="s">
        <v>49</v>
      </c>
      <c r="D9" t="s">
        <v>303</v>
      </c>
      <c r="E9" t="s">
        <v>299</v>
      </c>
      <c r="F9">
        <v>12.867647058823529</v>
      </c>
      <c r="G9">
        <v>30</v>
      </c>
      <c r="H9">
        <v>12.269411764705881</v>
      </c>
      <c r="I9">
        <v>30</v>
      </c>
      <c r="J9">
        <v>12.568529411764704</v>
      </c>
      <c r="K9">
        <v>60</v>
      </c>
      <c r="L9">
        <v>60</v>
      </c>
      <c r="M9" t="e">
        <v>#N/A</v>
      </c>
      <c r="N9">
        <v>120</v>
      </c>
      <c r="O9" t="s">
        <v>952</v>
      </c>
      <c r="P9" t="s">
        <v>953</v>
      </c>
    </row>
    <row r="10" spans="1:17" hidden="1" x14ac:dyDescent="0.25">
      <c r="A10">
        <v>4</v>
      </c>
      <c r="B10" t="s">
        <v>304</v>
      </c>
      <c r="C10" t="s">
        <v>305</v>
      </c>
      <c r="D10" t="s">
        <v>217</v>
      </c>
      <c r="E10" t="s">
        <v>299</v>
      </c>
      <c r="F10">
        <v>10.46078431372549</v>
      </c>
      <c r="G10">
        <v>30</v>
      </c>
      <c r="H10">
        <v>7.8870588235294106</v>
      </c>
      <c r="I10">
        <v>12</v>
      </c>
      <c r="J10">
        <v>9.1739215686274509</v>
      </c>
      <c r="K10">
        <v>42</v>
      </c>
      <c r="L10">
        <v>60</v>
      </c>
      <c r="M10" t="e">
        <v>#N/A</v>
      </c>
      <c r="N10">
        <v>102</v>
      </c>
      <c r="O10" t="s">
        <v>925</v>
      </c>
      <c r="P10" s="18" t="s">
        <v>953</v>
      </c>
      <c r="Q10" t="s">
        <v>954</v>
      </c>
    </row>
    <row r="11" spans="1:17" hidden="1" x14ac:dyDescent="0.25">
      <c r="A11">
        <v>5</v>
      </c>
      <c r="B11" t="s">
        <v>306</v>
      </c>
      <c r="C11" t="s">
        <v>307</v>
      </c>
      <c r="D11" t="s">
        <v>28</v>
      </c>
      <c r="E11" t="s">
        <v>299</v>
      </c>
      <c r="F11">
        <v>8.4950980392156854</v>
      </c>
      <c r="G11">
        <v>9</v>
      </c>
      <c r="H11">
        <v>10</v>
      </c>
      <c r="I11">
        <v>30</v>
      </c>
      <c r="J11">
        <v>9.2475490196078418</v>
      </c>
      <c r="K11">
        <v>39</v>
      </c>
      <c r="L11">
        <v>60</v>
      </c>
      <c r="M11" t="e">
        <v>#N/A</v>
      </c>
      <c r="N11">
        <v>99</v>
      </c>
      <c r="O11" t="s">
        <v>925</v>
      </c>
      <c r="P11" t="s">
        <v>1041</v>
      </c>
    </row>
    <row r="12" spans="1:17" hidden="1" x14ac:dyDescent="0.25">
      <c r="A12">
        <v>6</v>
      </c>
      <c r="B12" t="s">
        <v>308</v>
      </c>
      <c r="C12" t="s">
        <v>182</v>
      </c>
      <c r="D12" t="s">
        <v>167</v>
      </c>
      <c r="E12" t="s">
        <v>299</v>
      </c>
      <c r="F12">
        <v>11.999019607843138</v>
      </c>
      <c r="G12">
        <v>30</v>
      </c>
      <c r="H12">
        <v>12.034117647058823</v>
      </c>
      <c r="I12">
        <v>30</v>
      </c>
      <c r="J12">
        <v>12.01656862745098</v>
      </c>
      <c r="K12">
        <v>60</v>
      </c>
      <c r="L12">
        <v>60</v>
      </c>
      <c r="M12" t="e">
        <v>#N/A</v>
      </c>
      <c r="N12">
        <v>120</v>
      </c>
      <c r="O12" t="s">
        <v>952</v>
      </c>
      <c r="P12" t="s">
        <v>953</v>
      </c>
    </row>
    <row r="13" spans="1:17" hidden="1" x14ac:dyDescent="0.25">
      <c r="A13">
        <v>7</v>
      </c>
      <c r="B13" t="s">
        <v>309</v>
      </c>
      <c r="C13" t="s">
        <v>310</v>
      </c>
      <c r="D13" t="s">
        <v>29</v>
      </c>
      <c r="E13" t="s">
        <v>299</v>
      </c>
      <c r="F13">
        <v>8.2529411764705891</v>
      </c>
      <c r="G13">
        <v>9</v>
      </c>
      <c r="H13">
        <v>10</v>
      </c>
      <c r="I13">
        <v>30</v>
      </c>
      <c r="J13">
        <v>9.1264705882352946</v>
      </c>
      <c r="K13">
        <v>39</v>
      </c>
      <c r="L13">
        <v>60</v>
      </c>
      <c r="M13" t="e">
        <v>#N/A</v>
      </c>
      <c r="N13">
        <v>99</v>
      </c>
      <c r="O13" t="s">
        <v>925</v>
      </c>
      <c r="P13" t="s">
        <v>1041</v>
      </c>
    </row>
    <row r="14" spans="1:17" hidden="1" x14ac:dyDescent="0.25">
      <c r="A14">
        <v>8</v>
      </c>
      <c r="B14" t="s">
        <v>311</v>
      </c>
      <c r="C14" t="s">
        <v>957</v>
      </c>
      <c r="D14" t="s">
        <v>36</v>
      </c>
      <c r="E14" t="s">
        <v>299</v>
      </c>
      <c r="F14">
        <v>10</v>
      </c>
      <c r="G14">
        <v>30</v>
      </c>
      <c r="H14">
        <v>10.137058823529411</v>
      </c>
      <c r="I14">
        <v>30</v>
      </c>
      <c r="J14">
        <v>10.068529411764706</v>
      </c>
      <c r="K14">
        <v>60</v>
      </c>
      <c r="L14">
        <v>60</v>
      </c>
      <c r="M14" t="e">
        <v>#N/A</v>
      </c>
      <c r="N14">
        <v>120</v>
      </c>
      <c r="O14" t="s">
        <v>925</v>
      </c>
      <c r="P14" t="s">
        <v>953</v>
      </c>
    </row>
    <row r="15" spans="1:17" hidden="1" x14ac:dyDescent="0.25">
      <c r="A15">
        <v>9</v>
      </c>
      <c r="B15" t="s">
        <v>314</v>
      </c>
      <c r="C15" t="s">
        <v>315</v>
      </c>
      <c r="D15" t="s">
        <v>316</v>
      </c>
      <c r="E15" t="s">
        <v>299</v>
      </c>
      <c r="F15">
        <v>0.58823529411764708</v>
      </c>
      <c r="G15">
        <v>2</v>
      </c>
      <c r="H15">
        <v>4.0735294117647056</v>
      </c>
      <c r="I15">
        <v>1</v>
      </c>
      <c r="J15">
        <v>2.3308823529411762</v>
      </c>
      <c r="K15">
        <v>3</v>
      </c>
      <c r="L15">
        <v>60</v>
      </c>
      <c r="M15" t="e">
        <v>#N/A</v>
      </c>
      <c r="N15">
        <v>63</v>
      </c>
      <c r="O15" t="s">
        <v>952</v>
      </c>
      <c r="P15" t="s">
        <v>956</v>
      </c>
    </row>
    <row r="16" spans="1:17" hidden="1" x14ac:dyDescent="0.25">
      <c r="A16">
        <v>10</v>
      </c>
      <c r="B16" t="s">
        <v>317</v>
      </c>
      <c r="C16" t="s">
        <v>318</v>
      </c>
      <c r="D16" t="s">
        <v>319</v>
      </c>
      <c r="E16" t="s">
        <v>299</v>
      </c>
      <c r="F16">
        <v>0.58823529411764708</v>
      </c>
      <c r="G16">
        <v>2</v>
      </c>
      <c r="H16">
        <v>3.1176470588235294</v>
      </c>
      <c r="I16">
        <v>0</v>
      </c>
      <c r="J16">
        <v>1.8529411764705883</v>
      </c>
      <c r="K16">
        <v>2</v>
      </c>
      <c r="L16">
        <v>60</v>
      </c>
      <c r="M16" t="e">
        <v>#N/A</v>
      </c>
      <c r="N16">
        <v>62</v>
      </c>
      <c r="O16" t="s">
        <v>952</v>
      </c>
      <c r="P16" t="s">
        <v>956</v>
      </c>
    </row>
    <row r="17" spans="1:17" hidden="1" x14ac:dyDescent="0.25">
      <c r="A17">
        <v>11</v>
      </c>
      <c r="B17" t="s">
        <v>320</v>
      </c>
      <c r="C17" t="s">
        <v>321</v>
      </c>
      <c r="D17" t="s">
        <v>322</v>
      </c>
      <c r="E17" t="s">
        <v>299</v>
      </c>
      <c r="F17">
        <v>8.1882352941176464</v>
      </c>
      <c r="G17">
        <v>13</v>
      </c>
      <c r="H17">
        <v>10</v>
      </c>
      <c r="I17">
        <v>30</v>
      </c>
      <c r="J17">
        <v>9.0941176470588232</v>
      </c>
      <c r="K17">
        <v>43</v>
      </c>
      <c r="L17">
        <v>60</v>
      </c>
      <c r="M17" t="e">
        <v>#N/A</v>
      </c>
      <c r="N17">
        <v>103</v>
      </c>
      <c r="O17" t="s">
        <v>925</v>
      </c>
      <c r="P17" t="s">
        <v>953</v>
      </c>
      <c r="Q17" t="s">
        <v>954</v>
      </c>
    </row>
    <row r="18" spans="1:17" hidden="1" x14ac:dyDescent="0.25">
      <c r="A18">
        <v>12</v>
      </c>
      <c r="B18" t="s">
        <v>323</v>
      </c>
      <c r="C18" t="s">
        <v>26</v>
      </c>
      <c r="D18" t="s">
        <v>27</v>
      </c>
      <c r="E18" t="s">
        <v>299</v>
      </c>
      <c r="F18">
        <v>9.7941176470588243</v>
      </c>
      <c r="G18">
        <v>15</v>
      </c>
      <c r="H18">
        <v>10.725294117647058</v>
      </c>
      <c r="I18">
        <v>30</v>
      </c>
      <c r="J18">
        <v>10.259705882352941</v>
      </c>
      <c r="K18">
        <v>60</v>
      </c>
      <c r="L18">
        <v>60</v>
      </c>
      <c r="M18" t="e">
        <v>#N/A</v>
      </c>
      <c r="N18">
        <v>120</v>
      </c>
      <c r="O18" t="s">
        <v>925</v>
      </c>
      <c r="P18" t="s">
        <v>953</v>
      </c>
    </row>
    <row r="19" spans="1:17" hidden="1" x14ac:dyDescent="0.25">
      <c r="A19">
        <v>13</v>
      </c>
      <c r="B19" t="s">
        <v>324</v>
      </c>
      <c r="C19" t="s">
        <v>325</v>
      </c>
      <c r="D19" t="s">
        <v>326</v>
      </c>
      <c r="E19" t="s">
        <v>299</v>
      </c>
      <c r="F19">
        <v>3.5999999999999992</v>
      </c>
      <c r="G19">
        <v>9</v>
      </c>
      <c r="H19">
        <v>7.078235294117647</v>
      </c>
      <c r="I19">
        <v>9</v>
      </c>
      <c r="J19">
        <v>5.3391176470588233</v>
      </c>
      <c r="K19">
        <v>18</v>
      </c>
      <c r="L19">
        <v>42</v>
      </c>
      <c r="M19">
        <v>60</v>
      </c>
      <c r="N19">
        <v>60</v>
      </c>
      <c r="O19" t="s">
        <v>952</v>
      </c>
      <c r="P19" t="s">
        <v>956</v>
      </c>
    </row>
    <row r="20" spans="1:17" hidden="1" x14ac:dyDescent="0.25">
      <c r="A20">
        <v>14</v>
      </c>
      <c r="B20" t="s">
        <v>327</v>
      </c>
      <c r="C20" t="s">
        <v>328</v>
      </c>
      <c r="D20" t="s">
        <v>47</v>
      </c>
      <c r="E20" t="s">
        <v>299</v>
      </c>
      <c r="F20">
        <v>8.571568627450981</v>
      </c>
      <c r="G20">
        <v>15</v>
      </c>
      <c r="H20">
        <v>10</v>
      </c>
      <c r="I20">
        <v>30</v>
      </c>
      <c r="J20">
        <v>9.2857843137254896</v>
      </c>
      <c r="K20">
        <v>45</v>
      </c>
      <c r="L20">
        <v>60</v>
      </c>
      <c r="M20" t="e">
        <v>#N/A</v>
      </c>
      <c r="N20">
        <v>105</v>
      </c>
      <c r="O20" t="s">
        <v>925</v>
      </c>
      <c r="P20" t="s">
        <v>953</v>
      </c>
      <c r="Q20" t="s">
        <v>954</v>
      </c>
    </row>
    <row r="21" spans="1:17" hidden="1" x14ac:dyDescent="0.25">
      <c r="A21">
        <v>15</v>
      </c>
      <c r="B21" t="s">
        <v>329</v>
      </c>
      <c r="C21" t="s">
        <v>194</v>
      </c>
      <c r="D21" t="s">
        <v>330</v>
      </c>
      <c r="E21" t="s">
        <v>299</v>
      </c>
      <c r="F21">
        <v>8.7764705882352931</v>
      </c>
      <c r="G21">
        <v>19</v>
      </c>
      <c r="H21">
        <v>10</v>
      </c>
      <c r="I21">
        <v>30</v>
      </c>
      <c r="J21">
        <v>9.3882352941176457</v>
      </c>
      <c r="K21">
        <v>49</v>
      </c>
      <c r="L21" t="s">
        <v>1035</v>
      </c>
      <c r="M21" t="e">
        <v>#N/A</v>
      </c>
      <c r="N21">
        <v>109</v>
      </c>
      <c r="O21" t="s">
        <v>925</v>
      </c>
      <c r="P21" t="s">
        <v>953</v>
      </c>
      <c r="Q21" t="s">
        <v>954</v>
      </c>
    </row>
    <row r="22" spans="1:17" hidden="1" x14ac:dyDescent="0.25">
      <c r="A22">
        <v>16</v>
      </c>
      <c r="B22" t="s">
        <v>792</v>
      </c>
      <c r="C22" t="s">
        <v>793</v>
      </c>
      <c r="D22" t="s">
        <v>794</v>
      </c>
      <c r="E22" t="s">
        <v>299</v>
      </c>
      <c r="F22">
        <v>1.0588235294117647</v>
      </c>
      <c r="G22">
        <v>0</v>
      </c>
      <c r="H22">
        <v>8.867647058823529</v>
      </c>
      <c r="I22">
        <v>15</v>
      </c>
      <c r="J22">
        <v>4.9632352941176467</v>
      </c>
      <c r="K22">
        <v>15</v>
      </c>
      <c r="L22">
        <v>60</v>
      </c>
      <c r="M22" t="e">
        <v>#N/A</v>
      </c>
      <c r="N22">
        <v>75</v>
      </c>
      <c r="O22" t="s">
        <v>952</v>
      </c>
      <c r="P22" t="s">
        <v>956</v>
      </c>
    </row>
    <row r="23" spans="1:17" hidden="1" x14ac:dyDescent="0.25">
      <c r="A23">
        <v>17</v>
      </c>
      <c r="B23" t="s">
        <v>331</v>
      </c>
      <c r="C23" t="s">
        <v>332</v>
      </c>
      <c r="D23" t="s">
        <v>333</v>
      </c>
      <c r="E23" t="s">
        <v>299</v>
      </c>
      <c r="F23">
        <v>10.65686274509804</v>
      </c>
      <c r="G23">
        <v>30</v>
      </c>
      <c r="H23">
        <v>10</v>
      </c>
      <c r="I23">
        <v>30</v>
      </c>
      <c r="J23">
        <v>10.328431372549019</v>
      </c>
      <c r="K23">
        <v>60</v>
      </c>
      <c r="L23">
        <v>60</v>
      </c>
      <c r="M23" t="e">
        <v>#N/A</v>
      </c>
      <c r="N23">
        <v>120</v>
      </c>
      <c r="O23" t="s">
        <v>925</v>
      </c>
      <c r="P23" t="s">
        <v>953</v>
      </c>
    </row>
    <row r="24" spans="1:17" hidden="1" x14ac:dyDescent="0.25">
      <c r="A24">
        <v>18</v>
      </c>
      <c r="B24" t="s">
        <v>334</v>
      </c>
      <c r="C24" t="s">
        <v>335</v>
      </c>
      <c r="D24" t="s">
        <v>336</v>
      </c>
      <c r="E24" t="s">
        <v>299</v>
      </c>
      <c r="F24">
        <v>9.6539215686274513</v>
      </c>
      <c r="G24">
        <v>10</v>
      </c>
      <c r="H24">
        <v>10</v>
      </c>
      <c r="I24">
        <v>30</v>
      </c>
      <c r="J24">
        <v>9.8269607843137265</v>
      </c>
      <c r="K24">
        <v>40</v>
      </c>
      <c r="L24">
        <v>60</v>
      </c>
      <c r="M24" t="e">
        <v>#N/A</v>
      </c>
      <c r="N24">
        <v>100</v>
      </c>
      <c r="O24" t="s">
        <v>925</v>
      </c>
      <c r="P24" t="s">
        <v>953</v>
      </c>
      <c r="Q24" t="s">
        <v>954</v>
      </c>
    </row>
    <row r="25" spans="1:17" hidden="1" x14ac:dyDescent="0.25">
      <c r="A25">
        <v>19</v>
      </c>
      <c r="B25" t="s">
        <v>337</v>
      </c>
      <c r="C25" t="s">
        <v>338</v>
      </c>
      <c r="D25" t="s">
        <v>218</v>
      </c>
      <c r="E25" t="s">
        <v>299</v>
      </c>
      <c r="F25">
        <v>7.4647058823529413</v>
      </c>
      <c r="G25">
        <v>10</v>
      </c>
      <c r="H25">
        <v>10</v>
      </c>
      <c r="I25">
        <v>30</v>
      </c>
      <c r="J25">
        <v>8.7323529411764707</v>
      </c>
      <c r="K25">
        <v>40</v>
      </c>
      <c r="L25">
        <v>60</v>
      </c>
      <c r="M25" t="e">
        <v>#N/A</v>
      </c>
      <c r="N25">
        <v>100</v>
      </c>
      <c r="O25" t="s">
        <v>925</v>
      </c>
      <c r="P25" t="s">
        <v>1041</v>
      </c>
    </row>
    <row r="26" spans="1:17" hidden="1" x14ac:dyDescent="0.25">
      <c r="A26">
        <v>20</v>
      </c>
      <c r="B26" t="s">
        <v>339</v>
      </c>
      <c r="C26" t="s">
        <v>340</v>
      </c>
      <c r="D26" t="s">
        <v>341</v>
      </c>
      <c r="E26" t="s">
        <v>299</v>
      </c>
      <c r="F26">
        <v>9.174509803921568</v>
      </c>
      <c r="G26">
        <v>19</v>
      </c>
      <c r="H26">
        <v>10</v>
      </c>
      <c r="I26">
        <v>30</v>
      </c>
      <c r="J26">
        <v>9.5872549019607831</v>
      </c>
      <c r="K26">
        <v>49</v>
      </c>
      <c r="L26">
        <v>60</v>
      </c>
      <c r="M26">
        <v>60</v>
      </c>
      <c r="N26">
        <v>109</v>
      </c>
      <c r="O26" t="s">
        <v>925</v>
      </c>
      <c r="P26" t="s">
        <v>953</v>
      </c>
      <c r="Q26" t="s">
        <v>954</v>
      </c>
    </row>
    <row r="27" spans="1:17" hidden="1" x14ac:dyDescent="0.25">
      <c r="A27">
        <v>21</v>
      </c>
      <c r="B27" t="s">
        <v>342</v>
      </c>
      <c r="C27" t="s">
        <v>343</v>
      </c>
      <c r="D27" t="s">
        <v>344</v>
      </c>
      <c r="E27" t="s">
        <v>299</v>
      </c>
      <c r="F27">
        <v>10.558823529411764</v>
      </c>
      <c r="G27">
        <v>30</v>
      </c>
      <c r="H27">
        <v>8.6035294117647059</v>
      </c>
      <c r="I27">
        <v>14</v>
      </c>
      <c r="J27">
        <v>9.5811764705882361</v>
      </c>
      <c r="K27">
        <v>44</v>
      </c>
      <c r="L27">
        <v>60</v>
      </c>
      <c r="M27">
        <v>60</v>
      </c>
      <c r="N27">
        <v>104</v>
      </c>
      <c r="O27" t="s">
        <v>925</v>
      </c>
      <c r="P27" t="s">
        <v>953</v>
      </c>
      <c r="Q27" t="s">
        <v>954</v>
      </c>
    </row>
    <row r="28" spans="1:17" hidden="1" x14ac:dyDescent="0.25">
      <c r="A28">
        <v>22</v>
      </c>
      <c r="B28" t="s">
        <v>345</v>
      </c>
      <c r="C28" t="s">
        <v>346</v>
      </c>
      <c r="D28" t="s">
        <v>57</v>
      </c>
      <c r="E28" t="s">
        <v>299</v>
      </c>
      <c r="F28">
        <v>7.867647058823529</v>
      </c>
      <c r="G28">
        <v>9</v>
      </c>
      <c r="H28">
        <v>10</v>
      </c>
      <c r="I28">
        <v>30</v>
      </c>
      <c r="J28">
        <v>8.9338235294117645</v>
      </c>
      <c r="K28">
        <v>39</v>
      </c>
      <c r="L28">
        <v>60</v>
      </c>
      <c r="M28" t="e">
        <v>#N/A</v>
      </c>
      <c r="N28">
        <v>99</v>
      </c>
      <c r="O28" t="s">
        <v>925</v>
      </c>
      <c r="P28" t="s">
        <v>1041</v>
      </c>
    </row>
    <row r="29" spans="1:17" hidden="1" x14ac:dyDescent="0.25">
      <c r="A29">
        <v>23</v>
      </c>
      <c r="B29" t="s">
        <v>347</v>
      </c>
      <c r="C29" t="s">
        <v>348</v>
      </c>
      <c r="D29" t="s">
        <v>349</v>
      </c>
      <c r="E29" t="s">
        <v>299</v>
      </c>
      <c r="F29">
        <v>10.754901960784315</v>
      </c>
      <c r="G29">
        <v>30</v>
      </c>
      <c r="H29">
        <v>11.975294117647058</v>
      </c>
      <c r="I29">
        <v>30</v>
      </c>
      <c r="J29">
        <v>11.365098039215686</v>
      </c>
      <c r="K29">
        <v>60</v>
      </c>
      <c r="L29">
        <v>60</v>
      </c>
      <c r="M29" t="e">
        <v>#N/A</v>
      </c>
      <c r="N29">
        <v>120</v>
      </c>
      <c r="O29" t="s">
        <v>952</v>
      </c>
      <c r="P29" t="s">
        <v>953</v>
      </c>
    </row>
    <row r="30" spans="1:17" hidden="1" x14ac:dyDescent="0.25">
      <c r="A30">
        <v>24</v>
      </c>
      <c r="B30" t="s">
        <v>350</v>
      </c>
      <c r="C30" t="s">
        <v>351</v>
      </c>
      <c r="D30" t="s">
        <v>56</v>
      </c>
      <c r="E30" t="s">
        <v>299</v>
      </c>
      <c r="F30">
        <v>8.1617647058823533</v>
      </c>
      <c r="G30">
        <v>9</v>
      </c>
      <c r="H30">
        <v>11.063529411764705</v>
      </c>
      <c r="I30">
        <v>30</v>
      </c>
      <c r="J30">
        <v>9.61264705882353</v>
      </c>
      <c r="K30">
        <v>39</v>
      </c>
      <c r="L30">
        <v>60</v>
      </c>
      <c r="M30" t="e">
        <v>#N/A</v>
      </c>
      <c r="N30">
        <v>99</v>
      </c>
      <c r="O30" t="s">
        <v>925</v>
      </c>
      <c r="P30" t="s">
        <v>1041</v>
      </c>
    </row>
    <row r="31" spans="1:17" hidden="1" x14ac:dyDescent="0.25">
      <c r="A31">
        <v>25</v>
      </c>
      <c r="B31" t="s">
        <v>352</v>
      </c>
      <c r="C31" t="s">
        <v>175</v>
      </c>
      <c r="D31" t="s">
        <v>353</v>
      </c>
      <c r="E31" t="s">
        <v>234</v>
      </c>
      <c r="F31">
        <v>11.117647058823529</v>
      </c>
      <c r="G31">
        <v>30</v>
      </c>
      <c r="H31">
        <v>1.1323529411764706</v>
      </c>
      <c r="I31">
        <v>0</v>
      </c>
      <c r="J31">
        <v>6.125</v>
      </c>
      <c r="K31">
        <v>30</v>
      </c>
      <c r="L31">
        <v>60</v>
      </c>
      <c r="M31" t="e">
        <v>#N/A</v>
      </c>
      <c r="N31">
        <v>90</v>
      </c>
      <c r="O31" t="s">
        <v>952</v>
      </c>
      <c r="P31" t="s">
        <v>1041</v>
      </c>
    </row>
    <row r="32" spans="1:17" hidden="1" x14ac:dyDescent="0.25">
      <c r="A32">
        <v>26</v>
      </c>
      <c r="B32" t="s">
        <v>354</v>
      </c>
      <c r="C32" t="s">
        <v>355</v>
      </c>
      <c r="D32" t="s">
        <v>356</v>
      </c>
      <c r="E32" t="s">
        <v>234</v>
      </c>
      <c r="F32">
        <v>9.117647058823529</v>
      </c>
      <c r="G32">
        <v>14</v>
      </c>
      <c r="H32">
        <v>10</v>
      </c>
      <c r="I32">
        <v>30</v>
      </c>
      <c r="J32">
        <v>9.5588235294117645</v>
      </c>
      <c r="K32">
        <v>44</v>
      </c>
      <c r="L32">
        <v>60</v>
      </c>
      <c r="M32" t="e">
        <v>#N/A</v>
      </c>
      <c r="N32">
        <v>104</v>
      </c>
      <c r="O32" t="s">
        <v>925</v>
      </c>
      <c r="P32" t="s">
        <v>953</v>
      </c>
      <c r="Q32" t="s">
        <v>954</v>
      </c>
    </row>
    <row r="33" spans="1:17" hidden="1" x14ac:dyDescent="0.25">
      <c r="A33">
        <v>27</v>
      </c>
      <c r="B33" t="s">
        <v>357</v>
      </c>
      <c r="C33" t="s">
        <v>358</v>
      </c>
      <c r="D33" t="s">
        <v>219</v>
      </c>
      <c r="E33" t="s">
        <v>234</v>
      </c>
      <c r="F33">
        <v>10.324509803921568</v>
      </c>
      <c r="G33">
        <v>30</v>
      </c>
      <c r="H33">
        <v>10</v>
      </c>
      <c r="I33">
        <v>30</v>
      </c>
      <c r="J33">
        <v>10.162254901960784</v>
      </c>
      <c r="K33">
        <v>60</v>
      </c>
      <c r="L33">
        <v>60</v>
      </c>
      <c r="M33" t="e">
        <v>#N/A</v>
      </c>
      <c r="N33">
        <v>120</v>
      </c>
      <c r="O33" t="s">
        <v>925</v>
      </c>
      <c r="P33" t="s">
        <v>953</v>
      </c>
    </row>
    <row r="34" spans="1:17" hidden="1" x14ac:dyDescent="0.25">
      <c r="A34">
        <v>28</v>
      </c>
      <c r="B34" t="s">
        <v>359</v>
      </c>
      <c r="C34" t="s">
        <v>186</v>
      </c>
      <c r="D34" t="s">
        <v>360</v>
      </c>
      <c r="E34" t="s">
        <v>234</v>
      </c>
      <c r="F34">
        <v>10.184313725490195</v>
      </c>
      <c r="G34">
        <v>30</v>
      </c>
      <c r="H34">
        <v>10</v>
      </c>
      <c r="I34">
        <v>30</v>
      </c>
      <c r="J34">
        <v>10.092156862745098</v>
      </c>
      <c r="K34">
        <v>60</v>
      </c>
      <c r="L34">
        <v>60</v>
      </c>
      <c r="M34" t="e">
        <v>#N/A</v>
      </c>
      <c r="N34">
        <v>120</v>
      </c>
      <c r="O34" t="s">
        <v>925</v>
      </c>
      <c r="P34" t="s">
        <v>953</v>
      </c>
    </row>
    <row r="35" spans="1:17" hidden="1" x14ac:dyDescent="0.25">
      <c r="A35">
        <v>29</v>
      </c>
      <c r="B35" t="s">
        <v>362</v>
      </c>
      <c r="C35" t="s">
        <v>363</v>
      </c>
      <c r="D35" t="s">
        <v>364</v>
      </c>
      <c r="E35" t="s">
        <v>234</v>
      </c>
      <c r="F35">
        <v>7.8470588235294123</v>
      </c>
      <c r="G35">
        <v>14</v>
      </c>
      <c r="H35">
        <v>8.5514705882352935</v>
      </c>
      <c r="I35">
        <v>16</v>
      </c>
      <c r="J35">
        <v>8.1992647058823529</v>
      </c>
      <c r="K35">
        <v>30</v>
      </c>
      <c r="L35">
        <v>30</v>
      </c>
      <c r="M35">
        <v>30</v>
      </c>
      <c r="N35">
        <v>60</v>
      </c>
      <c r="O35" t="s">
        <v>925</v>
      </c>
      <c r="P35" t="s">
        <v>956</v>
      </c>
    </row>
    <row r="36" spans="1:17" hidden="1" x14ac:dyDescent="0.25">
      <c r="A36">
        <v>30</v>
      </c>
      <c r="B36" t="s">
        <v>365</v>
      </c>
      <c r="C36" t="s">
        <v>366</v>
      </c>
      <c r="D36" t="s">
        <v>43</v>
      </c>
      <c r="E36" t="s">
        <v>234</v>
      </c>
      <c r="F36">
        <v>8.7970588235294116</v>
      </c>
      <c r="G36">
        <v>15</v>
      </c>
      <c r="H36">
        <v>10.191176470588236</v>
      </c>
      <c r="I36">
        <v>30</v>
      </c>
      <c r="J36">
        <v>9.4941176470588236</v>
      </c>
      <c r="K36">
        <v>45</v>
      </c>
      <c r="L36">
        <v>60</v>
      </c>
      <c r="M36">
        <v>60</v>
      </c>
      <c r="N36">
        <v>105</v>
      </c>
      <c r="O36" t="s">
        <v>925</v>
      </c>
      <c r="P36" t="s">
        <v>953</v>
      </c>
      <c r="Q36" t="s">
        <v>954</v>
      </c>
    </row>
    <row r="37" spans="1:17" hidden="1" x14ac:dyDescent="0.25">
      <c r="A37">
        <v>31</v>
      </c>
      <c r="B37" t="s">
        <v>367</v>
      </c>
      <c r="C37" t="s">
        <v>368</v>
      </c>
      <c r="D37" t="s">
        <v>23</v>
      </c>
      <c r="E37" t="s">
        <v>234</v>
      </c>
      <c r="F37">
        <v>11.020588235294117</v>
      </c>
      <c r="G37">
        <v>30</v>
      </c>
      <c r="H37">
        <v>10.467941176470587</v>
      </c>
      <c r="I37">
        <v>30</v>
      </c>
      <c r="J37">
        <v>10.744264705882351</v>
      </c>
      <c r="K37">
        <v>60</v>
      </c>
      <c r="L37">
        <v>60</v>
      </c>
      <c r="M37" t="e">
        <v>#N/A</v>
      </c>
      <c r="N37">
        <v>120</v>
      </c>
      <c r="O37" t="s">
        <v>925</v>
      </c>
      <c r="P37" t="s">
        <v>953</v>
      </c>
    </row>
    <row r="38" spans="1:17" hidden="1" x14ac:dyDescent="0.25">
      <c r="A38">
        <v>32</v>
      </c>
      <c r="B38" t="s">
        <v>369</v>
      </c>
      <c r="C38" t="s">
        <v>274</v>
      </c>
      <c r="D38" t="s">
        <v>152</v>
      </c>
      <c r="E38" t="s">
        <v>234</v>
      </c>
      <c r="F38">
        <v>9.7950980392156861</v>
      </c>
      <c r="G38">
        <v>16</v>
      </c>
      <c r="H38">
        <v>11.637058823529411</v>
      </c>
      <c r="I38">
        <v>30</v>
      </c>
      <c r="J38">
        <v>10.716078431372548</v>
      </c>
      <c r="K38">
        <v>60</v>
      </c>
      <c r="L38">
        <v>60</v>
      </c>
      <c r="M38" t="e">
        <v>#N/A</v>
      </c>
      <c r="N38">
        <v>120</v>
      </c>
      <c r="O38" t="s">
        <v>952</v>
      </c>
      <c r="P38" t="s">
        <v>953</v>
      </c>
    </row>
    <row r="39" spans="1:17" hidden="1" x14ac:dyDescent="0.25">
      <c r="A39">
        <v>33</v>
      </c>
      <c r="B39" t="s">
        <v>371</v>
      </c>
      <c r="C39" t="s">
        <v>44</v>
      </c>
      <c r="D39" t="s">
        <v>372</v>
      </c>
      <c r="E39" t="s">
        <v>234</v>
      </c>
      <c r="F39">
        <v>10.598039215686276</v>
      </c>
      <c r="G39">
        <v>30</v>
      </c>
      <c r="H39">
        <v>10</v>
      </c>
      <c r="I39">
        <v>30</v>
      </c>
      <c r="J39">
        <v>10.299019607843139</v>
      </c>
      <c r="K39">
        <v>60</v>
      </c>
      <c r="L39">
        <v>60</v>
      </c>
      <c r="M39">
        <v>60</v>
      </c>
      <c r="N39">
        <v>120</v>
      </c>
      <c r="O39" t="s">
        <v>925</v>
      </c>
      <c r="P39" t="s">
        <v>953</v>
      </c>
    </row>
    <row r="40" spans="1:17" hidden="1" x14ac:dyDescent="0.25">
      <c r="A40">
        <v>34</v>
      </c>
      <c r="B40" t="s">
        <v>232</v>
      </c>
      <c r="C40" t="s">
        <v>373</v>
      </c>
      <c r="D40" t="s">
        <v>233</v>
      </c>
      <c r="E40" t="s">
        <v>234</v>
      </c>
      <c r="F40">
        <v>5.5882352941176467</v>
      </c>
      <c r="G40">
        <v>9</v>
      </c>
      <c r="H40">
        <v>8.8182352941176472</v>
      </c>
      <c r="I40">
        <v>16</v>
      </c>
      <c r="J40">
        <v>7.203235294117647</v>
      </c>
      <c r="K40">
        <v>25</v>
      </c>
      <c r="L40">
        <v>60</v>
      </c>
      <c r="M40" t="e">
        <v>#N/A</v>
      </c>
      <c r="N40">
        <v>85</v>
      </c>
      <c r="O40" t="s">
        <v>925</v>
      </c>
      <c r="P40" t="s">
        <v>956</v>
      </c>
    </row>
    <row r="41" spans="1:17" hidden="1" x14ac:dyDescent="0.25">
      <c r="A41">
        <v>35</v>
      </c>
      <c r="B41" t="s">
        <v>374</v>
      </c>
      <c r="C41" t="s">
        <v>375</v>
      </c>
      <c r="D41" t="s">
        <v>23</v>
      </c>
      <c r="E41" t="s">
        <v>234</v>
      </c>
      <c r="F41">
        <v>9.6372549019607838</v>
      </c>
      <c r="G41">
        <v>15</v>
      </c>
      <c r="H41">
        <v>10</v>
      </c>
      <c r="I41">
        <v>30</v>
      </c>
      <c r="J41">
        <v>9.8186274509803919</v>
      </c>
      <c r="K41">
        <v>45</v>
      </c>
      <c r="L41">
        <v>60</v>
      </c>
      <c r="M41" t="e">
        <v>#N/A</v>
      </c>
      <c r="N41">
        <v>105</v>
      </c>
      <c r="O41" t="s">
        <v>925</v>
      </c>
      <c r="P41" t="s">
        <v>953</v>
      </c>
      <c r="Q41" t="s">
        <v>954</v>
      </c>
    </row>
    <row r="42" spans="1:17" hidden="1" x14ac:dyDescent="0.25">
      <c r="A42">
        <v>36</v>
      </c>
      <c r="B42" t="s">
        <v>376</v>
      </c>
      <c r="C42" t="s">
        <v>377</v>
      </c>
      <c r="D42" t="s">
        <v>378</v>
      </c>
      <c r="E42" t="s">
        <v>234</v>
      </c>
      <c r="F42">
        <v>8.6774509803921553</v>
      </c>
      <c r="G42">
        <v>14</v>
      </c>
      <c r="H42">
        <v>8.9164705882352937</v>
      </c>
      <c r="I42">
        <v>14</v>
      </c>
      <c r="J42">
        <v>8.7969607843137254</v>
      </c>
      <c r="K42">
        <v>28</v>
      </c>
      <c r="L42">
        <v>60</v>
      </c>
      <c r="M42">
        <v>60</v>
      </c>
      <c r="N42">
        <v>88</v>
      </c>
      <c r="O42" t="s">
        <v>925</v>
      </c>
      <c r="P42" t="s">
        <v>956</v>
      </c>
    </row>
    <row r="43" spans="1:17" hidden="1" x14ac:dyDescent="0.25">
      <c r="A43">
        <v>37</v>
      </c>
      <c r="B43" t="s">
        <v>958</v>
      </c>
      <c r="C43" t="s">
        <v>959</v>
      </c>
      <c r="D43" t="s">
        <v>960</v>
      </c>
      <c r="E43" t="s">
        <v>234</v>
      </c>
      <c r="F43">
        <v>0.58823529411764708</v>
      </c>
      <c r="G43">
        <v>0</v>
      </c>
      <c r="H43" t="e">
        <v>#N/A</v>
      </c>
      <c r="I43" t="e">
        <v>#N/A</v>
      </c>
      <c r="J43" t="e">
        <v>#N/A</v>
      </c>
      <c r="K43" t="e">
        <v>#N/A</v>
      </c>
      <c r="L43">
        <v>60</v>
      </c>
      <c r="M43" t="e">
        <v>#N/A</v>
      </c>
      <c r="N43" t="e">
        <v>#N/A</v>
      </c>
      <c r="O43" t="s">
        <v>952</v>
      </c>
      <c r="P43" t="s">
        <v>956</v>
      </c>
    </row>
    <row r="44" spans="1:17" hidden="1" x14ac:dyDescent="0.25">
      <c r="A44">
        <v>38</v>
      </c>
      <c r="B44" t="s">
        <v>379</v>
      </c>
      <c r="C44" t="s">
        <v>162</v>
      </c>
      <c r="D44" t="s">
        <v>380</v>
      </c>
      <c r="E44" t="s">
        <v>234</v>
      </c>
      <c r="F44">
        <v>8.7970588235294116</v>
      </c>
      <c r="G44">
        <v>14</v>
      </c>
      <c r="H44">
        <v>10</v>
      </c>
      <c r="I44">
        <v>30</v>
      </c>
      <c r="J44">
        <v>9.3985294117647058</v>
      </c>
      <c r="K44">
        <v>44</v>
      </c>
      <c r="L44">
        <v>36</v>
      </c>
      <c r="M44">
        <v>36</v>
      </c>
      <c r="N44">
        <v>80</v>
      </c>
      <c r="O44" t="s">
        <v>925</v>
      </c>
      <c r="P44" t="s">
        <v>1041</v>
      </c>
      <c r="Q44" t="s">
        <v>961</v>
      </c>
    </row>
    <row r="45" spans="1:17" hidden="1" x14ac:dyDescent="0.25">
      <c r="A45">
        <v>39</v>
      </c>
      <c r="B45" t="s">
        <v>381</v>
      </c>
      <c r="C45" t="s">
        <v>75</v>
      </c>
      <c r="D45" t="s">
        <v>382</v>
      </c>
      <c r="E45" t="s">
        <v>234</v>
      </c>
      <c r="F45">
        <v>9.6647058823529424</v>
      </c>
      <c r="G45">
        <v>19</v>
      </c>
      <c r="H45">
        <v>10</v>
      </c>
      <c r="I45">
        <v>30</v>
      </c>
      <c r="J45">
        <v>9.8323529411764703</v>
      </c>
      <c r="K45">
        <v>49</v>
      </c>
      <c r="L45">
        <v>60</v>
      </c>
      <c r="M45" t="e">
        <v>#N/A</v>
      </c>
      <c r="N45">
        <v>109</v>
      </c>
      <c r="O45" t="s">
        <v>925</v>
      </c>
      <c r="P45" t="s">
        <v>953</v>
      </c>
      <c r="Q45" t="s">
        <v>954</v>
      </c>
    </row>
    <row r="46" spans="1:17" hidden="1" x14ac:dyDescent="0.25">
      <c r="A46">
        <v>40</v>
      </c>
      <c r="B46" t="s">
        <v>383</v>
      </c>
      <c r="C46" t="s">
        <v>384</v>
      </c>
      <c r="D46" t="s">
        <v>37</v>
      </c>
      <c r="E46" t="s">
        <v>234</v>
      </c>
      <c r="F46">
        <v>9.3725490196078436</v>
      </c>
      <c r="G46">
        <v>19</v>
      </c>
      <c r="H46">
        <v>10</v>
      </c>
      <c r="I46">
        <v>30</v>
      </c>
      <c r="J46">
        <v>9.6862745098039227</v>
      </c>
      <c r="K46">
        <v>49</v>
      </c>
      <c r="L46">
        <v>60</v>
      </c>
      <c r="M46" t="e">
        <v>#N/A</v>
      </c>
      <c r="N46">
        <v>109</v>
      </c>
      <c r="O46" t="s">
        <v>925</v>
      </c>
      <c r="P46" t="s">
        <v>953</v>
      </c>
      <c r="Q46" t="s">
        <v>954</v>
      </c>
    </row>
    <row r="47" spans="1:17" hidden="1" x14ac:dyDescent="0.25">
      <c r="A47">
        <v>41</v>
      </c>
      <c r="B47" t="s">
        <v>386</v>
      </c>
      <c r="C47" t="s">
        <v>225</v>
      </c>
      <c r="D47" t="s">
        <v>387</v>
      </c>
      <c r="E47" t="s">
        <v>234</v>
      </c>
      <c r="F47">
        <v>9.7882352941176478</v>
      </c>
      <c r="G47">
        <v>15</v>
      </c>
      <c r="H47">
        <v>7.9752941176470582</v>
      </c>
      <c r="I47">
        <v>10</v>
      </c>
      <c r="J47">
        <v>8.8817647058823539</v>
      </c>
      <c r="K47">
        <v>25</v>
      </c>
      <c r="L47">
        <v>60</v>
      </c>
      <c r="M47">
        <v>60</v>
      </c>
      <c r="N47">
        <v>85</v>
      </c>
      <c r="O47" t="s">
        <v>925</v>
      </c>
      <c r="P47" t="s">
        <v>956</v>
      </c>
    </row>
    <row r="48" spans="1:17" hidden="1" x14ac:dyDescent="0.25">
      <c r="A48">
        <v>42</v>
      </c>
      <c r="B48" t="s">
        <v>388</v>
      </c>
      <c r="C48" t="s">
        <v>389</v>
      </c>
      <c r="D48" t="s">
        <v>218</v>
      </c>
      <c r="E48" t="s">
        <v>234</v>
      </c>
      <c r="F48">
        <v>8.4549019607843139</v>
      </c>
      <c r="G48">
        <v>15</v>
      </c>
      <c r="H48">
        <v>10</v>
      </c>
      <c r="I48">
        <v>30</v>
      </c>
      <c r="J48">
        <v>9.2274509803921561</v>
      </c>
      <c r="K48">
        <v>45</v>
      </c>
      <c r="L48">
        <v>60</v>
      </c>
      <c r="M48">
        <v>60</v>
      </c>
      <c r="N48">
        <v>105</v>
      </c>
      <c r="O48" t="s">
        <v>925</v>
      </c>
      <c r="P48" t="s">
        <v>953</v>
      </c>
      <c r="Q48" t="s">
        <v>954</v>
      </c>
    </row>
    <row r="49" spans="1:17" hidden="1" x14ac:dyDescent="0.25">
      <c r="A49">
        <v>43</v>
      </c>
      <c r="B49" t="s">
        <v>390</v>
      </c>
      <c r="C49" t="s">
        <v>391</v>
      </c>
      <c r="D49" t="s">
        <v>392</v>
      </c>
      <c r="E49" t="s">
        <v>234</v>
      </c>
      <c r="F49">
        <v>6.7529411764705891</v>
      </c>
      <c r="G49">
        <v>9</v>
      </c>
      <c r="H49">
        <v>8.360294117647058</v>
      </c>
      <c r="I49">
        <v>10</v>
      </c>
      <c r="J49">
        <v>7.5566176470588236</v>
      </c>
      <c r="K49">
        <v>19</v>
      </c>
      <c r="L49">
        <v>38</v>
      </c>
      <c r="M49">
        <v>60</v>
      </c>
      <c r="N49">
        <v>57</v>
      </c>
      <c r="O49" t="s">
        <v>925</v>
      </c>
      <c r="P49" t="s">
        <v>956</v>
      </c>
    </row>
    <row r="50" spans="1:17" hidden="1" x14ac:dyDescent="0.25">
      <c r="A50">
        <v>44</v>
      </c>
      <c r="B50" t="s">
        <v>393</v>
      </c>
      <c r="C50" t="s">
        <v>394</v>
      </c>
      <c r="D50" t="s">
        <v>395</v>
      </c>
      <c r="E50" t="s">
        <v>234</v>
      </c>
      <c r="F50">
        <v>7.7431372549019599</v>
      </c>
      <c r="G50">
        <v>15</v>
      </c>
      <c r="H50">
        <v>10</v>
      </c>
      <c r="I50">
        <v>30</v>
      </c>
      <c r="J50">
        <v>8.87156862745098</v>
      </c>
      <c r="K50">
        <v>45</v>
      </c>
      <c r="L50">
        <v>60</v>
      </c>
      <c r="M50">
        <v>60</v>
      </c>
      <c r="N50">
        <v>105</v>
      </c>
      <c r="O50" t="s">
        <v>925</v>
      </c>
      <c r="P50" t="s">
        <v>1041</v>
      </c>
    </row>
    <row r="51" spans="1:17" hidden="1" x14ac:dyDescent="0.25">
      <c r="A51">
        <v>45</v>
      </c>
      <c r="B51" t="s">
        <v>396</v>
      </c>
      <c r="C51" t="s">
        <v>195</v>
      </c>
      <c r="D51" t="s">
        <v>397</v>
      </c>
      <c r="E51" t="s">
        <v>398</v>
      </c>
      <c r="F51">
        <v>10.199999999999999</v>
      </c>
      <c r="G51">
        <v>30</v>
      </c>
      <c r="H51">
        <v>10</v>
      </c>
      <c r="I51">
        <v>30</v>
      </c>
      <c r="J51">
        <v>10.1</v>
      </c>
      <c r="K51">
        <v>60</v>
      </c>
      <c r="L51">
        <v>60</v>
      </c>
      <c r="M51" t="e">
        <v>#N/A</v>
      </c>
      <c r="N51">
        <v>120</v>
      </c>
      <c r="O51" t="s">
        <v>925</v>
      </c>
      <c r="P51" t="s">
        <v>953</v>
      </c>
    </row>
    <row r="52" spans="1:17" hidden="1" x14ac:dyDescent="0.25">
      <c r="A52">
        <v>46</v>
      </c>
      <c r="B52" t="s">
        <v>399</v>
      </c>
      <c r="C52" t="s">
        <v>400</v>
      </c>
      <c r="D52" t="s">
        <v>31</v>
      </c>
      <c r="E52" t="s">
        <v>398</v>
      </c>
      <c r="F52">
        <v>8.7005882352941182</v>
      </c>
      <c r="G52">
        <v>18</v>
      </c>
      <c r="H52">
        <v>10</v>
      </c>
      <c r="I52">
        <v>30</v>
      </c>
      <c r="J52">
        <v>9.35029411764706</v>
      </c>
      <c r="K52">
        <v>48</v>
      </c>
      <c r="L52">
        <v>60</v>
      </c>
      <c r="M52" t="e">
        <v>#N/A</v>
      </c>
      <c r="N52">
        <v>108</v>
      </c>
      <c r="O52" t="s">
        <v>925</v>
      </c>
      <c r="P52" t="s">
        <v>953</v>
      </c>
      <c r="Q52" t="s">
        <v>954</v>
      </c>
    </row>
    <row r="53" spans="1:17" hidden="1" x14ac:dyDescent="0.25">
      <c r="A53">
        <v>47</v>
      </c>
      <c r="B53" t="s">
        <v>401</v>
      </c>
      <c r="C53" t="s">
        <v>402</v>
      </c>
      <c r="D53" t="s">
        <v>192</v>
      </c>
      <c r="E53" t="s">
        <v>398</v>
      </c>
      <c r="F53">
        <v>9.1490196078431367</v>
      </c>
      <c r="G53">
        <v>15</v>
      </c>
      <c r="H53">
        <v>10.595882352941176</v>
      </c>
      <c r="I53">
        <v>30</v>
      </c>
      <c r="J53">
        <v>9.8724509803921556</v>
      </c>
      <c r="K53">
        <v>45</v>
      </c>
      <c r="L53">
        <v>60</v>
      </c>
      <c r="M53" t="e">
        <v>#N/A</v>
      </c>
      <c r="N53">
        <v>105</v>
      </c>
      <c r="O53" t="s">
        <v>925</v>
      </c>
      <c r="P53" t="s">
        <v>953</v>
      </c>
      <c r="Q53" t="s">
        <v>954</v>
      </c>
    </row>
    <row r="54" spans="1:17" hidden="1" x14ac:dyDescent="0.25">
      <c r="A54">
        <v>48</v>
      </c>
      <c r="B54" t="s">
        <v>403</v>
      </c>
      <c r="C54" t="s">
        <v>404</v>
      </c>
      <c r="D54" t="s">
        <v>183</v>
      </c>
      <c r="E54" t="s">
        <v>398</v>
      </c>
      <c r="F54">
        <v>9.4811764705882364</v>
      </c>
      <c r="G54">
        <v>21</v>
      </c>
      <c r="H54">
        <v>7.3970588235294121</v>
      </c>
      <c r="I54">
        <v>14</v>
      </c>
      <c r="J54">
        <v>8.4391176470588238</v>
      </c>
      <c r="K54">
        <v>35</v>
      </c>
      <c r="L54" t="e">
        <v>#N/A</v>
      </c>
      <c r="M54" t="e">
        <v>#N/A</v>
      </c>
      <c r="N54" t="e">
        <v>#N/A</v>
      </c>
      <c r="O54" t="s">
        <v>925</v>
      </c>
      <c r="P54" t="s">
        <v>956</v>
      </c>
    </row>
    <row r="55" spans="1:17" hidden="1" x14ac:dyDescent="0.25">
      <c r="A55">
        <v>49</v>
      </c>
      <c r="B55" t="s">
        <v>405</v>
      </c>
      <c r="C55" t="s">
        <v>406</v>
      </c>
      <c r="D55" t="s">
        <v>135</v>
      </c>
      <c r="E55" t="s">
        <v>398</v>
      </c>
      <c r="F55">
        <v>10.654901960784313</v>
      </c>
      <c r="G55">
        <v>30</v>
      </c>
      <c r="H55">
        <v>11.345882352941176</v>
      </c>
      <c r="I55">
        <v>30</v>
      </c>
      <c r="J55">
        <v>11.000392156862745</v>
      </c>
      <c r="K55">
        <v>60</v>
      </c>
      <c r="L55">
        <v>60</v>
      </c>
      <c r="M55" t="e">
        <v>#N/A</v>
      </c>
      <c r="N55">
        <v>120</v>
      </c>
      <c r="O55" t="s">
        <v>952</v>
      </c>
      <c r="P55" t="s">
        <v>953</v>
      </c>
    </row>
    <row r="56" spans="1:17" hidden="1" x14ac:dyDescent="0.25">
      <c r="A56">
        <v>50</v>
      </c>
      <c r="B56" t="s">
        <v>407</v>
      </c>
      <c r="C56" t="s">
        <v>408</v>
      </c>
      <c r="D56" t="s">
        <v>409</v>
      </c>
      <c r="E56" t="s">
        <v>398</v>
      </c>
      <c r="F56">
        <v>10</v>
      </c>
      <c r="G56">
        <v>30</v>
      </c>
      <c r="H56">
        <v>11.287058823529412</v>
      </c>
      <c r="I56">
        <v>30</v>
      </c>
      <c r="J56">
        <v>10.643529411764707</v>
      </c>
      <c r="K56">
        <v>60</v>
      </c>
      <c r="L56">
        <v>60</v>
      </c>
      <c r="M56" t="e">
        <v>#N/A</v>
      </c>
      <c r="N56">
        <v>120</v>
      </c>
      <c r="O56" t="s">
        <v>952</v>
      </c>
      <c r="P56" t="s">
        <v>953</v>
      </c>
    </row>
    <row r="57" spans="1:17" hidden="1" x14ac:dyDescent="0.25">
      <c r="A57">
        <v>51</v>
      </c>
      <c r="B57" t="s">
        <v>410</v>
      </c>
      <c r="C57" t="s">
        <v>411</v>
      </c>
      <c r="D57" t="s">
        <v>412</v>
      </c>
      <c r="E57" t="s">
        <v>398</v>
      </c>
      <c r="F57">
        <v>1.4705882352941178</v>
      </c>
      <c r="G57">
        <v>4</v>
      </c>
      <c r="H57">
        <v>5.2358823529411769</v>
      </c>
      <c r="I57">
        <v>14</v>
      </c>
      <c r="J57">
        <v>3.3532352941176473</v>
      </c>
      <c r="K57">
        <v>18</v>
      </c>
      <c r="L57">
        <v>30</v>
      </c>
      <c r="M57" t="e">
        <v>#N/A</v>
      </c>
      <c r="N57">
        <v>48</v>
      </c>
      <c r="O57" t="s">
        <v>952</v>
      </c>
      <c r="P57" t="s">
        <v>956</v>
      </c>
    </row>
    <row r="58" spans="1:17" hidden="1" x14ac:dyDescent="0.25">
      <c r="A58">
        <v>52</v>
      </c>
      <c r="B58" t="s">
        <v>413</v>
      </c>
      <c r="C58" t="s">
        <v>414</v>
      </c>
      <c r="D58" t="s">
        <v>415</v>
      </c>
      <c r="E58" t="s">
        <v>398</v>
      </c>
      <c r="F58">
        <v>10.894117647058822</v>
      </c>
      <c r="G58">
        <v>30</v>
      </c>
      <c r="H58">
        <v>10.970588235294118</v>
      </c>
      <c r="I58">
        <v>30</v>
      </c>
      <c r="J58">
        <v>10.93235294117647</v>
      </c>
      <c r="K58">
        <v>60</v>
      </c>
      <c r="L58">
        <v>60</v>
      </c>
      <c r="M58" t="e">
        <v>#N/A</v>
      </c>
      <c r="N58">
        <v>120</v>
      </c>
      <c r="O58" t="s">
        <v>952</v>
      </c>
      <c r="P58" t="s">
        <v>953</v>
      </c>
    </row>
    <row r="59" spans="1:17" hidden="1" x14ac:dyDescent="0.25">
      <c r="A59">
        <v>53</v>
      </c>
      <c r="B59" t="s">
        <v>416</v>
      </c>
      <c r="C59" t="s">
        <v>417</v>
      </c>
      <c r="D59" t="s">
        <v>418</v>
      </c>
      <c r="E59" t="s">
        <v>398</v>
      </c>
      <c r="F59">
        <v>9.6264705882352946</v>
      </c>
      <c r="G59">
        <v>18</v>
      </c>
      <c r="H59">
        <v>10.720882352941176</v>
      </c>
      <c r="I59">
        <v>30</v>
      </c>
      <c r="J59">
        <v>10.173676470588235</v>
      </c>
      <c r="K59">
        <v>60</v>
      </c>
      <c r="L59">
        <v>60</v>
      </c>
      <c r="M59" t="e">
        <v>#N/A</v>
      </c>
      <c r="N59">
        <v>120</v>
      </c>
      <c r="O59" t="s">
        <v>952</v>
      </c>
      <c r="P59" t="s">
        <v>953</v>
      </c>
    </row>
    <row r="60" spans="1:17" hidden="1" x14ac:dyDescent="0.25">
      <c r="A60">
        <v>54</v>
      </c>
      <c r="B60" t="s">
        <v>419</v>
      </c>
      <c r="C60" t="s">
        <v>420</v>
      </c>
      <c r="D60" t="s">
        <v>30</v>
      </c>
      <c r="E60" t="s">
        <v>398</v>
      </c>
      <c r="F60">
        <v>8.4127450980392151</v>
      </c>
      <c r="G60">
        <v>10</v>
      </c>
      <c r="H60">
        <v>10</v>
      </c>
      <c r="I60">
        <v>30</v>
      </c>
      <c r="J60">
        <v>9.2063725490196084</v>
      </c>
      <c r="K60">
        <v>40</v>
      </c>
      <c r="L60">
        <v>60</v>
      </c>
      <c r="M60">
        <v>60</v>
      </c>
      <c r="N60">
        <v>100</v>
      </c>
      <c r="O60" t="s">
        <v>925</v>
      </c>
      <c r="P60" t="s">
        <v>953</v>
      </c>
      <c r="Q60" t="s">
        <v>954</v>
      </c>
    </row>
    <row r="61" spans="1:17" hidden="1" x14ac:dyDescent="0.25">
      <c r="A61">
        <v>55</v>
      </c>
      <c r="B61" t="s">
        <v>421</v>
      </c>
      <c r="C61" t="s">
        <v>422</v>
      </c>
      <c r="D61" t="s">
        <v>70</v>
      </c>
      <c r="E61" t="s">
        <v>398</v>
      </c>
      <c r="F61">
        <v>11.4</v>
      </c>
      <c r="G61">
        <v>30</v>
      </c>
      <c r="H61">
        <v>12.360588235294117</v>
      </c>
      <c r="I61">
        <v>30</v>
      </c>
      <c r="J61">
        <v>11.880294117647058</v>
      </c>
      <c r="K61">
        <v>60</v>
      </c>
      <c r="L61">
        <v>60</v>
      </c>
      <c r="M61" t="e">
        <v>#N/A</v>
      </c>
      <c r="N61">
        <v>120</v>
      </c>
      <c r="O61" t="s">
        <v>952</v>
      </c>
      <c r="P61" t="s">
        <v>953</v>
      </c>
    </row>
    <row r="62" spans="1:17" hidden="1" x14ac:dyDescent="0.25">
      <c r="A62">
        <v>56</v>
      </c>
      <c r="B62" t="s">
        <v>423</v>
      </c>
      <c r="C62" t="s">
        <v>424</v>
      </c>
      <c r="D62" t="s">
        <v>425</v>
      </c>
      <c r="E62" t="s">
        <v>398</v>
      </c>
      <c r="F62">
        <v>8.4117647058823533</v>
      </c>
      <c r="G62">
        <v>11</v>
      </c>
      <c r="H62">
        <v>10</v>
      </c>
      <c r="I62">
        <v>30</v>
      </c>
      <c r="J62">
        <v>9.2058823529411775</v>
      </c>
      <c r="K62">
        <v>41</v>
      </c>
      <c r="L62" t="e">
        <v>#N/A</v>
      </c>
      <c r="M62" t="e">
        <v>#N/A</v>
      </c>
      <c r="N62" t="e">
        <v>#N/A</v>
      </c>
      <c r="O62" t="s">
        <v>925</v>
      </c>
      <c r="P62" t="s">
        <v>956</v>
      </c>
    </row>
    <row r="63" spans="1:17" hidden="1" x14ac:dyDescent="0.25">
      <c r="A63">
        <v>57</v>
      </c>
      <c r="B63" t="s">
        <v>426</v>
      </c>
      <c r="C63" t="s">
        <v>427</v>
      </c>
      <c r="D63" t="s">
        <v>23</v>
      </c>
      <c r="E63" t="s">
        <v>398</v>
      </c>
      <c r="F63">
        <v>10.818627450980394</v>
      </c>
      <c r="G63">
        <v>30</v>
      </c>
      <c r="H63">
        <v>11.308823529411764</v>
      </c>
      <c r="I63">
        <v>30</v>
      </c>
      <c r="J63">
        <v>11.063725490196079</v>
      </c>
      <c r="K63">
        <v>60</v>
      </c>
      <c r="L63">
        <v>60</v>
      </c>
      <c r="M63" t="e">
        <v>#N/A</v>
      </c>
      <c r="N63">
        <v>120</v>
      </c>
      <c r="O63" t="s">
        <v>952</v>
      </c>
      <c r="P63" t="s">
        <v>953</v>
      </c>
    </row>
    <row r="64" spans="1:17" hidden="1" x14ac:dyDescent="0.25">
      <c r="A64">
        <v>58</v>
      </c>
      <c r="B64" t="s">
        <v>428</v>
      </c>
      <c r="C64" t="s">
        <v>429</v>
      </c>
      <c r="D64" t="s">
        <v>126</v>
      </c>
      <c r="E64" t="s">
        <v>398</v>
      </c>
      <c r="F64">
        <v>10.388235294117647</v>
      </c>
      <c r="G64">
        <v>30</v>
      </c>
      <c r="H64">
        <v>10.125294117647059</v>
      </c>
      <c r="I64">
        <v>30</v>
      </c>
      <c r="J64">
        <v>10.256764705882354</v>
      </c>
      <c r="K64">
        <v>60</v>
      </c>
      <c r="L64">
        <v>60</v>
      </c>
      <c r="M64" t="e">
        <v>#N/A</v>
      </c>
      <c r="N64">
        <v>120</v>
      </c>
      <c r="O64" t="s">
        <v>952</v>
      </c>
      <c r="P64" t="s">
        <v>953</v>
      </c>
    </row>
    <row r="65" spans="1:17" hidden="1" x14ac:dyDescent="0.25">
      <c r="A65">
        <v>59</v>
      </c>
      <c r="B65" t="s">
        <v>430</v>
      </c>
      <c r="C65" t="s">
        <v>431</v>
      </c>
      <c r="D65" t="s">
        <v>432</v>
      </c>
      <c r="E65" t="s">
        <v>398</v>
      </c>
      <c r="F65">
        <v>10.750980392156862</v>
      </c>
      <c r="G65">
        <v>30</v>
      </c>
      <c r="H65">
        <v>12.286764705882353</v>
      </c>
      <c r="I65">
        <v>30</v>
      </c>
      <c r="J65">
        <v>11.518872549019608</v>
      </c>
      <c r="K65">
        <v>60</v>
      </c>
      <c r="L65">
        <v>60</v>
      </c>
      <c r="M65" t="e">
        <v>#N/A</v>
      </c>
      <c r="N65">
        <v>120</v>
      </c>
      <c r="O65" t="s">
        <v>952</v>
      </c>
      <c r="P65" t="s">
        <v>953</v>
      </c>
    </row>
    <row r="66" spans="1:17" hidden="1" x14ac:dyDescent="0.25">
      <c r="A66">
        <v>60</v>
      </c>
      <c r="B66" t="s">
        <v>433</v>
      </c>
      <c r="C66" t="s">
        <v>434</v>
      </c>
      <c r="D66" t="s">
        <v>130</v>
      </c>
      <c r="E66" t="s">
        <v>398</v>
      </c>
      <c r="F66">
        <v>9.4117647058823533</v>
      </c>
      <c r="G66">
        <v>18</v>
      </c>
      <c r="H66">
        <v>10</v>
      </c>
      <c r="I66">
        <v>30</v>
      </c>
      <c r="J66">
        <v>9.7058823529411775</v>
      </c>
      <c r="K66">
        <v>48</v>
      </c>
      <c r="L66">
        <v>60</v>
      </c>
      <c r="M66" t="e">
        <v>#N/A</v>
      </c>
      <c r="N66">
        <v>108</v>
      </c>
      <c r="O66" t="s">
        <v>925</v>
      </c>
      <c r="P66" t="s">
        <v>953</v>
      </c>
      <c r="Q66" t="s">
        <v>954</v>
      </c>
    </row>
    <row r="67" spans="1:17" hidden="1" x14ac:dyDescent="0.25">
      <c r="A67">
        <v>61</v>
      </c>
      <c r="B67" t="s">
        <v>435</v>
      </c>
      <c r="C67" t="s">
        <v>209</v>
      </c>
      <c r="D67" t="s">
        <v>436</v>
      </c>
      <c r="E67" t="s">
        <v>398</v>
      </c>
      <c r="F67">
        <v>9.8794117647058819</v>
      </c>
      <c r="G67">
        <v>15</v>
      </c>
      <c r="H67">
        <v>10.426470588235293</v>
      </c>
      <c r="I67">
        <v>30</v>
      </c>
      <c r="J67">
        <v>10.152941176470588</v>
      </c>
      <c r="K67">
        <v>60</v>
      </c>
      <c r="L67">
        <v>60</v>
      </c>
      <c r="M67">
        <v>60</v>
      </c>
      <c r="N67">
        <v>120</v>
      </c>
      <c r="O67" t="s">
        <v>952</v>
      </c>
      <c r="P67" t="s">
        <v>953</v>
      </c>
    </row>
    <row r="68" spans="1:17" hidden="1" x14ac:dyDescent="0.25">
      <c r="A68">
        <v>62</v>
      </c>
      <c r="B68" t="s">
        <v>437</v>
      </c>
      <c r="C68" t="s">
        <v>438</v>
      </c>
      <c r="D68" t="s">
        <v>439</v>
      </c>
      <c r="E68" t="s">
        <v>398</v>
      </c>
      <c r="F68">
        <v>11.238235294117647</v>
      </c>
      <c r="G68">
        <v>30</v>
      </c>
      <c r="H68">
        <v>11.860588235294117</v>
      </c>
      <c r="I68">
        <v>30</v>
      </c>
      <c r="J68">
        <v>11.549411764705882</v>
      </c>
      <c r="K68">
        <v>60</v>
      </c>
      <c r="L68">
        <v>60</v>
      </c>
      <c r="M68" t="e">
        <v>#N/A</v>
      </c>
      <c r="N68">
        <v>120</v>
      </c>
      <c r="O68" t="s">
        <v>952</v>
      </c>
      <c r="P68" t="s">
        <v>953</v>
      </c>
    </row>
    <row r="69" spans="1:17" hidden="1" x14ac:dyDescent="0.25">
      <c r="A69">
        <v>63</v>
      </c>
      <c r="B69" t="s">
        <v>440</v>
      </c>
      <c r="C69" t="s">
        <v>441</v>
      </c>
      <c r="D69" t="s">
        <v>42</v>
      </c>
      <c r="E69" t="s">
        <v>398</v>
      </c>
      <c r="F69">
        <v>9.2794117647058822</v>
      </c>
      <c r="G69">
        <v>21</v>
      </c>
      <c r="H69">
        <v>10.544117647058824</v>
      </c>
      <c r="I69">
        <v>30</v>
      </c>
      <c r="J69">
        <v>9.9117647058823533</v>
      </c>
      <c r="K69">
        <v>51</v>
      </c>
      <c r="L69">
        <v>60</v>
      </c>
      <c r="M69" t="e">
        <v>#N/A</v>
      </c>
      <c r="N69">
        <v>111</v>
      </c>
      <c r="O69" t="s">
        <v>925</v>
      </c>
      <c r="P69" t="s">
        <v>953</v>
      </c>
      <c r="Q69" t="s">
        <v>954</v>
      </c>
    </row>
    <row r="70" spans="1:17" hidden="1" x14ac:dyDescent="0.25">
      <c r="A70">
        <v>64</v>
      </c>
      <c r="B70" t="s">
        <v>442</v>
      </c>
      <c r="C70" t="s">
        <v>443</v>
      </c>
      <c r="D70" t="s">
        <v>218</v>
      </c>
      <c r="E70" t="s">
        <v>398</v>
      </c>
      <c r="F70">
        <v>7.4803921568627443</v>
      </c>
      <c r="G70">
        <v>10</v>
      </c>
      <c r="H70">
        <v>10</v>
      </c>
      <c r="I70">
        <v>30</v>
      </c>
      <c r="J70">
        <v>8.7401960784313726</v>
      </c>
      <c r="K70">
        <v>40</v>
      </c>
      <c r="L70">
        <v>60</v>
      </c>
      <c r="M70" t="e">
        <v>#N/A</v>
      </c>
      <c r="N70">
        <v>100</v>
      </c>
      <c r="O70" t="s">
        <v>925</v>
      </c>
      <c r="P70" t="s">
        <v>1041</v>
      </c>
    </row>
    <row r="71" spans="1:17" hidden="1" x14ac:dyDescent="0.25">
      <c r="A71">
        <v>65</v>
      </c>
      <c r="B71" t="s">
        <v>444</v>
      </c>
      <c r="C71" t="s">
        <v>180</v>
      </c>
      <c r="D71" t="s">
        <v>45</v>
      </c>
      <c r="E71" t="s">
        <v>398</v>
      </c>
      <c r="F71">
        <v>7.0588235294117645</v>
      </c>
      <c r="G71">
        <v>5</v>
      </c>
      <c r="H71">
        <v>10</v>
      </c>
      <c r="I71">
        <v>30</v>
      </c>
      <c r="J71">
        <v>8.5294117647058822</v>
      </c>
      <c r="K71">
        <v>35</v>
      </c>
      <c r="L71">
        <v>60</v>
      </c>
      <c r="M71" t="e">
        <v>#N/A</v>
      </c>
      <c r="N71">
        <v>95</v>
      </c>
      <c r="O71" t="s">
        <v>925</v>
      </c>
      <c r="P71" t="s">
        <v>1041</v>
      </c>
    </row>
    <row r="72" spans="1:17" hidden="1" x14ac:dyDescent="0.25">
      <c r="A72">
        <v>66</v>
      </c>
      <c r="B72" t="s">
        <v>445</v>
      </c>
      <c r="C72" t="s">
        <v>446</v>
      </c>
      <c r="D72" t="s">
        <v>447</v>
      </c>
      <c r="E72" t="s">
        <v>398</v>
      </c>
      <c r="F72">
        <v>7.8617647058823517</v>
      </c>
      <c r="G72">
        <v>9</v>
      </c>
      <c r="H72">
        <v>10</v>
      </c>
      <c r="I72">
        <v>30</v>
      </c>
      <c r="J72">
        <v>8.9308823529411754</v>
      </c>
      <c r="K72">
        <v>39</v>
      </c>
      <c r="L72">
        <v>60</v>
      </c>
      <c r="M72" t="e">
        <v>#N/A</v>
      </c>
      <c r="N72">
        <v>99</v>
      </c>
      <c r="O72" t="s">
        <v>925</v>
      </c>
      <c r="P72" t="s">
        <v>1041</v>
      </c>
    </row>
    <row r="73" spans="1:17" hidden="1" x14ac:dyDescent="0.25">
      <c r="A73">
        <v>67</v>
      </c>
      <c r="B73" t="s">
        <v>448</v>
      </c>
      <c r="C73" t="s">
        <v>449</v>
      </c>
      <c r="D73" t="s">
        <v>51</v>
      </c>
      <c r="E73" t="s">
        <v>398</v>
      </c>
      <c r="F73">
        <v>10.049019607843135</v>
      </c>
      <c r="G73">
        <v>30</v>
      </c>
      <c r="H73">
        <v>11.051764705882352</v>
      </c>
      <c r="I73">
        <v>30</v>
      </c>
      <c r="J73">
        <v>10.550392156862744</v>
      </c>
      <c r="K73">
        <v>60</v>
      </c>
      <c r="L73">
        <v>60</v>
      </c>
      <c r="M73" t="e">
        <v>#N/A</v>
      </c>
      <c r="N73">
        <v>120</v>
      </c>
      <c r="O73" t="s">
        <v>952</v>
      </c>
      <c r="P73" t="s">
        <v>953</v>
      </c>
    </row>
    <row r="74" spans="1:17" hidden="1" x14ac:dyDescent="0.25">
      <c r="A74">
        <v>68</v>
      </c>
      <c r="B74" t="s">
        <v>450</v>
      </c>
      <c r="C74" t="s">
        <v>451</v>
      </c>
      <c r="D74" t="s">
        <v>217</v>
      </c>
      <c r="E74" t="s">
        <v>398</v>
      </c>
      <c r="F74">
        <v>10.336274509803921</v>
      </c>
      <c r="G74">
        <v>30</v>
      </c>
      <c r="H74">
        <v>10</v>
      </c>
      <c r="I74">
        <v>30</v>
      </c>
      <c r="J74">
        <v>10.168137254901961</v>
      </c>
      <c r="K74">
        <v>60</v>
      </c>
      <c r="L74">
        <v>60</v>
      </c>
      <c r="M74" t="e">
        <v>#N/A</v>
      </c>
      <c r="N74">
        <v>120</v>
      </c>
      <c r="O74" t="s">
        <v>925</v>
      </c>
      <c r="P74" t="s">
        <v>953</v>
      </c>
    </row>
    <row r="75" spans="1:17" hidden="1" x14ac:dyDescent="0.25">
      <c r="A75">
        <v>69</v>
      </c>
      <c r="B75" t="s">
        <v>452</v>
      </c>
      <c r="C75" t="s">
        <v>453</v>
      </c>
      <c r="D75" t="s">
        <v>123</v>
      </c>
      <c r="E75" t="s">
        <v>398</v>
      </c>
      <c r="F75">
        <v>9.4705882352941178</v>
      </c>
      <c r="G75">
        <v>13</v>
      </c>
      <c r="H75">
        <v>10</v>
      </c>
      <c r="I75">
        <v>30</v>
      </c>
      <c r="J75">
        <v>9.735294117647058</v>
      </c>
      <c r="K75">
        <v>43</v>
      </c>
      <c r="L75">
        <v>60</v>
      </c>
      <c r="M75" t="e">
        <v>#N/A</v>
      </c>
      <c r="N75">
        <v>103</v>
      </c>
      <c r="O75" t="s">
        <v>925</v>
      </c>
      <c r="P75" t="s">
        <v>953</v>
      </c>
      <c r="Q75" t="s">
        <v>954</v>
      </c>
    </row>
    <row r="76" spans="1:17" hidden="1" x14ac:dyDescent="0.25">
      <c r="A76">
        <v>70</v>
      </c>
      <c r="B76" t="s">
        <v>454</v>
      </c>
      <c r="C76" t="s">
        <v>455</v>
      </c>
      <c r="D76" t="s">
        <v>43</v>
      </c>
      <c r="E76" t="s">
        <v>398</v>
      </c>
      <c r="F76">
        <v>8.8774509803921564</v>
      </c>
      <c r="G76">
        <v>14</v>
      </c>
      <c r="H76">
        <v>10</v>
      </c>
      <c r="I76">
        <v>30</v>
      </c>
      <c r="J76">
        <v>9.4387254901960773</v>
      </c>
      <c r="K76">
        <v>44</v>
      </c>
      <c r="L76">
        <v>60</v>
      </c>
      <c r="M76" t="e">
        <v>#N/A</v>
      </c>
      <c r="N76">
        <v>104</v>
      </c>
      <c r="O76" t="s">
        <v>925</v>
      </c>
      <c r="P76" t="s">
        <v>953</v>
      </c>
      <c r="Q76" t="s">
        <v>954</v>
      </c>
    </row>
    <row r="77" spans="1:17" hidden="1" x14ac:dyDescent="0.25">
      <c r="A77">
        <v>71</v>
      </c>
      <c r="B77" t="s">
        <v>456</v>
      </c>
      <c r="C77" t="s">
        <v>457</v>
      </c>
      <c r="D77" t="s">
        <v>62</v>
      </c>
      <c r="E77" t="s">
        <v>398</v>
      </c>
      <c r="F77">
        <v>11.276470588235293</v>
      </c>
      <c r="G77">
        <v>30</v>
      </c>
      <c r="H77">
        <v>13.705882352941176</v>
      </c>
      <c r="I77">
        <v>30</v>
      </c>
      <c r="J77">
        <v>12.491176470588234</v>
      </c>
      <c r="K77">
        <v>60</v>
      </c>
      <c r="L77">
        <v>60</v>
      </c>
      <c r="M77" t="e">
        <v>#N/A</v>
      </c>
      <c r="N77">
        <v>120</v>
      </c>
      <c r="O77" t="s">
        <v>952</v>
      </c>
      <c r="P77" t="s">
        <v>953</v>
      </c>
    </row>
    <row r="78" spans="1:17" hidden="1" x14ac:dyDescent="0.25">
      <c r="A78">
        <v>72</v>
      </c>
      <c r="B78" t="s">
        <v>458</v>
      </c>
      <c r="C78" t="s">
        <v>171</v>
      </c>
      <c r="D78" t="s">
        <v>459</v>
      </c>
      <c r="E78" t="s">
        <v>398</v>
      </c>
      <c r="F78">
        <v>9.6372549019607856</v>
      </c>
      <c r="G78">
        <v>10</v>
      </c>
      <c r="H78">
        <v>10</v>
      </c>
      <c r="I78">
        <v>30</v>
      </c>
      <c r="J78">
        <v>9.8186274509803937</v>
      </c>
      <c r="K78">
        <v>40</v>
      </c>
      <c r="L78">
        <v>60</v>
      </c>
      <c r="M78">
        <v>60</v>
      </c>
      <c r="N78">
        <v>100</v>
      </c>
      <c r="O78" t="s">
        <v>925</v>
      </c>
      <c r="P78" t="s">
        <v>953</v>
      </c>
      <c r="Q78" t="s">
        <v>954</v>
      </c>
    </row>
    <row r="79" spans="1:17" hidden="1" x14ac:dyDescent="0.25">
      <c r="A79">
        <v>73</v>
      </c>
      <c r="B79" t="s">
        <v>460</v>
      </c>
      <c r="C79" t="s">
        <v>461</v>
      </c>
      <c r="D79" t="s">
        <v>58</v>
      </c>
      <c r="E79" t="s">
        <v>398</v>
      </c>
      <c r="F79">
        <v>10.464705882352941</v>
      </c>
      <c r="G79">
        <v>30</v>
      </c>
      <c r="H79">
        <v>10.132352941176471</v>
      </c>
      <c r="I79">
        <v>30</v>
      </c>
      <c r="J79">
        <v>10.298529411764706</v>
      </c>
      <c r="K79">
        <v>60</v>
      </c>
      <c r="L79">
        <v>60</v>
      </c>
      <c r="M79" t="e">
        <v>#N/A</v>
      </c>
      <c r="N79">
        <v>120</v>
      </c>
      <c r="O79" t="s">
        <v>952</v>
      </c>
      <c r="P79" t="s">
        <v>953</v>
      </c>
    </row>
    <row r="80" spans="1:17" hidden="1" x14ac:dyDescent="0.25">
      <c r="A80">
        <v>74</v>
      </c>
      <c r="B80" t="s">
        <v>462</v>
      </c>
      <c r="C80" t="s">
        <v>166</v>
      </c>
      <c r="D80" t="s">
        <v>36</v>
      </c>
      <c r="E80" t="s">
        <v>398</v>
      </c>
      <c r="F80">
        <v>9.3147058823529427</v>
      </c>
      <c r="G80">
        <v>19</v>
      </c>
      <c r="H80">
        <v>10</v>
      </c>
      <c r="I80">
        <v>30</v>
      </c>
      <c r="J80">
        <v>9.6573529411764714</v>
      </c>
      <c r="K80">
        <v>49</v>
      </c>
      <c r="L80">
        <v>60</v>
      </c>
      <c r="M80" t="e">
        <v>#N/A</v>
      </c>
      <c r="N80">
        <v>109</v>
      </c>
      <c r="O80" t="s">
        <v>925</v>
      </c>
      <c r="P80" t="s">
        <v>953</v>
      </c>
      <c r="Q80" t="s">
        <v>954</v>
      </c>
    </row>
    <row r="81" spans="1:17" hidden="1" x14ac:dyDescent="0.25">
      <c r="A81">
        <v>75</v>
      </c>
      <c r="B81" t="s">
        <v>463</v>
      </c>
      <c r="C81" t="s">
        <v>464</v>
      </c>
      <c r="D81" t="s">
        <v>28</v>
      </c>
      <c r="E81" t="s">
        <v>465</v>
      </c>
      <c r="F81">
        <v>9.2941176470588243</v>
      </c>
      <c r="G81">
        <v>21</v>
      </c>
      <c r="H81">
        <v>11.161764705882353</v>
      </c>
      <c r="I81">
        <v>30</v>
      </c>
      <c r="J81">
        <v>10.227941176470589</v>
      </c>
      <c r="K81">
        <v>60</v>
      </c>
      <c r="L81">
        <v>60</v>
      </c>
      <c r="M81" t="e">
        <v>#N/A</v>
      </c>
      <c r="N81">
        <v>120</v>
      </c>
      <c r="O81" t="s">
        <v>925</v>
      </c>
      <c r="P81" t="s">
        <v>953</v>
      </c>
    </row>
    <row r="82" spans="1:17" hidden="1" x14ac:dyDescent="0.25">
      <c r="A82">
        <v>76</v>
      </c>
      <c r="B82" t="s">
        <v>466</v>
      </c>
      <c r="C82" t="s">
        <v>467</v>
      </c>
      <c r="D82" t="s">
        <v>468</v>
      </c>
      <c r="E82" t="s">
        <v>465</v>
      </c>
      <c r="F82">
        <v>9.5852941176470576</v>
      </c>
      <c r="G82">
        <v>14</v>
      </c>
      <c r="H82">
        <v>10</v>
      </c>
      <c r="I82">
        <v>30</v>
      </c>
      <c r="J82">
        <v>9.7926470588235297</v>
      </c>
      <c r="K82">
        <v>44</v>
      </c>
      <c r="L82">
        <v>60</v>
      </c>
      <c r="M82" t="e">
        <v>#N/A</v>
      </c>
      <c r="N82">
        <v>104</v>
      </c>
      <c r="O82" t="s">
        <v>925</v>
      </c>
      <c r="P82" t="s">
        <v>953</v>
      </c>
      <c r="Q82" t="s">
        <v>954</v>
      </c>
    </row>
    <row r="83" spans="1:17" hidden="1" x14ac:dyDescent="0.25">
      <c r="A83">
        <v>77</v>
      </c>
      <c r="B83" t="s">
        <v>469</v>
      </c>
      <c r="C83" t="s">
        <v>470</v>
      </c>
      <c r="D83" t="s">
        <v>471</v>
      </c>
      <c r="E83" t="s">
        <v>465</v>
      </c>
      <c r="F83">
        <v>11.591176470588236</v>
      </c>
      <c r="G83">
        <v>30</v>
      </c>
      <c r="H83">
        <v>11.816176470588236</v>
      </c>
      <c r="I83">
        <v>30</v>
      </c>
      <c r="J83">
        <v>11.703676470588235</v>
      </c>
      <c r="K83">
        <v>60</v>
      </c>
      <c r="L83">
        <v>60</v>
      </c>
      <c r="M83" t="e">
        <v>#N/A</v>
      </c>
      <c r="N83">
        <v>120</v>
      </c>
      <c r="O83" t="s">
        <v>952</v>
      </c>
      <c r="P83" t="s">
        <v>953</v>
      </c>
    </row>
    <row r="84" spans="1:17" hidden="1" x14ac:dyDescent="0.25">
      <c r="A84">
        <v>78</v>
      </c>
      <c r="B84" t="s">
        <v>472</v>
      </c>
      <c r="C84" t="s">
        <v>473</v>
      </c>
      <c r="D84" t="s">
        <v>474</v>
      </c>
      <c r="E84" t="s">
        <v>465</v>
      </c>
      <c r="F84">
        <v>12.000980392156862</v>
      </c>
      <c r="G84">
        <v>30</v>
      </c>
      <c r="H84">
        <v>14.352941176470589</v>
      </c>
      <c r="I84">
        <v>30</v>
      </c>
      <c r="J84">
        <v>13.176960784313724</v>
      </c>
      <c r="K84">
        <v>60</v>
      </c>
      <c r="L84">
        <v>60</v>
      </c>
      <c r="M84" t="e">
        <v>#N/A</v>
      </c>
      <c r="N84">
        <v>120</v>
      </c>
      <c r="O84" t="s">
        <v>952</v>
      </c>
      <c r="P84" t="s">
        <v>953</v>
      </c>
    </row>
    <row r="85" spans="1:17" hidden="1" x14ac:dyDescent="0.25">
      <c r="A85">
        <v>79</v>
      </c>
      <c r="B85" t="s">
        <v>475</v>
      </c>
      <c r="C85" t="s">
        <v>476</v>
      </c>
      <c r="D85" t="s">
        <v>189</v>
      </c>
      <c r="E85" t="s">
        <v>465</v>
      </c>
      <c r="F85">
        <v>10.109803921568627</v>
      </c>
      <c r="G85">
        <v>30</v>
      </c>
      <c r="H85">
        <v>8.264705882352942</v>
      </c>
      <c r="I85">
        <v>13</v>
      </c>
      <c r="J85">
        <v>9.1872549019607845</v>
      </c>
      <c r="K85">
        <v>43</v>
      </c>
      <c r="L85">
        <v>60</v>
      </c>
      <c r="M85">
        <v>60</v>
      </c>
      <c r="N85">
        <v>103</v>
      </c>
      <c r="O85" t="s">
        <v>925</v>
      </c>
      <c r="P85" t="s">
        <v>953</v>
      </c>
      <c r="Q85" t="s">
        <v>954</v>
      </c>
    </row>
    <row r="86" spans="1:17" hidden="1" x14ac:dyDescent="0.25">
      <c r="A86">
        <v>80</v>
      </c>
      <c r="B86" t="s">
        <v>477</v>
      </c>
      <c r="C86" t="s">
        <v>220</v>
      </c>
      <c r="D86" t="s">
        <v>23</v>
      </c>
      <c r="E86" t="s">
        <v>465</v>
      </c>
      <c r="F86">
        <v>10.188235294117646</v>
      </c>
      <c r="G86">
        <v>30</v>
      </c>
      <c r="H86">
        <v>11.338235294117647</v>
      </c>
      <c r="I86">
        <v>30</v>
      </c>
      <c r="J86">
        <v>10.763235294117646</v>
      </c>
      <c r="K86">
        <v>60</v>
      </c>
      <c r="L86">
        <v>60</v>
      </c>
      <c r="M86" t="e">
        <v>#N/A</v>
      </c>
      <c r="N86">
        <v>120</v>
      </c>
      <c r="O86" t="s">
        <v>925</v>
      </c>
      <c r="P86" t="s">
        <v>953</v>
      </c>
    </row>
    <row r="87" spans="1:17" hidden="1" x14ac:dyDescent="0.25">
      <c r="A87">
        <v>81</v>
      </c>
      <c r="B87" t="s">
        <v>478</v>
      </c>
      <c r="C87" t="s">
        <v>479</v>
      </c>
      <c r="D87" t="s">
        <v>480</v>
      </c>
      <c r="E87" t="s">
        <v>465</v>
      </c>
      <c r="F87">
        <v>8.5152941176470591</v>
      </c>
      <c r="G87">
        <v>14</v>
      </c>
      <c r="H87">
        <v>10</v>
      </c>
      <c r="I87">
        <v>30</v>
      </c>
      <c r="J87">
        <v>9.2576470588235296</v>
      </c>
      <c r="K87">
        <v>44</v>
      </c>
      <c r="L87" t="s">
        <v>1035</v>
      </c>
      <c r="M87" t="e">
        <v>#N/A</v>
      </c>
      <c r="N87">
        <v>104</v>
      </c>
      <c r="O87" t="s">
        <v>925</v>
      </c>
      <c r="P87" t="s">
        <v>953</v>
      </c>
      <c r="Q87" t="s">
        <v>954</v>
      </c>
    </row>
    <row r="88" spans="1:17" hidden="1" x14ac:dyDescent="0.25">
      <c r="A88">
        <v>82</v>
      </c>
      <c r="B88" t="s">
        <v>481</v>
      </c>
      <c r="C88" t="s">
        <v>482</v>
      </c>
      <c r="D88" t="s">
        <v>143</v>
      </c>
      <c r="E88" t="s">
        <v>465</v>
      </c>
      <c r="F88">
        <v>11.065686274509805</v>
      </c>
      <c r="G88">
        <v>30</v>
      </c>
      <c r="H88">
        <v>10.014705882352942</v>
      </c>
      <c r="I88">
        <v>30</v>
      </c>
      <c r="J88">
        <v>10.540196078431373</v>
      </c>
      <c r="K88">
        <v>60</v>
      </c>
      <c r="L88">
        <v>60</v>
      </c>
      <c r="M88" t="e">
        <v>#N/A</v>
      </c>
      <c r="N88">
        <v>120</v>
      </c>
      <c r="O88" t="s">
        <v>925</v>
      </c>
      <c r="P88" t="s">
        <v>953</v>
      </c>
    </row>
    <row r="89" spans="1:17" hidden="1" x14ac:dyDescent="0.25">
      <c r="A89" t="e">
        <v>#REF!</v>
      </c>
      <c r="B89" t="s">
        <v>484</v>
      </c>
      <c r="C89" t="s">
        <v>205</v>
      </c>
      <c r="D89" t="s">
        <v>485</v>
      </c>
      <c r="E89" t="s">
        <v>465</v>
      </c>
      <c r="F89">
        <v>2.6911764705882355</v>
      </c>
      <c r="G89">
        <v>6</v>
      </c>
      <c r="H89">
        <v>5.171176470588235</v>
      </c>
      <c r="I89">
        <v>11</v>
      </c>
      <c r="J89">
        <v>3.9311764705882353</v>
      </c>
      <c r="K89">
        <v>17</v>
      </c>
      <c r="L89" t="s">
        <v>1035</v>
      </c>
      <c r="M89" t="e">
        <v>#N/A</v>
      </c>
      <c r="N89">
        <v>77</v>
      </c>
      <c r="O89" t="s">
        <v>952</v>
      </c>
      <c r="P89" t="s">
        <v>956</v>
      </c>
    </row>
    <row r="90" spans="1:17" hidden="1" x14ac:dyDescent="0.25">
      <c r="A90" t="e">
        <v>#REF!</v>
      </c>
      <c r="B90" t="s">
        <v>486</v>
      </c>
      <c r="C90" t="s">
        <v>487</v>
      </c>
      <c r="D90" t="s">
        <v>27</v>
      </c>
      <c r="E90" t="s">
        <v>465</v>
      </c>
      <c r="F90">
        <v>7.8794117647058819</v>
      </c>
      <c r="G90">
        <v>12</v>
      </c>
      <c r="H90">
        <v>10</v>
      </c>
      <c r="I90">
        <v>30</v>
      </c>
      <c r="J90">
        <v>8.9397058823529409</v>
      </c>
      <c r="K90">
        <v>42</v>
      </c>
      <c r="L90">
        <v>60</v>
      </c>
      <c r="M90" t="e">
        <v>#N/A</v>
      </c>
      <c r="N90">
        <v>102</v>
      </c>
      <c r="O90" t="s">
        <v>925</v>
      </c>
      <c r="P90" t="s">
        <v>1041</v>
      </c>
    </row>
    <row r="91" spans="1:17" hidden="1" x14ac:dyDescent="0.25">
      <c r="A91" t="e">
        <v>#REF!</v>
      </c>
      <c r="B91" t="s">
        <v>488</v>
      </c>
      <c r="C91" t="s">
        <v>188</v>
      </c>
      <c r="D91" t="s">
        <v>489</v>
      </c>
      <c r="E91" t="s">
        <v>465</v>
      </c>
      <c r="F91">
        <v>10.220588235294118</v>
      </c>
      <c r="G91">
        <v>30</v>
      </c>
      <c r="H91">
        <v>11.897058823529411</v>
      </c>
      <c r="I91">
        <v>30</v>
      </c>
      <c r="J91">
        <v>11.058823529411764</v>
      </c>
      <c r="K91">
        <v>60</v>
      </c>
      <c r="L91">
        <v>60</v>
      </c>
      <c r="M91" t="e">
        <v>#N/A</v>
      </c>
      <c r="N91">
        <v>120</v>
      </c>
      <c r="O91" t="s">
        <v>952</v>
      </c>
      <c r="P91" t="s">
        <v>953</v>
      </c>
    </row>
    <row r="92" spans="1:17" hidden="1" x14ac:dyDescent="0.25">
      <c r="A92" t="e">
        <v>#REF!</v>
      </c>
      <c r="B92" t="s">
        <v>490</v>
      </c>
      <c r="C92" t="s">
        <v>491</v>
      </c>
      <c r="D92" t="s">
        <v>492</v>
      </c>
      <c r="E92" t="s">
        <v>465</v>
      </c>
      <c r="F92">
        <v>10</v>
      </c>
      <c r="G92">
        <v>30</v>
      </c>
      <c r="H92">
        <v>8.2941176470588243</v>
      </c>
      <c r="I92">
        <v>16</v>
      </c>
      <c r="J92">
        <v>9.147058823529413</v>
      </c>
      <c r="K92">
        <v>46</v>
      </c>
      <c r="L92">
        <v>60</v>
      </c>
      <c r="M92">
        <v>60</v>
      </c>
      <c r="N92">
        <v>106</v>
      </c>
      <c r="O92" t="s">
        <v>925</v>
      </c>
      <c r="P92" t="s">
        <v>953</v>
      </c>
      <c r="Q92" t="s">
        <v>954</v>
      </c>
    </row>
    <row r="93" spans="1:17" hidden="1" x14ac:dyDescent="0.25">
      <c r="A93" t="e">
        <v>#REF!</v>
      </c>
      <c r="B93" t="s">
        <v>493</v>
      </c>
      <c r="C93" t="s">
        <v>315</v>
      </c>
      <c r="D93" t="s">
        <v>494</v>
      </c>
      <c r="E93" t="s">
        <v>465</v>
      </c>
      <c r="F93">
        <v>0.97058823529411764</v>
      </c>
      <c r="G93">
        <v>2</v>
      </c>
      <c r="H93" t="e">
        <v>#REF!</v>
      </c>
      <c r="I93" t="e">
        <v>#REF!</v>
      </c>
      <c r="J93" t="e">
        <v>#REF!</v>
      </c>
      <c r="K93" t="e">
        <v>#REF!</v>
      </c>
      <c r="L93">
        <v>60</v>
      </c>
      <c r="M93" t="e">
        <v>#N/A</v>
      </c>
      <c r="N93" t="e">
        <v>#REF!</v>
      </c>
      <c r="O93" t="s">
        <v>952</v>
      </c>
      <c r="P93" t="s">
        <v>956</v>
      </c>
    </row>
    <row r="94" spans="1:17" hidden="1" x14ac:dyDescent="0.25">
      <c r="A94" t="e">
        <v>#REF!</v>
      </c>
      <c r="B94" t="s">
        <v>495</v>
      </c>
      <c r="C94" t="s">
        <v>496</v>
      </c>
      <c r="D94" t="s">
        <v>497</v>
      </c>
      <c r="E94" t="s">
        <v>465</v>
      </c>
      <c r="F94">
        <v>9.8264705882352956</v>
      </c>
      <c r="G94">
        <v>18</v>
      </c>
      <c r="H94">
        <v>10</v>
      </c>
      <c r="I94">
        <v>30</v>
      </c>
      <c r="J94">
        <v>9.9132352941176478</v>
      </c>
      <c r="K94">
        <v>48</v>
      </c>
      <c r="L94">
        <v>60</v>
      </c>
      <c r="M94" t="e">
        <v>#N/A</v>
      </c>
      <c r="N94">
        <v>108</v>
      </c>
      <c r="O94" t="s">
        <v>925</v>
      </c>
      <c r="P94" t="s">
        <v>953</v>
      </c>
      <c r="Q94" t="s">
        <v>954</v>
      </c>
    </row>
    <row r="95" spans="1:17" hidden="1" x14ac:dyDescent="0.25">
      <c r="A95" t="e">
        <v>#REF!</v>
      </c>
      <c r="B95" t="s">
        <v>498</v>
      </c>
      <c r="C95" t="s">
        <v>499</v>
      </c>
      <c r="D95" t="s">
        <v>500</v>
      </c>
      <c r="E95" t="s">
        <v>465</v>
      </c>
      <c r="F95">
        <v>10.211764705882354</v>
      </c>
      <c r="G95">
        <v>30</v>
      </c>
      <c r="H95">
        <v>10.051470588235293</v>
      </c>
      <c r="I95">
        <v>30</v>
      </c>
      <c r="J95">
        <v>10.131617647058825</v>
      </c>
      <c r="K95">
        <v>60</v>
      </c>
      <c r="L95">
        <v>60</v>
      </c>
      <c r="M95" t="e">
        <v>#N/A</v>
      </c>
      <c r="N95">
        <v>120</v>
      </c>
      <c r="O95" t="s">
        <v>952</v>
      </c>
      <c r="P95" t="s">
        <v>953</v>
      </c>
    </row>
    <row r="96" spans="1:17" hidden="1" x14ac:dyDescent="0.25">
      <c r="A96" t="e">
        <v>#REF!</v>
      </c>
      <c r="B96" t="s">
        <v>501</v>
      </c>
      <c r="C96" t="s">
        <v>191</v>
      </c>
      <c r="D96" t="s">
        <v>502</v>
      </c>
      <c r="E96" t="s">
        <v>465</v>
      </c>
      <c r="F96">
        <v>13.207843137254901</v>
      </c>
      <c r="G96">
        <v>30</v>
      </c>
      <c r="H96">
        <v>12.838235294117647</v>
      </c>
      <c r="I96">
        <v>30</v>
      </c>
      <c r="J96">
        <v>13.023039215686275</v>
      </c>
      <c r="K96">
        <v>60</v>
      </c>
      <c r="L96">
        <v>60</v>
      </c>
      <c r="M96" t="e">
        <v>#N/A</v>
      </c>
      <c r="N96">
        <v>120</v>
      </c>
      <c r="O96" t="s">
        <v>925</v>
      </c>
      <c r="P96" t="s">
        <v>953</v>
      </c>
    </row>
    <row r="97" spans="1:17" hidden="1" x14ac:dyDescent="0.25">
      <c r="A97" t="e">
        <v>#REF!</v>
      </c>
      <c r="B97" t="s">
        <v>503</v>
      </c>
      <c r="C97" t="s">
        <v>962</v>
      </c>
      <c r="D97" t="s">
        <v>963</v>
      </c>
      <c r="E97" t="s">
        <v>465</v>
      </c>
      <c r="F97">
        <v>11.326470588235296</v>
      </c>
      <c r="G97">
        <v>30</v>
      </c>
      <c r="H97">
        <v>11.830882352941176</v>
      </c>
      <c r="I97">
        <v>30</v>
      </c>
      <c r="J97">
        <v>11.578676470588235</v>
      </c>
      <c r="K97">
        <v>60</v>
      </c>
      <c r="L97">
        <v>60</v>
      </c>
      <c r="M97" t="e">
        <v>#N/A</v>
      </c>
      <c r="N97">
        <v>120</v>
      </c>
      <c r="O97" t="s">
        <v>952</v>
      </c>
      <c r="P97" t="s">
        <v>953</v>
      </c>
    </row>
    <row r="98" spans="1:17" hidden="1" x14ac:dyDescent="0.25">
      <c r="A98" t="e">
        <v>#REF!</v>
      </c>
      <c r="B98" t="s">
        <v>504</v>
      </c>
      <c r="C98" t="s">
        <v>505</v>
      </c>
      <c r="D98" t="s">
        <v>506</v>
      </c>
      <c r="E98" t="s">
        <v>465</v>
      </c>
      <c r="F98">
        <v>10.070588235294117</v>
      </c>
      <c r="G98">
        <v>30</v>
      </c>
      <c r="H98">
        <v>11.647058823529411</v>
      </c>
      <c r="I98">
        <v>30</v>
      </c>
      <c r="J98">
        <v>10.858823529411765</v>
      </c>
      <c r="K98">
        <v>60</v>
      </c>
      <c r="L98">
        <v>60</v>
      </c>
      <c r="M98" t="e">
        <v>#N/A</v>
      </c>
      <c r="N98">
        <v>120</v>
      </c>
      <c r="O98" t="s">
        <v>952</v>
      </c>
      <c r="P98" t="s">
        <v>953</v>
      </c>
    </row>
    <row r="99" spans="1:17" hidden="1" x14ac:dyDescent="0.25">
      <c r="A99" t="e">
        <v>#REF!</v>
      </c>
      <c r="B99" t="s">
        <v>207</v>
      </c>
      <c r="C99" t="s">
        <v>193</v>
      </c>
      <c r="D99" t="s">
        <v>208</v>
      </c>
      <c r="E99" t="s">
        <v>465</v>
      </c>
      <c r="F99">
        <v>11.532352941176471</v>
      </c>
      <c r="G99">
        <v>30</v>
      </c>
      <c r="H99">
        <v>12.169117647058824</v>
      </c>
      <c r="I99">
        <v>30</v>
      </c>
      <c r="J99">
        <v>11.850735294117648</v>
      </c>
      <c r="K99">
        <v>60</v>
      </c>
      <c r="L99">
        <v>60</v>
      </c>
      <c r="M99" t="e">
        <v>#N/A</v>
      </c>
      <c r="N99">
        <v>120</v>
      </c>
      <c r="O99" t="s">
        <v>952</v>
      </c>
      <c r="P99" t="s">
        <v>953</v>
      </c>
    </row>
    <row r="100" spans="1:17" hidden="1" x14ac:dyDescent="0.25">
      <c r="A100" t="e">
        <v>#REF!</v>
      </c>
      <c r="B100" t="s">
        <v>507</v>
      </c>
      <c r="C100" t="s">
        <v>508</v>
      </c>
      <c r="D100" t="s">
        <v>509</v>
      </c>
      <c r="E100" t="s">
        <v>465</v>
      </c>
      <c r="F100">
        <v>12.225490196078432</v>
      </c>
      <c r="G100">
        <v>30</v>
      </c>
      <c r="H100">
        <v>13.963235294117647</v>
      </c>
      <c r="I100">
        <v>30</v>
      </c>
      <c r="J100">
        <v>13.094362745098039</v>
      </c>
      <c r="K100">
        <v>60</v>
      </c>
      <c r="L100">
        <v>60</v>
      </c>
      <c r="M100" t="e">
        <v>#N/A</v>
      </c>
      <c r="N100">
        <v>120</v>
      </c>
      <c r="O100" t="s">
        <v>952</v>
      </c>
      <c r="P100" t="s">
        <v>953</v>
      </c>
    </row>
    <row r="101" spans="1:17" hidden="1" x14ac:dyDescent="0.25">
      <c r="A101" t="e">
        <v>#REF!</v>
      </c>
      <c r="B101" t="s">
        <v>510</v>
      </c>
      <c r="C101" t="s">
        <v>511</v>
      </c>
      <c r="D101" t="s">
        <v>512</v>
      </c>
      <c r="E101" t="s">
        <v>465</v>
      </c>
      <c r="F101">
        <v>9.2058823529411757</v>
      </c>
      <c r="G101">
        <v>13</v>
      </c>
      <c r="H101">
        <v>10.433823529411764</v>
      </c>
      <c r="I101">
        <v>30</v>
      </c>
      <c r="J101">
        <v>9.819852941176471</v>
      </c>
      <c r="K101">
        <v>43</v>
      </c>
      <c r="L101">
        <v>60</v>
      </c>
      <c r="M101" t="e">
        <v>#N/A</v>
      </c>
      <c r="N101">
        <v>103</v>
      </c>
      <c r="O101" t="s">
        <v>925</v>
      </c>
      <c r="P101" t="s">
        <v>953</v>
      </c>
      <c r="Q101" t="s">
        <v>954</v>
      </c>
    </row>
    <row r="102" spans="1:17" hidden="1" x14ac:dyDescent="0.25">
      <c r="A102" t="e">
        <v>#REF!</v>
      </c>
      <c r="B102" t="s">
        <v>513</v>
      </c>
      <c r="C102" t="s">
        <v>514</v>
      </c>
      <c r="D102" t="s">
        <v>515</v>
      </c>
      <c r="E102" t="s">
        <v>465</v>
      </c>
      <c r="F102">
        <v>10.059803921568626</v>
      </c>
      <c r="G102">
        <v>30</v>
      </c>
      <c r="H102">
        <v>10</v>
      </c>
      <c r="I102">
        <v>30</v>
      </c>
      <c r="J102">
        <v>10.029901960784313</v>
      </c>
      <c r="K102">
        <v>60</v>
      </c>
      <c r="L102">
        <v>60</v>
      </c>
      <c r="M102">
        <v>60</v>
      </c>
      <c r="N102">
        <v>120</v>
      </c>
      <c r="O102" t="s">
        <v>925</v>
      </c>
      <c r="P102" t="s">
        <v>953</v>
      </c>
    </row>
    <row r="103" spans="1:17" hidden="1" x14ac:dyDescent="0.25">
      <c r="A103" t="e">
        <v>#REF!</v>
      </c>
      <c r="B103" t="s">
        <v>516</v>
      </c>
      <c r="C103" t="s">
        <v>517</v>
      </c>
      <c r="D103" t="s">
        <v>30</v>
      </c>
      <c r="E103" t="s">
        <v>465</v>
      </c>
      <c r="F103">
        <v>9.8647058823529399</v>
      </c>
      <c r="G103">
        <v>15</v>
      </c>
      <c r="H103">
        <v>10</v>
      </c>
      <c r="I103">
        <v>30</v>
      </c>
      <c r="J103">
        <v>9.9323529411764699</v>
      </c>
      <c r="K103">
        <v>45</v>
      </c>
      <c r="L103">
        <v>60</v>
      </c>
      <c r="M103" t="e">
        <v>#N/A</v>
      </c>
      <c r="N103">
        <v>105</v>
      </c>
      <c r="O103" t="s">
        <v>925</v>
      </c>
      <c r="P103" t="s">
        <v>953</v>
      </c>
      <c r="Q103" t="s">
        <v>954</v>
      </c>
    </row>
    <row r="104" spans="1:17" hidden="1" x14ac:dyDescent="0.25">
      <c r="A104" t="e">
        <v>#REF!</v>
      </c>
      <c r="B104" t="s">
        <v>860</v>
      </c>
      <c r="C104" t="s">
        <v>61</v>
      </c>
      <c r="D104" t="s">
        <v>28</v>
      </c>
      <c r="E104" t="s">
        <v>465</v>
      </c>
      <c r="F104">
        <v>4.117647058823529</v>
      </c>
      <c r="G104">
        <v>10</v>
      </c>
      <c r="H104">
        <v>10</v>
      </c>
      <c r="I104">
        <v>30</v>
      </c>
      <c r="J104">
        <v>7.0588235294117645</v>
      </c>
      <c r="K104">
        <v>40</v>
      </c>
      <c r="L104">
        <v>36</v>
      </c>
      <c r="M104" t="e">
        <v>#N/A</v>
      </c>
      <c r="N104">
        <v>76</v>
      </c>
      <c r="O104" t="s">
        <v>952</v>
      </c>
      <c r="P104" t="s">
        <v>956</v>
      </c>
    </row>
    <row r="105" spans="1:17" hidden="1" x14ac:dyDescent="0.25">
      <c r="A105" t="e">
        <v>#REF!</v>
      </c>
      <c r="B105" t="s">
        <v>518</v>
      </c>
      <c r="C105" t="s">
        <v>519</v>
      </c>
      <c r="D105" t="s">
        <v>520</v>
      </c>
      <c r="E105" t="s">
        <v>465</v>
      </c>
      <c r="F105">
        <v>11.323529411764707</v>
      </c>
      <c r="G105">
        <v>30</v>
      </c>
      <c r="H105">
        <v>11.110294117647058</v>
      </c>
      <c r="I105">
        <v>30</v>
      </c>
      <c r="J105">
        <v>11.216911764705882</v>
      </c>
      <c r="K105">
        <v>60</v>
      </c>
      <c r="L105">
        <v>60</v>
      </c>
      <c r="M105" t="e">
        <v>#N/A</v>
      </c>
      <c r="N105">
        <v>120</v>
      </c>
      <c r="O105" t="s">
        <v>925</v>
      </c>
      <c r="P105" t="s">
        <v>953</v>
      </c>
    </row>
    <row r="106" spans="1:17" hidden="1" x14ac:dyDescent="0.25">
      <c r="A106" t="e">
        <v>#REF!</v>
      </c>
      <c r="B106" t="s">
        <v>521</v>
      </c>
      <c r="C106" t="s">
        <v>522</v>
      </c>
      <c r="D106" t="s">
        <v>197</v>
      </c>
      <c r="E106" t="s">
        <v>465</v>
      </c>
      <c r="F106">
        <v>10.088235294117647</v>
      </c>
      <c r="G106">
        <v>30</v>
      </c>
      <c r="H106">
        <v>10.176470588235293</v>
      </c>
      <c r="I106">
        <v>30</v>
      </c>
      <c r="J106">
        <v>10.132352941176471</v>
      </c>
      <c r="K106">
        <v>60</v>
      </c>
      <c r="L106">
        <v>60</v>
      </c>
      <c r="M106" t="e">
        <v>#N/A</v>
      </c>
      <c r="N106">
        <v>120</v>
      </c>
      <c r="O106" t="s">
        <v>952</v>
      </c>
      <c r="P106" t="s">
        <v>953</v>
      </c>
    </row>
    <row r="107" spans="1:17" hidden="1" x14ac:dyDescent="0.25">
      <c r="A107" t="e">
        <v>#REF!</v>
      </c>
      <c r="B107" t="s">
        <v>523</v>
      </c>
      <c r="C107" t="s">
        <v>125</v>
      </c>
      <c r="D107" t="s">
        <v>524</v>
      </c>
      <c r="E107" t="s">
        <v>465</v>
      </c>
      <c r="F107">
        <v>10.307843137254903</v>
      </c>
      <c r="G107">
        <v>30</v>
      </c>
      <c r="H107">
        <v>11.367647058823529</v>
      </c>
      <c r="I107">
        <v>30</v>
      </c>
      <c r="J107">
        <v>10.837745098039216</v>
      </c>
      <c r="K107">
        <v>60</v>
      </c>
      <c r="L107">
        <v>60</v>
      </c>
      <c r="M107" t="e">
        <v>#N/A</v>
      </c>
      <c r="N107">
        <v>120</v>
      </c>
      <c r="O107" t="s">
        <v>952</v>
      </c>
      <c r="P107" t="s">
        <v>953</v>
      </c>
    </row>
    <row r="108" spans="1:17" hidden="1" x14ac:dyDescent="0.25">
      <c r="A108" t="e">
        <v>#REF!</v>
      </c>
      <c r="B108" t="s">
        <v>525</v>
      </c>
      <c r="C108" t="s">
        <v>526</v>
      </c>
      <c r="D108" t="s">
        <v>527</v>
      </c>
      <c r="E108" t="s">
        <v>465</v>
      </c>
      <c r="F108">
        <v>9.6950980392156865</v>
      </c>
      <c r="G108">
        <v>15</v>
      </c>
      <c r="H108">
        <v>10</v>
      </c>
      <c r="I108">
        <v>30</v>
      </c>
      <c r="J108">
        <v>9.8475490196078432</v>
      </c>
      <c r="K108">
        <v>45</v>
      </c>
      <c r="L108">
        <v>60</v>
      </c>
      <c r="M108" t="e">
        <v>#N/A</v>
      </c>
      <c r="N108">
        <v>105</v>
      </c>
      <c r="O108" t="s">
        <v>925</v>
      </c>
      <c r="P108" t="s">
        <v>953</v>
      </c>
      <c r="Q108" t="s">
        <v>954</v>
      </c>
    </row>
    <row r="109" spans="1:17" hidden="1" x14ac:dyDescent="0.25">
      <c r="A109" t="e">
        <v>#REF!</v>
      </c>
      <c r="B109" t="s">
        <v>528</v>
      </c>
      <c r="C109" t="s">
        <v>529</v>
      </c>
      <c r="D109" t="s">
        <v>530</v>
      </c>
      <c r="E109" t="s">
        <v>465</v>
      </c>
      <c r="F109">
        <v>9.5509803921568626</v>
      </c>
      <c r="G109">
        <v>15</v>
      </c>
      <c r="H109">
        <v>10</v>
      </c>
      <c r="I109">
        <v>30</v>
      </c>
      <c r="J109">
        <v>9.7754901960784313</v>
      </c>
      <c r="K109">
        <v>45</v>
      </c>
      <c r="L109">
        <v>60</v>
      </c>
      <c r="M109" t="e">
        <v>#N/A</v>
      </c>
      <c r="N109">
        <v>105</v>
      </c>
      <c r="O109" t="s">
        <v>925</v>
      </c>
      <c r="P109" t="s">
        <v>953</v>
      </c>
      <c r="Q109" t="s">
        <v>954</v>
      </c>
    </row>
    <row r="110" spans="1:17" hidden="1" x14ac:dyDescent="0.25">
      <c r="A110" t="e">
        <v>#REF!</v>
      </c>
      <c r="B110" t="s">
        <v>531</v>
      </c>
      <c r="C110" t="s">
        <v>164</v>
      </c>
      <c r="D110" t="s">
        <v>68</v>
      </c>
      <c r="E110" t="s">
        <v>465</v>
      </c>
      <c r="F110">
        <v>9.56078431372549</v>
      </c>
      <c r="G110">
        <v>24</v>
      </c>
      <c r="H110">
        <v>11.007352941176471</v>
      </c>
      <c r="I110">
        <v>30</v>
      </c>
      <c r="J110">
        <v>10.284068627450981</v>
      </c>
      <c r="K110">
        <v>60</v>
      </c>
      <c r="L110">
        <v>60</v>
      </c>
      <c r="M110" t="e">
        <v>#N/A</v>
      </c>
      <c r="N110">
        <v>120</v>
      </c>
      <c r="O110" t="s">
        <v>925</v>
      </c>
      <c r="P110" t="s">
        <v>953</v>
      </c>
    </row>
    <row r="111" spans="1:17" hidden="1" x14ac:dyDescent="0.25">
      <c r="A111" t="e">
        <v>#REF!</v>
      </c>
      <c r="B111" t="s">
        <v>532</v>
      </c>
      <c r="C111" t="s">
        <v>533</v>
      </c>
      <c r="D111" t="s">
        <v>63</v>
      </c>
      <c r="E111" t="s">
        <v>465</v>
      </c>
      <c r="F111">
        <v>9.2313725490196088</v>
      </c>
      <c r="G111">
        <v>14</v>
      </c>
      <c r="H111">
        <v>10</v>
      </c>
      <c r="I111">
        <v>30</v>
      </c>
      <c r="J111">
        <v>9.6156862745098053</v>
      </c>
      <c r="K111">
        <v>44</v>
      </c>
      <c r="L111">
        <v>60</v>
      </c>
      <c r="M111" t="e">
        <v>#N/A</v>
      </c>
      <c r="N111">
        <v>104</v>
      </c>
      <c r="O111" t="s">
        <v>925</v>
      </c>
      <c r="P111" t="s">
        <v>953</v>
      </c>
      <c r="Q111" t="s">
        <v>954</v>
      </c>
    </row>
    <row r="112" spans="1:17" hidden="1" x14ac:dyDescent="0.25">
      <c r="A112" t="e">
        <v>#REF!</v>
      </c>
      <c r="B112" t="s">
        <v>534</v>
      </c>
      <c r="C112" t="s">
        <v>153</v>
      </c>
      <c r="D112" t="s">
        <v>128</v>
      </c>
      <c r="E112" t="s">
        <v>465</v>
      </c>
      <c r="F112">
        <v>10.071568627450981</v>
      </c>
      <c r="G112">
        <v>30</v>
      </c>
      <c r="H112">
        <v>10.095588235294118</v>
      </c>
      <c r="I112">
        <v>30</v>
      </c>
      <c r="J112">
        <v>10.083578431372549</v>
      </c>
      <c r="K112">
        <v>60</v>
      </c>
      <c r="L112">
        <v>60</v>
      </c>
      <c r="M112" t="e">
        <v>#N/A</v>
      </c>
      <c r="N112">
        <v>120</v>
      </c>
      <c r="O112" t="s">
        <v>925</v>
      </c>
      <c r="P112" t="s">
        <v>953</v>
      </c>
    </row>
    <row r="113" spans="1:17" hidden="1" x14ac:dyDescent="0.25">
      <c r="A113" t="e">
        <v>#REF!</v>
      </c>
      <c r="B113" t="s">
        <v>535</v>
      </c>
      <c r="C113" t="s">
        <v>212</v>
      </c>
      <c r="D113" t="s">
        <v>23</v>
      </c>
      <c r="E113" t="s">
        <v>536</v>
      </c>
      <c r="F113">
        <v>9.4411764705882355</v>
      </c>
      <c r="G113">
        <v>21</v>
      </c>
      <c r="H113">
        <v>10.919117647058824</v>
      </c>
      <c r="I113">
        <v>30</v>
      </c>
      <c r="J113">
        <v>10.180147058823529</v>
      </c>
      <c r="K113">
        <v>60</v>
      </c>
      <c r="L113">
        <v>60</v>
      </c>
      <c r="M113" t="e">
        <v>#N/A</v>
      </c>
      <c r="N113">
        <v>120</v>
      </c>
      <c r="O113" t="s">
        <v>952</v>
      </c>
      <c r="P113" t="s">
        <v>953</v>
      </c>
    </row>
    <row r="114" spans="1:17" hidden="1" x14ac:dyDescent="0.25">
      <c r="A114" t="e">
        <v>#REF!</v>
      </c>
      <c r="B114" t="s">
        <v>537</v>
      </c>
      <c r="C114" t="s">
        <v>538</v>
      </c>
      <c r="D114" t="s">
        <v>67</v>
      </c>
      <c r="E114" t="s">
        <v>536</v>
      </c>
      <c r="F114">
        <v>9.1970588235294137</v>
      </c>
      <c r="G114">
        <v>12</v>
      </c>
      <c r="H114">
        <v>10.007352941176471</v>
      </c>
      <c r="I114">
        <v>30</v>
      </c>
      <c r="J114">
        <v>9.6022058823529424</v>
      </c>
      <c r="K114">
        <v>42</v>
      </c>
      <c r="L114">
        <v>60</v>
      </c>
      <c r="M114" t="e">
        <v>#N/A</v>
      </c>
      <c r="N114">
        <v>102</v>
      </c>
      <c r="O114" t="s">
        <v>925</v>
      </c>
      <c r="P114" t="s">
        <v>953</v>
      </c>
      <c r="Q114" t="s">
        <v>954</v>
      </c>
    </row>
    <row r="115" spans="1:17" hidden="1" x14ac:dyDescent="0.25">
      <c r="A115" t="e">
        <v>#REF!</v>
      </c>
      <c r="B115" t="s">
        <v>539</v>
      </c>
      <c r="C115" t="s">
        <v>213</v>
      </c>
      <c r="D115" t="s">
        <v>210</v>
      </c>
      <c r="E115" t="s">
        <v>536</v>
      </c>
      <c r="F115">
        <v>10.63529411764706</v>
      </c>
      <c r="G115">
        <v>30</v>
      </c>
      <c r="H115">
        <v>10</v>
      </c>
      <c r="I115">
        <v>30</v>
      </c>
      <c r="J115">
        <v>10.31764705882353</v>
      </c>
      <c r="K115">
        <v>60</v>
      </c>
      <c r="L115">
        <v>60</v>
      </c>
      <c r="M115">
        <v>60</v>
      </c>
      <c r="N115">
        <v>120</v>
      </c>
      <c r="O115" t="s">
        <v>925</v>
      </c>
      <c r="P115" t="s">
        <v>953</v>
      </c>
    </row>
    <row r="116" spans="1:17" hidden="1" x14ac:dyDescent="0.25">
      <c r="A116" t="e">
        <v>#REF!</v>
      </c>
      <c r="B116" t="s">
        <v>540</v>
      </c>
      <c r="C116" t="s">
        <v>541</v>
      </c>
      <c r="D116" t="s">
        <v>181</v>
      </c>
      <c r="E116" t="s">
        <v>536</v>
      </c>
      <c r="F116">
        <v>10.140196078431373</v>
      </c>
      <c r="G116">
        <v>30</v>
      </c>
      <c r="H116">
        <v>10</v>
      </c>
      <c r="I116">
        <v>30</v>
      </c>
      <c r="J116">
        <v>10.070098039215686</v>
      </c>
      <c r="K116">
        <v>60</v>
      </c>
      <c r="L116">
        <v>60</v>
      </c>
      <c r="M116" t="e">
        <v>#N/A</v>
      </c>
      <c r="N116">
        <v>120</v>
      </c>
      <c r="O116" t="s">
        <v>925</v>
      </c>
      <c r="P116" t="s">
        <v>953</v>
      </c>
    </row>
    <row r="117" spans="1:17" hidden="1" x14ac:dyDescent="0.25">
      <c r="A117" t="e">
        <v>#REF!</v>
      </c>
      <c r="B117" t="s">
        <v>542</v>
      </c>
      <c r="C117" t="s">
        <v>543</v>
      </c>
      <c r="D117" t="s">
        <v>544</v>
      </c>
      <c r="E117" t="s">
        <v>536</v>
      </c>
      <c r="F117">
        <v>9.7068627450980376</v>
      </c>
      <c r="G117">
        <v>10</v>
      </c>
      <c r="H117">
        <v>10.044117647058824</v>
      </c>
      <c r="I117">
        <v>30</v>
      </c>
      <c r="J117">
        <v>9.8754901960784309</v>
      </c>
      <c r="K117">
        <v>40</v>
      </c>
      <c r="L117">
        <v>60</v>
      </c>
      <c r="M117" t="e">
        <v>#N/A</v>
      </c>
      <c r="N117">
        <v>100</v>
      </c>
      <c r="O117" t="s">
        <v>925</v>
      </c>
      <c r="P117" t="s">
        <v>953</v>
      </c>
      <c r="Q117" t="s">
        <v>954</v>
      </c>
    </row>
    <row r="118" spans="1:17" hidden="1" x14ac:dyDescent="0.25">
      <c r="A118" t="e">
        <v>#REF!</v>
      </c>
      <c r="B118" t="s">
        <v>545</v>
      </c>
      <c r="C118" t="s">
        <v>546</v>
      </c>
      <c r="D118" t="s">
        <v>217</v>
      </c>
      <c r="E118" t="s">
        <v>536</v>
      </c>
      <c r="F118">
        <v>8.0264705882352931</v>
      </c>
      <c r="G118">
        <v>9</v>
      </c>
      <c r="H118">
        <v>10</v>
      </c>
      <c r="I118">
        <v>30</v>
      </c>
      <c r="J118">
        <v>9.0132352941176457</v>
      </c>
      <c r="K118">
        <v>39</v>
      </c>
      <c r="L118">
        <v>38</v>
      </c>
      <c r="M118">
        <v>38</v>
      </c>
      <c r="N118">
        <v>77</v>
      </c>
      <c r="O118" t="s">
        <v>925</v>
      </c>
      <c r="P118" t="s">
        <v>956</v>
      </c>
    </row>
    <row r="119" spans="1:17" hidden="1" x14ac:dyDescent="0.25">
      <c r="A119" t="e">
        <v>#REF!</v>
      </c>
      <c r="B119" t="s">
        <v>547</v>
      </c>
      <c r="C119" t="s">
        <v>548</v>
      </c>
      <c r="D119" t="s">
        <v>549</v>
      </c>
      <c r="E119" t="s">
        <v>536</v>
      </c>
      <c r="F119">
        <v>11.216666666666667</v>
      </c>
      <c r="G119">
        <v>30</v>
      </c>
      <c r="H119">
        <v>13.963235294117647</v>
      </c>
      <c r="I119">
        <v>30</v>
      </c>
      <c r="J119">
        <v>12.589950980392157</v>
      </c>
      <c r="K119">
        <v>60</v>
      </c>
      <c r="L119">
        <v>60</v>
      </c>
      <c r="M119" t="e">
        <v>#N/A</v>
      </c>
      <c r="N119">
        <v>120</v>
      </c>
      <c r="O119" t="s">
        <v>952</v>
      </c>
      <c r="P119" t="s">
        <v>953</v>
      </c>
    </row>
    <row r="120" spans="1:17" hidden="1" x14ac:dyDescent="0.25">
      <c r="A120" t="e">
        <v>#REF!</v>
      </c>
      <c r="B120" t="s">
        <v>550</v>
      </c>
      <c r="C120" t="s">
        <v>206</v>
      </c>
      <c r="D120" t="s">
        <v>227</v>
      </c>
      <c r="E120" t="s">
        <v>536</v>
      </c>
      <c r="F120">
        <v>10.28529411764706</v>
      </c>
      <c r="G120">
        <v>30</v>
      </c>
      <c r="H120">
        <v>10</v>
      </c>
      <c r="I120">
        <v>30</v>
      </c>
      <c r="J120">
        <v>10.142647058823531</v>
      </c>
      <c r="K120">
        <v>60</v>
      </c>
      <c r="L120">
        <v>60</v>
      </c>
      <c r="M120" t="e">
        <v>#N/A</v>
      </c>
      <c r="N120">
        <v>120</v>
      </c>
      <c r="O120" t="s">
        <v>925</v>
      </c>
      <c r="P120" t="s">
        <v>953</v>
      </c>
    </row>
    <row r="121" spans="1:17" hidden="1" x14ac:dyDescent="0.25">
      <c r="A121" t="e">
        <v>#REF!</v>
      </c>
      <c r="B121" t="s">
        <v>551</v>
      </c>
      <c r="C121" t="s">
        <v>235</v>
      </c>
      <c r="D121" t="s">
        <v>552</v>
      </c>
      <c r="E121" t="s">
        <v>536</v>
      </c>
      <c r="F121">
        <v>9.2617647058823529</v>
      </c>
      <c r="G121">
        <v>17</v>
      </c>
      <c r="H121">
        <v>11.411764705882353</v>
      </c>
      <c r="I121">
        <v>30</v>
      </c>
      <c r="J121">
        <v>10.336764705882352</v>
      </c>
      <c r="K121">
        <v>60</v>
      </c>
      <c r="L121">
        <v>60</v>
      </c>
      <c r="M121" t="e">
        <v>#N/A</v>
      </c>
      <c r="N121">
        <v>120</v>
      </c>
      <c r="O121" t="s">
        <v>952</v>
      </c>
      <c r="P121" t="s">
        <v>953</v>
      </c>
    </row>
    <row r="122" spans="1:17" hidden="1" x14ac:dyDescent="0.25">
      <c r="A122" t="e">
        <v>#REF!</v>
      </c>
      <c r="B122" t="s">
        <v>553</v>
      </c>
      <c r="C122" t="s">
        <v>554</v>
      </c>
      <c r="D122" t="s">
        <v>148</v>
      </c>
      <c r="E122" t="s">
        <v>536</v>
      </c>
      <c r="F122">
        <v>10.647058823529411</v>
      </c>
      <c r="G122">
        <v>30</v>
      </c>
      <c r="H122">
        <v>10.264705882352942</v>
      </c>
      <c r="I122">
        <v>30</v>
      </c>
      <c r="J122">
        <v>10.455882352941178</v>
      </c>
      <c r="K122">
        <v>60</v>
      </c>
      <c r="L122">
        <v>60</v>
      </c>
      <c r="M122">
        <v>60</v>
      </c>
      <c r="N122">
        <v>120</v>
      </c>
      <c r="O122" t="s">
        <v>925</v>
      </c>
      <c r="P122" t="s">
        <v>953</v>
      </c>
    </row>
    <row r="123" spans="1:17" hidden="1" x14ac:dyDescent="0.25">
      <c r="A123" t="e">
        <v>#REF!</v>
      </c>
      <c r="B123" t="s">
        <v>555</v>
      </c>
      <c r="C123" t="s">
        <v>556</v>
      </c>
      <c r="D123" t="s">
        <v>65</v>
      </c>
      <c r="E123" t="s">
        <v>536</v>
      </c>
      <c r="F123">
        <v>6.7941176470588234</v>
      </c>
      <c r="G123">
        <v>10</v>
      </c>
      <c r="H123">
        <v>10</v>
      </c>
      <c r="I123">
        <v>30</v>
      </c>
      <c r="J123">
        <v>8.3970588235294112</v>
      </c>
      <c r="K123">
        <v>40</v>
      </c>
      <c r="L123">
        <v>30</v>
      </c>
      <c r="M123">
        <v>30</v>
      </c>
      <c r="N123">
        <v>70</v>
      </c>
      <c r="O123" t="s">
        <v>925</v>
      </c>
      <c r="P123" t="s">
        <v>956</v>
      </c>
    </row>
    <row r="124" spans="1:17" hidden="1" x14ac:dyDescent="0.25">
      <c r="A124" t="e">
        <v>#REF!</v>
      </c>
      <c r="B124" t="s">
        <v>557</v>
      </c>
      <c r="C124" t="s">
        <v>558</v>
      </c>
      <c r="D124" t="s">
        <v>69</v>
      </c>
      <c r="E124" t="s">
        <v>536</v>
      </c>
      <c r="F124">
        <v>8.2382352941176471</v>
      </c>
      <c r="G124">
        <v>11</v>
      </c>
      <c r="H124">
        <v>10</v>
      </c>
      <c r="I124">
        <v>30</v>
      </c>
      <c r="J124">
        <v>9.1191176470588236</v>
      </c>
      <c r="K124">
        <v>41</v>
      </c>
      <c r="L124">
        <v>60</v>
      </c>
      <c r="M124" t="e">
        <v>#N/A</v>
      </c>
      <c r="N124">
        <v>101</v>
      </c>
      <c r="O124" t="s">
        <v>925</v>
      </c>
      <c r="P124" t="s">
        <v>953</v>
      </c>
      <c r="Q124" t="s">
        <v>954</v>
      </c>
    </row>
    <row r="125" spans="1:17" hidden="1" x14ac:dyDescent="0.25">
      <c r="A125" t="e">
        <v>#REF!</v>
      </c>
      <c r="B125" t="s">
        <v>559</v>
      </c>
      <c r="C125" t="s">
        <v>179</v>
      </c>
      <c r="D125" t="s">
        <v>560</v>
      </c>
      <c r="E125" t="s">
        <v>536</v>
      </c>
      <c r="F125">
        <v>11.970588235294118</v>
      </c>
      <c r="G125">
        <v>30</v>
      </c>
      <c r="H125">
        <v>10</v>
      </c>
      <c r="I125">
        <v>30</v>
      </c>
      <c r="J125">
        <v>10.985294117647058</v>
      </c>
      <c r="K125">
        <v>60</v>
      </c>
      <c r="L125">
        <v>60</v>
      </c>
      <c r="M125" t="e">
        <v>#N/A</v>
      </c>
      <c r="N125">
        <v>120</v>
      </c>
      <c r="O125" t="s">
        <v>925</v>
      </c>
      <c r="P125" t="s">
        <v>953</v>
      </c>
    </row>
    <row r="126" spans="1:17" hidden="1" x14ac:dyDescent="0.25">
      <c r="A126" t="e">
        <v>#REF!</v>
      </c>
      <c r="B126" t="s">
        <v>561</v>
      </c>
      <c r="C126" t="s">
        <v>562</v>
      </c>
      <c r="D126" t="s">
        <v>196</v>
      </c>
      <c r="E126" t="s">
        <v>536</v>
      </c>
      <c r="F126">
        <v>10.858823529411765</v>
      </c>
      <c r="G126">
        <v>30</v>
      </c>
      <c r="H126">
        <v>10.051470588235293</v>
      </c>
      <c r="I126">
        <v>30</v>
      </c>
      <c r="J126">
        <v>10.455147058823529</v>
      </c>
      <c r="K126">
        <v>60</v>
      </c>
      <c r="L126">
        <v>60</v>
      </c>
      <c r="M126" t="e">
        <v>#N/A</v>
      </c>
      <c r="N126">
        <v>120</v>
      </c>
      <c r="O126" t="s">
        <v>925</v>
      </c>
      <c r="P126" t="s">
        <v>953</v>
      </c>
    </row>
    <row r="127" spans="1:17" hidden="1" x14ac:dyDescent="0.25">
      <c r="A127" t="e">
        <v>#REF!</v>
      </c>
      <c r="B127" t="s">
        <v>563</v>
      </c>
      <c r="C127" t="s">
        <v>140</v>
      </c>
      <c r="D127" t="s">
        <v>564</v>
      </c>
      <c r="E127" t="s">
        <v>536</v>
      </c>
      <c r="F127">
        <v>6.632352941176471</v>
      </c>
      <c r="G127">
        <v>12</v>
      </c>
      <c r="H127">
        <v>10.052058823529411</v>
      </c>
      <c r="I127">
        <v>30</v>
      </c>
      <c r="J127">
        <v>8.3422058823529408</v>
      </c>
      <c r="K127">
        <v>42</v>
      </c>
      <c r="L127" t="s">
        <v>1035</v>
      </c>
      <c r="M127" t="e">
        <v>#N/A</v>
      </c>
      <c r="N127">
        <v>102</v>
      </c>
      <c r="O127" t="s">
        <v>952</v>
      </c>
      <c r="P127" t="s">
        <v>1041</v>
      </c>
    </row>
    <row r="128" spans="1:17" hidden="1" x14ac:dyDescent="0.25">
      <c r="A128" t="e">
        <v>#REF!</v>
      </c>
      <c r="B128" t="s">
        <v>565</v>
      </c>
      <c r="C128" t="s">
        <v>566</v>
      </c>
      <c r="D128" t="s">
        <v>46</v>
      </c>
      <c r="E128" t="s">
        <v>536</v>
      </c>
      <c r="F128">
        <v>3.9852941176470589</v>
      </c>
      <c r="G128">
        <v>10</v>
      </c>
      <c r="H128">
        <v>5.8564705882352941</v>
      </c>
      <c r="I128">
        <v>15</v>
      </c>
      <c r="J128">
        <v>4.9208823529411765</v>
      </c>
      <c r="K128">
        <v>25</v>
      </c>
      <c r="L128" t="s">
        <v>1035</v>
      </c>
      <c r="M128" t="e">
        <v>#N/A</v>
      </c>
      <c r="N128">
        <v>85</v>
      </c>
      <c r="O128" t="s">
        <v>952</v>
      </c>
      <c r="P128" t="s">
        <v>956</v>
      </c>
    </row>
    <row r="129" spans="1:17" hidden="1" x14ac:dyDescent="0.25">
      <c r="A129" t="e">
        <v>#REF!</v>
      </c>
      <c r="B129" t="s">
        <v>567</v>
      </c>
      <c r="C129" t="s">
        <v>568</v>
      </c>
      <c r="D129" t="s">
        <v>62</v>
      </c>
      <c r="E129" t="s">
        <v>536</v>
      </c>
      <c r="F129">
        <v>1.6470588235294117</v>
      </c>
      <c r="G129">
        <v>3</v>
      </c>
      <c r="H129" t="e">
        <v>#REF!</v>
      </c>
      <c r="I129" t="e">
        <v>#REF!</v>
      </c>
      <c r="J129" t="e">
        <v>#REF!</v>
      </c>
      <c r="K129" t="e">
        <v>#REF!</v>
      </c>
      <c r="L129">
        <v>60</v>
      </c>
      <c r="M129">
        <v>60</v>
      </c>
      <c r="N129" t="e">
        <v>#REF!</v>
      </c>
      <c r="O129" t="s">
        <v>952</v>
      </c>
      <c r="P129" t="s">
        <v>956</v>
      </c>
    </row>
    <row r="130" spans="1:17" hidden="1" x14ac:dyDescent="0.25">
      <c r="A130" t="e">
        <v>#REF!</v>
      </c>
      <c r="B130" t="s">
        <v>569</v>
      </c>
      <c r="C130" t="s">
        <v>570</v>
      </c>
      <c r="D130" t="s">
        <v>204</v>
      </c>
      <c r="E130" t="s">
        <v>536</v>
      </c>
      <c r="F130">
        <v>8.8980392156862749</v>
      </c>
      <c r="G130">
        <v>11</v>
      </c>
      <c r="H130">
        <v>10</v>
      </c>
      <c r="I130">
        <v>30</v>
      </c>
      <c r="J130">
        <v>9.4490196078431374</v>
      </c>
      <c r="K130">
        <v>41</v>
      </c>
      <c r="L130">
        <v>42</v>
      </c>
      <c r="M130">
        <v>42</v>
      </c>
      <c r="N130">
        <v>83</v>
      </c>
      <c r="O130" t="s">
        <v>925</v>
      </c>
      <c r="P130" t="s">
        <v>1041</v>
      </c>
      <c r="Q130" t="s">
        <v>961</v>
      </c>
    </row>
    <row r="131" spans="1:17" hidden="1" x14ac:dyDescent="0.25">
      <c r="A131" t="e">
        <v>#REF!</v>
      </c>
      <c r="B131" t="s">
        <v>571</v>
      </c>
      <c r="C131" t="s">
        <v>572</v>
      </c>
      <c r="D131" t="s">
        <v>230</v>
      </c>
      <c r="E131" t="s">
        <v>536</v>
      </c>
      <c r="F131">
        <v>10.402941176470588</v>
      </c>
      <c r="G131">
        <v>30</v>
      </c>
      <c r="H131">
        <v>10.375</v>
      </c>
      <c r="I131">
        <v>30</v>
      </c>
      <c r="J131">
        <v>10.388970588235294</v>
      </c>
      <c r="K131">
        <v>60</v>
      </c>
      <c r="L131">
        <v>60</v>
      </c>
      <c r="M131" t="e">
        <v>#N/A</v>
      </c>
      <c r="N131">
        <v>120</v>
      </c>
      <c r="O131" t="s">
        <v>952</v>
      </c>
      <c r="P131" t="s">
        <v>953</v>
      </c>
    </row>
    <row r="132" spans="1:17" hidden="1" x14ac:dyDescent="0.25">
      <c r="A132" t="e">
        <v>#REF!</v>
      </c>
      <c r="B132" t="s">
        <v>573</v>
      </c>
      <c r="C132" t="s">
        <v>574</v>
      </c>
      <c r="D132" t="s">
        <v>575</v>
      </c>
      <c r="E132" t="s">
        <v>536</v>
      </c>
      <c r="F132">
        <v>0.58823529411764708</v>
      </c>
      <c r="G132">
        <v>2</v>
      </c>
      <c r="H132" t="e">
        <v>#REF!</v>
      </c>
      <c r="I132" t="e">
        <v>#REF!</v>
      </c>
      <c r="J132" t="e">
        <v>#REF!</v>
      </c>
      <c r="K132" t="e">
        <v>#REF!</v>
      </c>
      <c r="L132">
        <v>60</v>
      </c>
      <c r="M132" t="e">
        <v>#N/A</v>
      </c>
      <c r="N132" t="e">
        <v>#REF!</v>
      </c>
      <c r="O132" t="s">
        <v>952</v>
      </c>
      <c r="P132" t="s">
        <v>956</v>
      </c>
    </row>
    <row r="133" spans="1:17" hidden="1" x14ac:dyDescent="0.25">
      <c r="A133" t="e">
        <v>#REF!</v>
      </c>
      <c r="B133" t="s">
        <v>576</v>
      </c>
      <c r="C133" t="s">
        <v>577</v>
      </c>
      <c r="D133" t="s">
        <v>123</v>
      </c>
      <c r="E133" t="s">
        <v>536</v>
      </c>
      <c r="F133">
        <v>10.079411764705881</v>
      </c>
      <c r="G133">
        <v>30</v>
      </c>
      <c r="H133">
        <v>11.691176470588236</v>
      </c>
      <c r="I133">
        <v>30</v>
      </c>
      <c r="J133">
        <v>10.885294117647058</v>
      </c>
      <c r="K133">
        <v>60</v>
      </c>
      <c r="L133">
        <v>60</v>
      </c>
      <c r="M133" t="e">
        <v>#N/A</v>
      </c>
      <c r="N133">
        <v>120</v>
      </c>
      <c r="O133" t="s">
        <v>952</v>
      </c>
      <c r="P133" t="s">
        <v>953</v>
      </c>
    </row>
    <row r="134" spans="1:17" hidden="1" x14ac:dyDescent="0.25">
      <c r="A134" t="e">
        <v>#REF!</v>
      </c>
      <c r="B134" t="s">
        <v>578</v>
      </c>
      <c r="C134" t="s">
        <v>579</v>
      </c>
      <c r="D134" t="s">
        <v>580</v>
      </c>
      <c r="E134" t="s">
        <v>536</v>
      </c>
      <c r="F134">
        <v>10.779411764705882</v>
      </c>
      <c r="G134">
        <v>30</v>
      </c>
      <c r="H134">
        <v>10.205882352941176</v>
      </c>
      <c r="I134">
        <v>30</v>
      </c>
      <c r="J134">
        <v>10.492647058823529</v>
      </c>
      <c r="K134">
        <v>60</v>
      </c>
      <c r="L134">
        <v>60</v>
      </c>
      <c r="M134" t="e">
        <v>#N/A</v>
      </c>
      <c r="N134">
        <v>120</v>
      </c>
      <c r="O134" t="s">
        <v>925</v>
      </c>
      <c r="P134" t="s">
        <v>953</v>
      </c>
    </row>
    <row r="135" spans="1:17" hidden="1" x14ac:dyDescent="0.25">
      <c r="A135" t="e">
        <v>#REF!</v>
      </c>
      <c r="B135" t="s">
        <v>581</v>
      </c>
      <c r="C135" t="s">
        <v>582</v>
      </c>
      <c r="D135" t="s">
        <v>583</v>
      </c>
      <c r="E135" t="s">
        <v>536</v>
      </c>
      <c r="F135">
        <v>8.9666666666666668</v>
      </c>
      <c r="G135">
        <v>11</v>
      </c>
      <c r="H135">
        <v>10.360294117647058</v>
      </c>
      <c r="I135">
        <v>30</v>
      </c>
      <c r="J135">
        <v>9.6634803921568633</v>
      </c>
      <c r="K135">
        <v>41</v>
      </c>
      <c r="L135">
        <v>60</v>
      </c>
      <c r="M135" t="e">
        <v>#N/A</v>
      </c>
      <c r="N135">
        <v>101</v>
      </c>
      <c r="O135" t="s">
        <v>925</v>
      </c>
      <c r="P135" t="s">
        <v>953</v>
      </c>
      <c r="Q135" t="s">
        <v>954</v>
      </c>
    </row>
    <row r="136" spans="1:17" hidden="1" x14ac:dyDescent="0.25">
      <c r="A136" t="e">
        <v>#REF!</v>
      </c>
      <c r="B136" t="s">
        <v>584</v>
      </c>
      <c r="C136" t="s">
        <v>585</v>
      </c>
      <c r="D136" t="s">
        <v>586</v>
      </c>
      <c r="E136" t="s">
        <v>536</v>
      </c>
      <c r="F136">
        <v>10.602941176470589</v>
      </c>
      <c r="G136">
        <v>30</v>
      </c>
      <c r="H136">
        <v>11.882352941176471</v>
      </c>
      <c r="I136">
        <v>30</v>
      </c>
      <c r="J136">
        <v>11.242647058823529</v>
      </c>
      <c r="K136">
        <v>60</v>
      </c>
      <c r="L136">
        <v>60</v>
      </c>
      <c r="M136" t="e">
        <v>#N/A</v>
      </c>
      <c r="N136">
        <v>120</v>
      </c>
      <c r="O136" t="s">
        <v>952</v>
      </c>
      <c r="P136" t="s">
        <v>953</v>
      </c>
    </row>
    <row r="137" spans="1:17" hidden="1" x14ac:dyDescent="0.25">
      <c r="A137" t="e">
        <v>#REF!</v>
      </c>
      <c r="B137" t="s">
        <v>587</v>
      </c>
      <c r="C137" t="s">
        <v>588</v>
      </c>
      <c r="D137" t="s">
        <v>71</v>
      </c>
      <c r="E137" t="s">
        <v>536</v>
      </c>
      <c r="F137">
        <v>10.88529411764706</v>
      </c>
      <c r="G137">
        <v>30</v>
      </c>
      <c r="H137">
        <v>12.683823529411764</v>
      </c>
      <c r="I137">
        <v>30</v>
      </c>
      <c r="J137">
        <v>11.784558823529412</v>
      </c>
      <c r="K137">
        <v>60</v>
      </c>
      <c r="L137">
        <v>60</v>
      </c>
      <c r="M137" t="e">
        <v>#N/A</v>
      </c>
      <c r="N137">
        <v>120</v>
      </c>
      <c r="O137" t="s">
        <v>925</v>
      </c>
      <c r="P137" t="s">
        <v>953</v>
      </c>
    </row>
    <row r="138" spans="1:17" hidden="1" x14ac:dyDescent="0.25">
      <c r="A138" t="e">
        <v>#REF!</v>
      </c>
      <c r="B138" t="s">
        <v>589</v>
      </c>
      <c r="C138" t="s">
        <v>590</v>
      </c>
      <c r="D138" t="s">
        <v>28</v>
      </c>
      <c r="E138" t="s">
        <v>536</v>
      </c>
      <c r="F138">
        <v>10.164705882352942</v>
      </c>
      <c r="G138">
        <v>30</v>
      </c>
      <c r="H138">
        <v>10</v>
      </c>
      <c r="I138">
        <v>30</v>
      </c>
      <c r="J138">
        <v>10.08235294117647</v>
      </c>
      <c r="K138">
        <v>60</v>
      </c>
      <c r="L138">
        <v>60</v>
      </c>
      <c r="M138">
        <v>60</v>
      </c>
      <c r="N138">
        <v>120</v>
      </c>
      <c r="O138" t="s">
        <v>925</v>
      </c>
      <c r="P138" t="s">
        <v>953</v>
      </c>
    </row>
    <row r="139" spans="1:17" hidden="1" x14ac:dyDescent="0.25">
      <c r="A139" t="e">
        <v>#REF!</v>
      </c>
      <c r="B139" t="s">
        <v>591</v>
      </c>
      <c r="C139" t="s">
        <v>592</v>
      </c>
      <c r="D139" t="s">
        <v>42</v>
      </c>
      <c r="E139" t="s">
        <v>536</v>
      </c>
      <c r="F139">
        <v>9.0735294117647065</v>
      </c>
      <c r="G139">
        <v>11</v>
      </c>
      <c r="H139">
        <v>10.169117647058824</v>
      </c>
      <c r="I139">
        <v>30</v>
      </c>
      <c r="J139">
        <v>9.6213235294117645</v>
      </c>
      <c r="K139">
        <v>41</v>
      </c>
      <c r="L139">
        <v>60</v>
      </c>
      <c r="M139" t="e">
        <v>#N/A</v>
      </c>
      <c r="N139">
        <v>101</v>
      </c>
      <c r="O139" t="s">
        <v>925</v>
      </c>
      <c r="P139" t="s">
        <v>953</v>
      </c>
      <c r="Q139" t="s">
        <v>954</v>
      </c>
    </row>
    <row r="140" spans="1:17" hidden="1" x14ac:dyDescent="0.25">
      <c r="A140" t="e">
        <v>#REF!</v>
      </c>
      <c r="B140" t="s">
        <v>593</v>
      </c>
      <c r="C140" t="s">
        <v>594</v>
      </c>
      <c r="D140" t="s">
        <v>595</v>
      </c>
      <c r="E140" t="s">
        <v>536</v>
      </c>
      <c r="F140">
        <v>11.629411764705882</v>
      </c>
      <c r="G140">
        <v>30</v>
      </c>
      <c r="H140">
        <v>10.558823529411764</v>
      </c>
      <c r="I140">
        <v>30</v>
      </c>
      <c r="J140">
        <v>11.094117647058823</v>
      </c>
      <c r="K140">
        <v>60</v>
      </c>
      <c r="L140">
        <v>60</v>
      </c>
      <c r="M140" t="e">
        <v>#N/A</v>
      </c>
      <c r="N140">
        <v>120</v>
      </c>
      <c r="O140" t="s">
        <v>925</v>
      </c>
      <c r="P140" t="s">
        <v>953</v>
      </c>
    </row>
    <row r="141" spans="1:17" hidden="1" x14ac:dyDescent="0.25">
      <c r="A141" t="e">
        <v>#REF!</v>
      </c>
      <c r="B141" t="s">
        <v>596</v>
      </c>
      <c r="C141" t="s">
        <v>597</v>
      </c>
      <c r="D141" t="s">
        <v>598</v>
      </c>
      <c r="E141" t="s">
        <v>536</v>
      </c>
      <c r="F141">
        <v>10.9</v>
      </c>
      <c r="G141">
        <v>30</v>
      </c>
      <c r="H141">
        <v>10.235294117647058</v>
      </c>
      <c r="I141">
        <v>30</v>
      </c>
      <c r="J141">
        <v>10.567647058823528</v>
      </c>
      <c r="K141">
        <v>60</v>
      </c>
      <c r="L141">
        <v>41</v>
      </c>
      <c r="M141">
        <v>41</v>
      </c>
      <c r="N141">
        <v>101</v>
      </c>
      <c r="O141" t="s">
        <v>925</v>
      </c>
      <c r="P141" t="s">
        <v>953</v>
      </c>
      <c r="Q141" t="s">
        <v>954</v>
      </c>
    </row>
    <row r="142" spans="1:17" hidden="1" x14ac:dyDescent="0.25">
      <c r="A142" t="e">
        <v>#REF!</v>
      </c>
      <c r="B142" t="s">
        <v>599</v>
      </c>
      <c r="C142" t="s">
        <v>600</v>
      </c>
      <c r="D142" t="s">
        <v>601</v>
      </c>
      <c r="E142" t="s">
        <v>536</v>
      </c>
      <c r="F142">
        <v>3.828235294117647</v>
      </c>
      <c r="G142">
        <v>5</v>
      </c>
      <c r="H142">
        <v>4.5588235294117645</v>
      </c>
      <c r="I142">
        <v>8</v>
      </c>
      <c r="J142">
        <v>4.1935294117647057</v>
      </c>
      <c r="K142">
        <v>13</v>
      </c>
      <c r="L142" t="s">
        <v>1035</v>
      </c>
      <c r="M142" t="e">
        <v>#N/A</v>
      </c>
      <c r="N142">
        <v>73</v>
      </c>
      <c r="O142" t="s">
        <v>952</v>
      </c>
      <c r="P142" t="s">
        <v>956</v>
      </c>
    </row>
    <row r="143" spans="1:17" hidden="1" x14ac:dyDescent="0.25">
      <c r="A143" t="e">
        <v>#REF!</v>
      </c>
      <c r="B143" t="s">
        <v>603</v>
      </c>
      <c r="C143" t="s">
        <v>604</v>
      </c>
      <c r="D143" t="s">
        <v>36</v>
      </c>
      <c r="E143" t="s">
        <v>536</v>
      </c>
      <c r="F143">
        <v>9.113725490196078</v>
      </c>
      <c r="G143">
        <v>11</v>
      </c>
      <c r="H143">
        <v>10</v>
      </c>
      <c r="I143">
        <v>30</v>
      </c>
      <c r="J143">
        <v>9.556862745098039</v>
      </c>
      <c r="K143">
        <v>41</v>
      </c>
      <c r="L143">
        <v>60</v>
      </c>
      <c r="M143" t="e">
        <v>#N/A</v>
      </c>
      <c r="N143">
        <v>101</v>
      </c>
      <c r="O143" t="s">
        <v>925</v>
      </c>
      <c r="P143" t="s">
        <v>953</v>
      </c>
      <c r="Q143" t="s">
        <v>954</v>
      </c>
    </row>
    <row r="144" spans="1:17" hidden="1" x14ac:dyDescent="0.25">
      <c r="A144" t="e">
        <v>#REF!</v>
      </c>
      <c r="B144" t="s">
        <v>605</v>
      </c>
      <c r="C144" t="s">
        <v>606</v>
      </c>
      <c r="D144" t="s">
        <v>607</v>
      </c>
      <c r="E144" t="s">
        <v>608</v>
      </c>
      <c r="F144">
        <v>10.160784313725491</v>
      </c>
      <c r="G144">
        <v>30</v>
      </c>
      <c r="H144">
        <v>10.841764705882353</v>
      </c>
      <c r="I144">
        <v>30</v>
      </c>
      <c r="J144">
        <v>10.501274509803922</v>
      </c>
      <c r="K144">
        <v>60</v>
      </c>
      <c r="L144">
        <v>60</v>
      </c>
      <c r="M144" t="e">
        <v>#N/A</v>
      </c>
      <c r="N144">
        <v>120</v>
      </c>
      <c r="O144" t="s">
        <v>925</v>
      </c>
      <c r="P144" t="s">
        <v>953</v>
      </c>
    </row>
    <row r="145" spans="1:17" hidden="1" x14ac:dyDescent="0.25">
      <c r="A145" t="e">
        <v>#REF!</v>
      </c>
      <c r="B145" t="s">
        <v>610</v>
      </c>
      <c r="C145" t="s">
        <v>611</v>
      </c>
      <c r="D145" t="s">
        <v>67</v>
      </c>
      <c r="E145" t="s">
        <v>608</v>
      </c>
      <c r="F145">
        <v>9.382352941176471</v>
      </c>
      <c r="G145">
        <v>15</v>
      </c>
      <c r="H145">
        <v>10.418823529411766</v>
      </c>
      <c r="I145">
        <v>30</v>
      </c>
      <c r="J145">
        <v>9.9005882352941192</v>
      </c>
      <c r="K145">
        <v>45</v>
      </c>
      <c r="L145">
        <v>60</v>
      </c>
      <c r="M145" t="e">
        <v>#N/A</v>
      </c>
      <c r="N145">
        <v>105</v>
      </c>
      <c r="O145" t="s">
        <v>925</v>
      </c>
      <c r="P145" t="s">
        <v>953</v>
      </c>
      <c r="Q145" t="s">
        <v>954</v>
      </c>
    </row>
    <row r="146" spans="1:17" hidden="1" x14ac:dyDescent="0.25">
      <c r="A146" t="e">
        <v>#REF!</v>
      </c>
      <c r="B146" t="s">
        <v>612</v>
      </c>
      <c r="C146" t="s">
        <v>613</v>
      </c>
      <c r="D146" t="s">
        <v>614</v>
      </c>
      <c r="E146" t="s">
        <v>608</v>
      </c>
      <c r="F146">
        <v>9.3235294117647065</v>
      </c>
      <c r="G146">
        <v>20</v>
      </c>
      <c r="H146">
        <v>8.7091176470588234</v>
      </c>
      <c r="I146">
        <v>14</v>
      </c>
      <c r="J146">
        <v>9.0163235294117641</v>
      </c>
      <c r="K146">
        <v>34</v>
      </c>
      <c r="L146">
        <v>60</v>
      </c>
      <c r="M146" t="e">
        <v>#N/A</v>
      </c>
      <c r="N146">
        <v>94</v>
      </c>
      <c r="O146" t="s">
        <v>952</v>
      </c>
      <c r="P146" t="s">
        <v>1041</v>
      </c>
    </row>
    <row r="147" spans="1:17" hidden="1" x14ac:dyDescent="0.25">
      <c r="A147" t="e">
        <v>#REF!</v>
      </c>
      <c r="B147" t="s">
        <v>616</v>
      </c>
      <c r="C147" t="s">
        <v>119</v>
      </c>
      <c r="D147" t="s">
        <v>617</v>
      </c>
      <c r="E147" t="s">
        <v>608</v>
      </c>
      <c r="F147">
        <v>10.240196078431373</v>
      </c>
      <c r="G147">
        <v>30</v>
      </c>
      <c r="H147">
        <v>10.161764705882353</v>
      </c>
      <c r="I147">
        <v>30</v>
      </c>
      <c r="J147">
        <v>10.200980392156863</v>
      </c>
      <c r="K147">
        <v>60</v>
      </c>
      <c r="L147">
        <v>60</v>
      </c>
      <c r="M147" t="e">
        <v>#N/A</v>
      </c>
      <c r="N147">
        <v>120</v>
      </c>
      <c r="O147" t="s">
        <v>925</v>
      </c>
      <c r="P147" t="s">
        <v>953</v>
      </c>
    </row>
    <row r="148" spans="1:17" hidden="1" x14ac:dyDescent="0.25">
      <c r="A148" t="e">
        <v>#REF!</v>
      </c>
      <c r="B148" t="s">
        <v>618</v>
      </c>
      <c r="C148" t="s">
        <v>619</v>
      </c>
      <c r="D148" t="s">
        <v>620</v>
      </c>
      <c r="E148" t="s">
        <v>608</v>
      </c>
      <c r="F148">
        <v>10.411764705882353</v>
      </c>
      <c r="G148">
        <v>30</v>
      </c>
      <c r="H148">
        <v>10</v>
      </c>
      <c r="I148">
        <v>30</v>
      </c>
      <c r="J148">
        <v>10.205882352941178</v>
      </c>
      <c r="K148">
        <v>60</v>
      </c>
      <c r="L148">
        <v>60</v>
      </c>
      <c r="M148" t="e">
        <v>#N/A</v>
      </c>
      <c r="N148">
        <v>120</v>
      </c>
      <c r="O148" t="s">
        <v>925</v>
      </c>
      <c r="P148" t="s">
        <v>953</v>
      </c>
    </row>
    <row r="149" spans="1:17" hidden="1" x14ac:dyDescent="0.25">
      <c r="A149" t="e">
        <v>#REF!</v>
      </c>
      <c r="B149" t="s">
        <v>622</v>
      </c>
      <c r="C149" t="s">
        <v>73</v>
      </c>
      <c r="D149" t="s">
        <v>62</v>
      </c>
      <c r="E149" t="s">
        <v>608</v>
      </c>
      <c r="F149">
        <v>7.6715686274509798</v>
      </c>
      <c r="G149">
        <v>14</v>
      </c>
      <c r="H149">
        <v>7.3897058823529411</v>
      </c>
      <c r="I149">
        <v>8</v>
      </c>
      <c r="J149">
        <v>7.5306372549019605</v>
      </c>
      <c r="K149">
        <v>22</v>
      </c>
      <c r="L149">
        <v>60</v>
      </c>
      <c r="M149" t="e">
        <v>#N/A</v>
      </c>
      <c r="N149">
        <v>82</v>
      </c>
      <c r="O149" t="s">
        <v>925</v>
      </c>
      <c r="P149" t="s">
        <v>956</v>
      </c>
    </row>
    <row r="150" spans="1:17" hidden="1" x14ac:dyDescent="0.25">
      <c r="A150" t="e">
        <v>#REF!</v>
      </c>
      <c r="C150" t="s">
        <v>73</v>
      </c>
      <c r="D150" t="s">
        <v>964</v>
      </c>
      <c r="E150" t="s">
        <v>608</v>
      </c>
      <c r="F150">
        <v>1.411764705882353</v>
      </c>
      <c r="G150">
        <v>3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  <c r="M150" t="e">
        <v>#N/A</v>
      </c>
      <c r="N150" t="e">
        <v>#N/A</v>
      </c>
      <c r="O150" t="s">
        <v>952</v>
      </c>
      <c r="P150" t="s">
        <v>956</v>
      </c>
    </row>
    <row r="151" spans="1:17" hidden="1" x14ac:dyDescent="0.25">
      <c r="A151" t="e">
        <v>#REF!</v>
      </c>
      <c r="B151" t="s">
        <v>623</v>
      </c>
      <c r="C151" t="s">
        <v>624</v>
      </c>
      <c r="D151" t="s">
        <v>30</v>
      </c>
      <c r="E151" t="s">
        <v>608</v>
      </c>
      <c r="F151">
        <v>11.019607843137255</v>
      </c>
      <c r="G151">
        <v>30</v>
      </c>
      <c r="H151">
        <v>12.510882352941177</v>
      </c>
      <c r="I151">
        <v>30</v>
      </c>
      <c r="J151">
        <v>11.765245098039216</v>
      </c>
      <c r="K151">
        <v>60</v>
      </c>
      <c r="L151">
        <v>60</v>
      </c>
      <c r="M151" t="e">
        <v>#N/A</v>
      </c>
      <c r="N151">
        <v>120</v>
      </c>
      <c r="O151" t="s">
        <v>952</v>
      </c>
      <c r="P151" t="s">
        <v>953</v>
      </c>
    </row>
    <row r="152" spans="1:17" hidden="1" x14ac:dyDescent="0.25">
      <c r="A152" t="e">
        <v>#REF!</v>
      </c>
      <c r="B152" t="s">
        <v>626</v>
      </c>
      <c r="C152" t="s">
        <v>184</v>
      </c>
      <c r="D152" t="s">
        <v>231</v>
      </c>
      <c r="E152" t="s">
        <v>608</v>
      </c>
      <c r="F152">
        <v>7.6911764705882355</v>
      </c>
      <c r="G152">
        <v>13</v>
      </c>
      <c r="H152">
        <v>7.6835294117647059</v>
      </c>
      <c r="I152">
        <v>8</v>
      </c>
      <c r="J152">
        <v>7.6873529411764707</v>
      </c>
      <c r="K152">
        <v>21</v>
      </c>
      <c r="L152">
        <v>60</v>
      </c>
      <c r="M152" t="e">
        <v>#N/A</v>
      </c>
      <c r="N152">
        <v>81</v>
      </c>
      <c r="O152" t="s">
        <v>925</v>
      </c>
      <c r="P152" t="s">
        <v>956</v>
      </c>
    </row>
    <row r="153" spans="1:17" hidden="1" x14ac:dyDescent="0.25">
      <c r="A153" t="e">
        <v>#REF!</v>
      </c>
      <c r="B153" t="s">
        <v>628</v>
      </c>
      <c r="C153" t="s">
        <v>629</v>
      </c>
      <c r="D153" t="s">
        <v>23</v>
      </c>
      <c r="E153" t="s">
        <v>608</v>
      </c>
      <c r="F153">
        <v>3.75</v>
      </c>
      <c r="G153">
        <v>0</v>
      </c>
      <c r="H153">
        <v>4.7794117647058822</v>
      </c>
      <c r="I153">
        <v>2</v>
      </c>
      <c r="J153">
        <v>4.2647058823529411</v>
      </c>
      <c r="K153">
        <v>2</v>
      </c>
      <c r="L153">
        <v>36</v>
      </c>
      <c r="M153">
        <v>36</v>
      </c>
      <c r="N153">
        <v>38</v>
      </c>
      <c r="O153" t="s">
        <v>925</v>
      </c>
      <c r="P153" t="s">
        <v>956</v>
      </c>
    </row>
    <row r="154" spans="1:17" hidden="1" x14ac:dyDescent="0.25">
      <c r="A154" t="e">
        <v>#REF!</v>
      </c>
      <c r="B154" t="s">
        <v>630</v>
      </c>
      <c r="C154" t="s">
        <v>161</v>
      </c>
      <c r="D154" t="s">
        <v>34</v>
      </c>
      <c r="E154" t="s">
        <v>608</v>
      </c>
      <c r="F154">
        <v>11.029411764705882</v>
      </c>
      <c r="G154">
        <v>30</v>
      </c>
      <c r="H154">
        <v>11.742647058823529</v>
      </c>
      <c r="I154">
        <v>30</v>
      </c>
      <c r="J154">
        <v>11.386029411764707</v>
      </c>
      <c r="K154">
        <v>60</v>
      </c>
      <c r="L154">
        <v>60</v>
      </c>
      <c r="M154" t="e">
        <v>#N/A</v>
      </c>
      <c r="N154">
        <v>120</v>
      </c>
      <c r="O154" t="s">
        <v>952</v>
      </c>
      <c r="P154" t="s">
        <v>953</v>
      </c>
    </row>
    <row r="155" spans="1:17" hidden="1" x14ac:dyDescent="0.25">
      <c r="A155" t="e">
        <v>#REF!</v>
      </c>
      <c r="B155" t="s">
        <v>631</v>
      </c>
      <c r="C155" t="s">
        <v>632</v>
      </c>
      <c r="D155" t="s">
        <v>62</v>
      </c>
      <c r="E155" t="s">
        <v>608</v>
      </c>
      <c r="F155">
        <v>9.1872549019607845</v>
      </c>
      <c r="G155">
        <v>15</v>
      </c>
      <c r="H155">
        <v>11.003529411764706</v>
      </c>
      <c r="I155">
        <v>30</v>
      </c>
      <c r="J155">
        <v>10.095392156862745</v>
      </c>
      <c r="K155">
        <v>60</v>
      </c>
      <c r="L155">
        <v>60</v>
      </c>
      <c r="M155" t="e">
        <v>#N/A</v>
      </c>
      <c r="N155">
        <v>120</v>
      </c>
      <c r="O155" t="s">
        <v>925</v>
      </c>
      <c r="P155" t="s">
        <v>953</v>
      </c>
    </row>
    <row r="156" spans="1:17" hidden="1" x14ac:dyDescent="0.25">
      <c r="A156" t="e">
        <v>#REF!</v>
      </c>
      <c r="B156" t="s">
        <v>634</v>
      </c>
      <c r="C156" t="s">
        <v>635</v>
      </c>
      <c r="D156" t="s">
        <v>636</v>
      </c>
      <c r="E156" t="s">
        <v>608</v>
      </c>
      <c r="F156">
        <v>8.3735294117647072</v>
      </c>
      <c r="G156">
        <v>14</v>
      </c>
      <c r="H156">
        <v>10.290294117647059</v>
      </c>
      <c r="I156">
        <v>30</v>
      </c>
      <c r="J156">
        <v>9.3319117647058825</v>
      </c>
      <c r="K156">
        <v>44</v>
      </c>
      <c r="L156">
        <v>60</v>
      </c>
      <c r="M156" t="e">
        <v>#N/A</v>
      </c>
      <c r="N156">
        <v>104</v>
      </c>
      <c r="O156" t="s">
        <v>925</v>
      </c>
      <c r="P156" t="s">
        <v>953</v>
      </c>
      <c r="Q156" t="s">
        <v>954</v>
      </c>
    </row>
    <row r="157" spans="1:17" hidden="1" x14ac:dyDescent="0.25">
      <c r="A157" t="e">
        <v>#REF!</v>
      </c>
      <c r="B157" t="s">
        <v>637</v>
      </c>
      <c r="C157" t="s">
        <v>122</v>
      </c>
      <c r="D157" t="s">
        <v>364</v>
      </c>
      <c r="E157" t="s">
        <v>608</v>
      </c>
      <c r="F157">
        <v>9.2696078431372548</v>
      </c>
      <c r="G157">
        <v>16</v>
      </c>
      <c r="H157">
        <v>10.238529411764706</v>
      </c>
      <c r="I157">
        <v>30</v>
      </c>
      <c r="J157">
        <v>9.7540686274509802</v>
      </c>
      <c r="K157">
        <v>46</v>
      </c>
      <c r="L157">
        <v>60</v>
      </c>
      <c r="M157" t="e">
        <v>#N/A</v>
      </c>
      <c r="N157">
        <v>106</v>
      </c>
      <c r="O157" t="s">
        <v>925</v>
      </c>
      <c r="P157" t="s">
        <v>953</v>
      </c>
      <c r="Q157" t="s">
        <v>954</v>
      </c>
    </row>
    <row r="158" spans="1:17" hidden="1" x14ac:dyDescent="0.25">
      <c r="A158" t="e">
        <v>#REF!</v>
      </c>
      <c r="B158" t="s">
        <v>639</v>
      </c>
      <c r="C158" t="s">
        <v>640</v>
      </c>
      <c r="D158" t="s">
        <v>29</v>
      </c>
      <c r="E158" t="s">
        <v>608</v>
      </c>
      <c r="F158">
        <v>10.837254901960785</v>
      </c>
      <c r="G158">
        <v>30</v>
      </c>
      <c r="H158">
        <v>12.157941176470588</v>
      </c>
      <c r="I158">
        <v>30</v>
      </c>
      <c r="J158">
        <v>11.497598039215687</v>
      </c>
      <c r="K158">
        <v>60</v>
      </c>
      <c r="L158">
        <v>60</v>
      </c>
      <c r="M158" t="e">
        <v>#N/A</v>
      </c>
      <c r="N158">
        <v>120</v>
      </c>
      <c r="O158" t="s">
        <v>952</v>
      </c>
      <c r="P158" t="s">
        <v>953</v>
      </c>
    </row>
    <row r="159" spans="1:17" hidden="1" x14ac:dyDescent="0.25">
      <c r="A159" t="e">
        <v>#REF!</v>
      </c>
      <c r="B159" t="s">
        <v>642</v>
      </c>
      <c r="C159" t="s">
        <v>643</v>
      </c>
      <c r="D159" t="s">
        <v>59</v>
      </c>
      <c r="E159" t="s">
        <v>608</v>
      </c>
      <c r="F159">
        <v>4.7647058823529411</v>
      </c>
      <c r="G159">
        <v>9</v>
      </c>
      <c r="H159">
        <v>6.4352941176470591</v>
      </c>
      <c r="I159">
        <v>13</v>
      </c>
      <c r="J159">
        <v>5.6</v>
      </c>
      <c r="K159">
        <v>22</v>
      </c>
      <c r="L159">
        <v>40</v>
      </c>
      <c r="M159" t="e">
        <v>#N/A</v>
      </c>
      <c r="N159">
        <v>62</v>
      </c>
      <c r="O159" t="s">
        <v>952</v>
      </c>
      <c r="P159" t="s">
        <v>956</v>
      </c>
    </row>
    <row r="160" spans="1:17" hidden="1" x14ac:dyDescent="0.25">
      <c r="A160" t="e">
        <v>#REF!</v>
      </c>
      <c r="B160" t="s">
        <v>644</v>
      </c>
      <c r="C160" t="s">
        <v>645</v>
      </c>
      <c r="D160" t="s">
        <v>33</v>
      </c>
      <c r="E160" t="s">
        <v>608</v>
      </c>
      <c r="F160">
        <v>10</v>
      </c>
      <c r="G160">
        <v>30</v>
      </c>
      <c r="H160">
        <v>10</v>
      </c>
      <c r="I160">
        <v>30</v>
      </c>
      <c r="J160">
        <v>10</v>
      </c>
      <c r="K160">
        <v>60</v>
      </c>
      <c r="L160">
        <v>60</v>
      </c>
      <c r="M160" t="e">
        <v>#N/A</v>
      </c>
      <c r="N160">
        <v>120</v>
      </c>
      <c r="O160" t="s">
        <v>925</v>
      </c>
      <c r="P160" t="s">
        <v>953</v>
      </c>
    </row>
    <row r="161" spans="1:17" hidden="1" x14ac:dyDescent="0.25">
      <c r="A161" t="e">
        <v>#REF!</v>
      </c>
      <c r="B161" t="s">
        <v>647</v>
      </c>
      <c r="C161" t="s">
        <v>568</v>
      </c>
      <c r="D161" t="s">
        <v>231</v>
      </c>
      <c r="E161" t="s">
        <v>608</v>
      </c>
      <c r="F161">
        <v>9.7990196078431371</v>
      </c>
      <c r="G161">
        <v>14</v>
      </c>
      <c r="H161">
        <v>10.17235294117647</v>
      </c>
      <c r="I161">
        <v>30</v>
      </c>
      <c r="J161">
        <v>9.9856862745098027</v>
      </c>
      <c r="K161">
        <v>44</v>
      </c>
      <c r="L161">
        <v>60</v>
      </c>
      <c r="M161" t="e">
        <v>#N/A</v>
      </c>
      <c r="N161">
        <v>104</v>
      </c>
      <c r="O161" t="s">
        <v>925</v>
      </c>
      <c r="P161" t="s">
        <v>953</v>
      </c>
      <c r="Q161" t="s">
        <v>954</v>
      </c>
    </row>
    <row r="162" spans="1:17" hidden="1" x14ac:dyDescent="0.25">
      <c r="A162" t="e">
        <v>#REF!</v>
      </c>
      <c r="B162" t="s">
        <v>649</v>
      </c>
      <c r="C162" t="s">
        <v>650</v>
      </c>
      <c r="D162" t="s">
        <v>132</v>
      </c>
      <c r="E162" t="s">
        <v>608</v>
      </c>
      <c r="F162">
        <v>8.1411764705882348</v>
      </c>
      <c r="G162">
        <v>14</v>
      </c>
      <c r="H162">
        <v>10</v>
      </c>
      <c r="I162">
        <v>30</v>
      </c>
      <c r="J162">
        <v>9.0705882352941174</v>
      </c>
      <c r="K162">
        <v>44</v>
      </c>
      <c r="L162">
        <v>60</v>
      </c>
      <c r="M162" t="e">
        <v>#N/A</v>
      </c>
      <c r="N162">
        <v>104</v>
      </c>
      <c r="O162" t="s">
        <v>925</v>
      </c>
      <c r="P162" t="s">
        <v>953</v>
      </c>
      <c r="Q162" t="s">
        <v>954</v>
      </c>
    </row>
    <row r="163" spans="1:17" hidden="1" x14ac:dyDescent="0.25">
      <c r="A163" t="e">
        <v>#REF!</v>
      </c>
      <c r="B163" t="s">
        <v>651</v>
      </c>
      <c r="C163" t="s">
        <v>149</v>
      </c>
      <c r="D163" t="s">
        <v>59</v>
      </c>
      <c r="E163" t="s">
        <v>608</v>
      </c>
      <c r="F163">
        <v>8.5441176470588243</v>
      </c>
      <c r="G163">
        <v>18</v>
      </c>
      <c r="H163">
        <v>10</v>
      </c>
      <c r="I163">
        <v>30</v>
      </c>
      <c r="J163">
        <v>9.272058823529413</v>
      </c>
      <c r="K163">
        <v>48</v>
      </c>
      <c r="L163">
        <v>60</v>
      </c>
      <c r="M163">
        <v>53</v>
      </c>
      <c r="N163">
        <v>108</v>
      </c>
      <c r="O163" t="s">
        <v>925</v>
      </c>
      <c r="P163" t="s">
        <v>953</v>
      </c>
      <c r="Q163" t="s">
        <v>954</v>
      </c>
    </row>
    <row r="164" spans="1:17" hidden="1" x14ac:dyDescent="0.25">
      <c r="A164" t="e">
        <v>#REF!</v>
      </c>
      <c r="B164" t="s">
        <v>652</v>
      </c>
      <c r="C164" t="s">
        <v>653</v>
      </c>
      <c r="D164" t="s">
        <v>654</v>
      </c>
      <c r="E164" t="s">
        <v>608</v>
      </c>
      <c r="F164">
        <v>9.735294117647058</v>
      </c>
      <c r="G164">
        <v>17</v>
      </c>
      <c r="H164">
        <v>10.518235294117646</v>
      </c>
      <c r="I164">
        <v>30</v>
      </c>
      <c r="J164">
        <v>10.126764705882351</v>
      </c>
      <c r="K164">
        <v>60</v>
      </c>
      <c r="L164">
        <v>60</v>
      </c>
      <c r="M164" t="e">
        <v>#N/A</v>
      </c>
      <c r="N164">
        <v>120</v>
      </c>
      <c r="O164" t="s">
        <v>925</v>
      </c>
      <c r="P164" t="s">
        <v>953</v>
      </c>
    </row>
    <row r="165" spans="1:17" hidden="1" x14ac:dyDescent="0.25">
      <c r="A165" t="e">
        <v>#REF!</v>
      </c>
      <c r="B165" t="s">
        <v>656</v>
      </c>
      <c r="C165" t="s">
        <v>657</v>
      </c>
      <c r="D165" t="s">
        <v>145</v>
      </c>
      <c r="E165" t="s">
        <v>608</v>
      </c>
      <c r="F165">
        <v>9.7990196078431371</v>
      </c>
      <c r="G165">
        <v>18</v>
      </c>
      <c r="H165">
        <v>8.8011764705882349</v>
      </c>
      <c r="I165">
        <v>10</v>
      </c>
      <c r="J165">
        <v>9.3000980392156869</v>
      </c>
      <c r="K165">
        <v>28</v>
      </c>
      <c r="L165">
        <v>60</v>
      </c>
      <c r="M165" t="e">
        <v>#N/A</v>
      </c>
      <c r="N165">
        <v>88</v>
      </c>
      <c r="O165" t="s">
        <v>925</v>
      </c>
      <c r="P165" t="s">
        <v>1041</v>
      </c>
      <c r="Q165" t="s">
        <v>961</v>
      </c>
    </row>
    <row r="166" spans="1:17" hidden="1" x14ac:dyDescent="0.25">
      <c r="A166" t="e">
        <v>#REF!</v>
      </c>
      <c r="B166" t="s">
        <v>658</v>
      </c>
      <c r="C166" t="s">
        <v>659</v>
      </c>
      <c r="D166" t="s">
        <v>660</v>
      </c>
      <c r="E166" t="s">
        <v>608</v>
      </c>
      <c r="F166">
        <v>10.470588235294118</v>
      </c>
      <c r="G166">
        <v>30</v>
      </c>
      <c r="H166">
        <v>10.367647058823529</v>
      </c>
      <c r="I166">
        <v>30</v>
      </c>
      <c r="J166">
        <v>10.419117647058822</v>
      </c>
      <c r="K166">
        <v>60</v>
      </c>
      <c r="L166">
        <v>60</v>
      </c>
      <c r="M166" t="e">
        <v>#N/A</v>
      </c>
      <c r="N166">
        <v>120</v>
      </c>
      <c r="O166" t="s">
        <v>925</v>
      </c>
      <c r="P166" t="s">
        <v>953</v>
      </c>
    </row>
    <row r="167" spans="1:17" hidden="1" x14ac:dyDescent="0.25">
      <c r="A167" t="e">
        <v>#REF!</v>
      </c>
      <c r="B167" t="s">
        <v>965</v>
      </c>
      <c r="C167" t="s">
        <v>61</v>
      </c>
      <c r="D167" t="s">
        <v>28</v>
      </c>
      <c r="E167" t="s">
        <v>608</v>
      </c>
      <c r="F167">
        <v>8.0588235294117645</v>
      </c>
      <c r="G167">
        <v>15</v>
      </c>
      <c r="H167" t="e">
        <v>#N/A</v>
      </c>
      <c r="I167" t="e">
        <v>#N/A</v>
      </c>
      <c r="J167" t="e">
        <v>#N/A</v>
      </c>
      <c r="K167" t="e">
        <v>#N/A</v>
      </c>
      <c r="L167" t="e">
        <v>#N/A</v>
      </c>
      <c r="M167" t="e">
        <v>#N/A</v>
      </c>
      <c r="N167" t="e">
        <v>#N/A</v>
      </c>
      <c r="O167" t="s">
        <v>925</v>
      </c>
      <c r="P167" t="s">
        <v>956</v>
      </c>
    </row>
    <row r="168" spans="1:17" hidden="1" x14ac:dyDescent="0.25">
      <c r="A168" t="e">
        <v>#REF!</v>
      </c>
      <c r="B168" t="s">
        <v>661</v>
      </c>
      <c r="C168" t="s">
        <v>662</v>
      </c>
      <c r="D168" t="s">
        <v>126</v>
      </c>
      <c r="E168" t="s">
        <v>608</v>
      </c>
      <c r="F168">
        <v>10.401960784313726</v>
      </c>
      <c r="G168">
        <v>30</v>
      </c>
      <c r="H168">
        <v>11.437058823529412</v>
      </c>
      <c r="I168">
        <v>30</v>
      </c>
      <c r="J168">
        <v>10.919509803921569</v>
      </c>
      <c r="K168">
        <v>60</v>
      </c>
      <c r="L168">
        <v>60</v>
      </c>
      <c r="M168" t="e">
        <v>#N/A</v>
      </c>
      <c r="N168">
        <v>120</v>
      </c>
      <c r="O168" t="s">
        <v>952</v>
      </c>
      <c r="P168" t="s">
        <v>953</v>
      </c>
    </row>
    <row r="169" spans="1:17" hidden="1" x14ac:dyDescent="0.25">
      <c r="A169" t="e">
        <v>#REF!</v>
      </c>
      <c r="B169" t="s">
        <v>664</v>
      </c>
      <c r="C169" t="s">
        <v>163</v>
      </c>
      <c r="D169" t="s">
        <v>665</v>
      </c>
      <c r="E169" t="s">
        <v>608</v>
      </c>
      <c r="F169">
        <v>8.632352941176471</v>
      </c>
      <c r="G169">
        <v>14</v>
      </c>
      <c r="H169">
        <v>7.9482352941176471</v>
      </c>
      <c r="I169">
        <v>7</v>
      </c>
      <c r="J169">
        <v>8.2902941176470595</v>
      </c>
      <c r="K169">
        <v>21</v>
      </c>
      <c r="L169">
        <v>60</v>
      </c>
      <c r="M169" t="e">
        <v>#N/A</v>
      </c>
      <c r="N169">
        <v>81</v>
      </c>
      <c r="O169" t="s">
        <v>925</v>
      </c>
      <c r="P169" t="s">
        <v>956</v>
      </c>
    </row>
    <row r="170" spans="1:17" hidden="1" x14ac:dyDescent="0.25">
      <c r="A170" t="e">
        <v>#REF!</v>
      </c>
      <c r="B170" t="s">
        <v>667</v>
      </c>
      <c r="C170" t="s">
        <v>668</v>
      </c>
      <c r="D170" t="s">
        <v>36</v>
      </c>
      <c r="E170" t="s">
        <v>608</v>
      </c>
      <c r="F170">
        <v>9.75</v>
      </c>
      <c r="G170">
        <v>10</v>
      </c>
      <c r="H170">
        <v>10</v>
      </c>
      <c r="I170">
        <v>30</v>
      </c>
      <c r="J170">
        <v>9.875</v>
      </c>
      <c r="K170">
        <v>40</v>
      </c>
      <c r="L170">
        <v>60</v>
      </c>
      <c r="M170" t="e">
        <v>#N/A</v>
      </c>
      <c r="N170">
        <v>100</v>
      </c>
      <c r="O170" t="s">
        <v>925</v>
      </c>
      <c r="P170" t="s">
        <v>953</v>
      </c>
      <c r="Q170" t="s">
        <v>954</v>
      </c>
    </row>
    <row r="171" spans="1:17" hidden="1" x14ac:dyDescent="0.25">
      <c r="A171" t="e">
        <v>#REF!</v>
      </c>
      <c r="B171" t="s">
        <v>669</v>
      </c>
      <c r="C171" t="s">
        <v>670</v>
      </c>
      <c r="D171" t="s">
        <v>155</v>
      </c>
      <c r="E171" t="s">
        <v>608</v>
      </c>
      <c r="F171">
        <v>8.2852941176470587</v>
      </c>
      <c r="G171">
        <v>13</v>
      </c>
      <c r="H171">
        <v>10</v>
      </c>
      <c r="I171">
        <v>30</v>
      </c>
      <c r="J171">
        <v>9.1426470588235293</v>
      </c>
      <c r="K171">
        <v>43</v>
      </c>
      <c r="L171">
        <v>60</v>
      </c>
      <c r="M171" t="e">
        <v>#N/A</v>
      </c>
      <c r="N171">
        <v>103</v>
      </c>
      <c r="O171" t="s">
        <v>925</v>
      </c>
      <c r="P171" t="s">
        <v>953</v>
      </c>
      <c r="Q171" t="s">
        <v>954</v>
      </c>
    </row>
    <row r="172" spans="1:17" hidden="1" x14ac:dyDescent="0.25">
      <c r="A172" t="e">
        <v>#REF!</v>
      </c>
      <c r="B172" t="s">
        <v>671</v>
      </c>
      <c r="C172" t="s">
        <v>672</v>
      </c>
      <c r="D172" t="s">
        <v>39</v>
      </c>
      <c r="E172" t="s">
        <v>608</v>
      </c>
      <c r="F172">
        <v>9.3656862745098035</v>
      </c>
      <c r="G172">
        <v>14</v>
      </c>
      <c r="H172">
        <v>10</v>
      </c>
      <c r="I172">
        <v>30</v>
      </c>
      <c r="J172">
        <v>9.6828431372549026</v>
      </c>
      <c r="K172">
        <v>44</v>
      </c>
      <c r="L172">
        <v>60</v>
      </c>
      <c r="M172" t="e">
        <v>#N/A</v>
      </c>
      <c r="N172">
        <v>104</v>
      </c>
      <c r="O172" t="s">
        <v>925</v>
      </c>
      <c r="P172" t="s">
        <v>953</v>
      </c>
      <c r="Q172" t="s">
        <v>954</v>
      </c>
    </row>
    <row r="173" spans="1:17" hidden="1" x14ac:dyDescent="0.25">
      <c r="A173" t="e">
        <v>#REF!</v>
      </c>
      <c r="B173" t="s">
        <v>673</v>
      </c>
      <c r="C173" t="s">
        <v>674</v>
      </c>
      <c r="D173" t="s">
        <v>70</v>
      </c>
      <c r="E173" t="s">
        <v>608</v>
      </c>
      <c r="F173">
        <v>9.1764705882352935</v>
      </c>
      <c r="G173">
        <v>21</v>
      </c>
      <c r="H173">
        <v>11.084117647058823</v>
      </c>
      <c r="I173">
        <v>30</v>
      </c>
      <c r="J173">
        <v>10.130294117647058</v>
      </c>
      <c r="K173">
        <v>60</v>
      </c>
      <c r="L173">
        <v>60</v>
      </c>
      <c r="M173" t="e">
        <v>#N/A</v>
      </c>
      <c r="N173">
        <v>120</v>
      </c>
      <c r="O173" t="s">
        <v>952</v>
      </c>
      <c r="P173" t="s">
        <v>953</v>
      </c>
    </row>
    <row r="174" spans="1:17" hidden="1" x14ac:dyDescent="0.25">
      <c r="A174" t="e">
        <v>#REF!</v>
      </c>
      <c r="B174" t="s">
        <v>675</v>
      </c>
      <c r="C174" t="s">
        <v>676</v>
      </c>
      <c r="D174" t="s">
        <v>23</v>
      </c>
      <c r="E174" t="s">
        <v>608</v>
      </c>
      <c r="F174">
        <v>9</v>
      </c>
      <c r="G174">
        <v>15</v>
      </c>
      <c r="H174">
        <v>10</v>
      </c>
      <c r="I174">
        <v>30</v>
      </c>
      <c r="J174">
        <v>9.5</v>
      </c>
      <c r="K174">
        <v>45</v>
      </c>
      <c r="L174">
        <v>60</v>
      </c>
      <c r="M174">
        <v>60</v>
      </c>
      <c r="N174">
        <v>105</v>
      </c>
      <c r="O174" t="s">
        <v>925</v>
      </c>
      <c r="P174" t="s">
        <v>953</v>
      </c>
      <c r="Q174" t="s">
        <v>954</v>
      </c>
    </row>
    <row r="175" spans="1:17" hidden="1" x14ac:dyDescent="0.25">
      <c r="A175" t="e">
        <v>#REF!</v>
      </c>
      <c r="B175" t="s">
        <v>677</v>
      </c>
      <c r="C175" t="s">
        <v>678</v>
      </c>
      <c r="D175" t="s">
        <v>679</v>
      </c>
      <c r="E175" t="s">
        <v>608</v>
      </c>
      <c r="F175">
        <v>5.1029411764705879</v>
      </c>
      <c r="G175">
        <v>3</v>
      </c>
      <c r="H175">
        <v>7.6300000000000008</v>
      </c>
      <c r="I175">
        <v>20</v>
      </c>
      <c r="J175">
        <v>6.3664705882352948</v>
      </c>
      <c r="K175">
        <v>23</v>
      </c>
      <c r="L175" t="e">
        <v>#N/A</v>
      </c>
      <c r="M175" t="e">
        <v>#N/A</v>
      </c>
      <c r="N175" t="e">
        <v>#N/A</v>
      </c>
      <c r="O175" t="s">
        <v>925</v>
      </c>
      <c r="P175" t="s">
        <v>956</v>
      </c>
    </row>
    <row r="176" spans="1:17" hidden="1" x14ac:dyDescent="0.25">
      <c r="A176" t="e">
        <v>#REF!</v>
      </c>
      <c r="B176" t="s">
        <v>681</v>
      </c>
      <c r="C176" t="s">
        <v>682</v>
      </c>
      <c r="D176" t="s">
        <v>42</v>
      </c>
      <c r="E176" t="s">
        <v>608</v>
      </c>
      <c r="F176">
        <v>10.629411764705882</v>
      </c>
      <c r="G176">
        <v>30</v>
      </c>
      <c r="H176">
        <v>8.9152941176470595</v>
      </c>
      <c r="I176">
        <v>14</v>
      </c>
      <c r="J176">
        <v>9.7723529411764716</v>
      </c>
      <c r="K176">
        <v>44</v>
      </c>
      <c r="L176">
        <v>60</v>
      </c>
      <c r="M176" t="e">
        <v>#N/A</v>
      </c>
      <c r="N176">
        <v>104</v>
      </c>
      <c r="O176" t="s">
        <v>925</v>
      </c>
      <c r="P176" t="s">
        <v>953</v>
      </c>
      <c r="Q176" t="s">
        <v>954</v>
      </c>
    </row>
    <row r="177" spans="1:17" hidden="1" x14ac:dyDescent="0.25">
      <c r="A177" t="e">
        <v>#REF!</v>
      </c>
      <c r="B177" t="s">
        <v>684</v>
      </c>
      <c r="C177" t="s">
        <v>358</v>
      </c>
      <c r="D177" t="s">
        <v>23</v>
      </c>
      <c r="E177" t="s">
        <v>685</v>
      </c>
      <c r="F177">
        <v>2.5588235294117645</v>
      </c>
      <c r="G177">
        <v>7</v>
      </c>
      <c r="H177">
        <v>8.4411764705882355</v>
      </c>
      <c r="I177">
        <v>10</v>
      </c>
      <c r="J177">
        <v>5.5</v>
      </c>
      <c r="K177">
        <v>17</v>
      </c>
      <c r="L177">
        <v>60</v>
      </c>
      <c r="M177" t="e">
        <v>#N/A</v>
      </c>
      <c r="N177">
        <v>77</v>
      </c>
      <c r="O177" t="s">
        <v>952</v>
      </c>
      <c r="P177" t="s">
        <v>956</v>
      </c>
    </row>
    <row r="178" spans="1:17" hidden="1" x14ac:dyDescent="0.25">
      <c r="A178" t="e">
        <v>#REF!</v>
      </c>
      <c r="B178" t="s">
        <v>686</v>
      </c>
      <c r="C178" t="s">
        <v>687</v>
      </c>
      <c r="D178" t="s">
        <v>33</v>
      </c>
      <c r="E178" t="s">
        <v>685</v>
      </c>
      <c r="F178">
        <v>8.7147058823529413</v>
      </c>
      <c r="G178">
        <v>16</v>
      </c>
      <c r="H178">
        <v>10</v>
      </c>
      <c r="I178">
        <v>30</v>
      </c>
      <c r="J178">
        <v>9.3573529411764707</v>
      </c>
      <c r="K178">
        <v>46</v>
      </c>
      <c r="L178">
        <v>38</v>
      </c>
      <c r="M178">
        <v>38</v>
      </c>
      <c r="N178">
        <v>84</v>
      </c>
      <c r="O178" t="s">
        <v>925</v>
      </c>
      <c r="P178" t="s">
        <v>1041</v>
      </c>
      <c r="Q178" t="s">
        <v>961</v>
      </c>
    </row>
    <row r="179" spans="1:17" hidden="1" x14ac:dyDescent="0.25">
      <c r="A179" t="e">
        <v>#REF!</v>
      </c>
      <c r="B179" t="s">
        <v>688</v>
      </c>
      <c r="C179" t="s">
        <v>689</v>
      </c>
      <c r="D179" t="s">
        <v>58</v>
      </c>
      <c r="E179" t="s">
        <v>685</v>
      </c>
      <c r="F179">
        <v>10.976470588235294</v>
      </c>
      <c r="G179">
        <v>30</v>
      </c>
      <c r="H179">
        <v>10.198529411764707</v>
      </c>
      <c r="I179">
        <v>30</v>
      </c>
      <c r="J179">
        <v>10.5875</v>
      </c>
      <c r="K179">
        <v>60</v>
      </c>
      <c r="L179">
        <v>60</v>
      </c>
      <c r="M179">
        <v>60</v>
      </c>
      <c r="N179">
        <v>120</v>
      </c>
      <c r="O179" t="s">
        <v>925</v>
      </c>
      <c r="P179" t="s">
        <v>953</v>
      </c>
    </row>
    <row r="180" spans="1:17" hidden="1" x14ac:dyDescent="0.25">
      <c r="A180" t="e">
        <v>#REF!</v>
      </c>
      <c r="B180" t="s">
        <v>690</v>
      </c>
      <c r="C180" t="s">
        <v>177</v>
      </c>
      <c r="D180" t="s">
        <v>36</v>
      </c>
      <c r="E180" t="s">
        <v>685</v>
      </c>
      <c r="F180">
        <v>8.4754901960784323</v>
      </c>
      <c r="G180">
        <v>15</v>
      </c>
      <c r="H180">
        <v>10</v>
      </c>
      <c r="I180">
        <v>30</v>
      </c>
      <c r="J180">
        <v>9.2377450980392162</v>
      </c>
      <c r="K180">
        <v>45</v>
      </c>
      <c r="L180">
        <v>60</v>
      </c>
      <c r="M180" t="e">
        <v>#N/A</v>
      </c>
      <c r="N180">
        <v>105</v>
      </c>
      <c r="O180" t="s">
        <v>925</v>
      </c>
      <c r="P180" t="s">
        <v>953</v>
      </c>
      <c r="Q180" t="s">
        <v>954</v>
      </c>
    </row>
    <row r="181" spans="1:17" hidden="1" x14ac:dyDescent="0.25">
      <c r="A181" t="e">
        <v>#REF!</v>
      </c>
      <c r="B181" t="s">
        <v>691</v>
      </c>
      <c r="C181" t="s">
        <v>692</v>
      </c>
      <c r="D181" t="s">
        <v>360</v>
      </c>
      <c r="E181" t="s">
        <v>685</v>
      </c>
      <c r="F181">
        <v>0</v>
      </c>
      <c r="G181">
        <v>0</v>
      </c>
      <c r="H181" t="e">
        <v>#REF!</v>
      </c>
      <c r="I181" t="e">
        <v>#REF!</v>
      </c>
      <c r="J181" t="e">
        <v>#REF!</v>
      </c>
      <c r="K181" t="e">
        <v>#REF!</v>
      </c>
      <c r="L181">
        <v>60</v>
      </c>
      <c r="M181" t="e">
        <v>#N/A</v>
      </c>
      <c r="N181" t="e">
        <v>#REF!</v>
      </c>
      <c r="O181" t="s">
        <v>952</v>
      </c>
      <c r="P181" t="s">
        <v>956</v>
      </c>
    </row>
    <row r="182" spans="1:17" hidden="1" x14ac:dyDescent="0.25">
      <c r="A182" t="e">
        <v>#REF!</v>
      </c>
      <c r="B182" t="s">
        <v>693</v>
      </c>
      <c r="C182" t="s">
        <v>694</v>
      </c>
      <c r="D182" t="s">
        <v>126</v>
      </c>
      <c r="E182" t="s">
        <v>685</v>
      </c>
      <c r="F182">
        <v>10.776470588235293</v>
      </c>
      <c r="G182">
        <v>30</v>
      </c>
      <c r="H182">
        <v>11.102941176470589</v>
      </c>
      <c r="I182">
        <v>30</v>
      </c>
      <c r="J182">
        <v>10.939705882352941</v>
      </c>
      <c r="K182">
        <v>60</v>
      </c>
      <c r="L182">
        <v>60</v>
      </c>
      <c r="M182" t="e">
        <v>#N/A</v>
      </c>
      <c r="N182">
        <v>120</v>
      </c>
      <c r="O182" t="s">
        <v>925</v>
      </c>
      <c r="P182" t="s">
        <v>953</v>
      </c>
    </row>
    <row r="183" spans="1:17" hidden="1" x14ac:dyDescent="0.25">
      <c r="A183" t="e">
        <v>#REF!</v>
      </c>
      <c r="B183" t="s">
        <v>695</v>
      </c>
      <c r="C183" t="s">
        <v>696</v>
      </c>
      <c r="D183" t="s">
        <v>126</v>
      </c>
      <c r="E183" t="s">
        <v>685</v>
      </c>
      <c r="F183">
        <v>10.517647058823529</v>
      </c>
      <c r="G183">
        <v>30</v>
      </c>
      <c r="H183">
        <v>12.867647058823529</v>
      </c>
      <c r="I183">
        <v>30</v>
      </c>
      <c r="J183">
        <v>11.692647058823528</v>
      </c>
      <c r="K183">
        <v>60</v>
      </c>
      <c r="L183">
        <v>60</v>
      </c>
      <c r="M183" t="e">
        <v>#N/A</v>
      </c>
      <c r="N183">
        <v>120</v>
      </c>
      <c r="O183" t="s">
        <v>925</v>
      </c>
      <c r="P183" t="s">
        <v>953</v>
      </c>
    </row>
    <row r="184" spans="1:17" hidden="1" x14ac:dyDescent="0.25">
      <c r="A184" t="e">
        <v>#REF!</v>
      </c>
      <c r="B184" t="s">
        <v>697</v>
      </c>
      <c r="C184" t="s">
        <v>698</v>
      </c>
      <c r="D184" t="s">
        <v>39</v>
      </c>
      <c r="E184" t="s">
        <v>685</v>
      </c>
      <c r="F184">
        <v>10.105882352941178</v>
      </c>
      <c r="G184">
        <v>30</v>
      </c>
      <c r="H184">
        <v>10.852941176470589</v>
      </c>
      <c r="I184">
        <v>30</v>
      </c>
      <c r="J184">
        <v>10.479411764705883</v>
      </c>
      <c r="K184">
        <v>60</v>
      </c>
      <c r="L184">
        <v>60</v>
      </c>
      <c r="M184" t="e">
        <v>#N/A</v>
      </c>
      <c r="N184">
        <v>120</v>
      </c>
      <c r="O184" t="s">
        <v>925</v>
      </c>
      <c r="P184" t="s">
        <v>953</v>
      </c>
    </row>
    <row r="185" spans="1:17" hidden="1" x14ac:dyDescent="0.25">
      <c r="A185" t="e">
        <v>#REF!</v>
      </c>
      <c r="B185" t="s">
        <v>699</v>
      </c>
      <c r="C185" t="s">
        <v>187</v>
      </c>
      <c r="D185" t="s">
        <v>700</v>
      </c>
      <c r="E185" t="s">
        <v>685</v>
      </c>
      <c r="F185">
        <v>11.390196078431373</v>
      </c>
      <c r="G185">
        <v>30</v>
      </c>
      <c r="H185">
        <v>10.963235294117647</v>
      </c>
      <c r="I185">
        <v>30</v>
      </c>
      <c r="J185">
        <v>11.176715686274509</v>
      </c>
      <c r="K185">
        <v>60</v>
      </c>
      <c r="L185">
        <v>60</v>
      </c>
      <c r="M185">
        <v>60</v>
      </c>
      <c r="N185">
        <v>120</v>
      </c>
      <c r="O185" t="s">
        <v>925</v>
      </c>
      <c r="P185" t="s">
        <v>953</v>
      </c>
    </row>
    <row r="186" spans="1:17" hidden="1" x14ac:dyDescent="0.25">
      <c r="A186" t="e">
        <v>#REF!</v>
      </c>
      <c r="B186" t="s">
        <v>701</v>
      </c>
      <c r="C186" t="s">
        <v>137</v>
      </c>
      <c r="D186" t="s">
        <v>483</v>
      </c>
      <c r="E186" t="s">
        <v>685</v>
      </c>
      <c r="F186">
        <v>5.3094117647058816</v>
      </c>
      <c r="G186">
        <v>5</v>
      </c>
      <c r="H186">
        <v>6.1029411764705879</v>
      </c>
      <c r="I186">
        <v>6</v>
      </c>
      <c r="J186">
        <v>5.7061764705882343</v>
      </c>
      <c r="K186">
        <v>11</v>
      </c>
      <c r="L186">
        <v>60</v>
      </c>
      <c r="M186" t="e">
        <v>#N/A</v>
      </c>
      <c r="N186">
        <v>71</v>
      </c>
      <c r="O186" t="s">
        <v>925</v>
      </c>
      <c r="P186" t="s">
        <v>956</v>
      </c>
    </row>
    <row r="187" spans="1:17" hidden="1" x14ac:dyDescent="0.25">
      <c r="A187" t="e">
        <v>#REF!</v>
      </c>
      <c r="B187" t="s">
        <v>702</v>
      </c>
      <c r="C187" t="s">
        <v>703</v>
      </c>
      <c r="D187" t="s">
        <v>704</v>
      </c>
      <c r="E187" t="s">
        <v>685</v>
      </c>
      <c r="F187">
        <v>10.511764705882353</v>
      </c>
      <c r="G187">
        <v>30</v>
      </c>
      <c r="H187">
        <v>10</v>
      </c>
      <c r="I187">
        <v>30</v>
      </c>
      <c r="J187">
        <v>10.255882352941176</v>
      </c>
      <c r="K187">
        <v>60</v>
      </c>
      <c r="L187">
        <v>60</v>
      </c>
      <c r="M187">
        <v>60</v>
      </c>
      <c r="N187">
        <v>120</v>
      </c>
      <c r="O187" t="s">
        <v>925</v>
      </c>
      <c r="P187" t="s">
        <v>953</v>
      </c>
    </row>
    <row r="188" spans="1:17" hidden="1" x14ac:dyDescent="0.25">
      <c r="A188" t="e">
        <v>#REF!</v>
      </c>
      <c r="B188" t="s">
        <v>705</v>
      </c>
      <c r="C188" t="s">
        <v>190</v>
      </c>
      <c r="D188" t="s">
        <v>706</v>
      </c>
      <c r="E188" t="s">
        <v>685</v>
      </c>
      <c r="F188">
        <v>8.7970588235294116</v>
      </c>
      <c r="G188">
        <v>10</v>
      </c>
      <c r="H188">
        <v>10</v>
      </c>
      <c r="I188">
        <v>30</v>
      </c>
      <c r="J188">
        <v>9.3985294117647058</v>
      </c>
      <c r="K188">
        <v>40</v>
      </c>
      <c r="L188">
        <v>60</v>
      </c>
      <c r="M188" t="e">
        <v>#N/A</v>
      </c>
      <c r="N188">
        <v>100</v>
      </c>
      <c r="O188" t="s">
        <v>925</v>
      </c>
      <c r="P188" t="s">
        <v>953</v>
      </c>
      <c r="Q188" t="s">
        <v>954</v>
      </c>
    </row>
    <row r="189" spans="1:17" hidden="1" x14ac:dyDescent="0.25">
      <c r="A189" t="e">
        <v>#REF!</v>
      </c>
      <c r="B189" t="s">
        <v>707</v>
      </c>
      <c r="C189" t="s">
        <v>708</v>
      </c>
      <c r="D189" t="s">
        <v>31</v>
      </c>
      <c r="E189" t="s">
        <v>685</v>
      </c>
      <c r="F189">
        <v>10.88529411764706</v>
      </c>
      <c r="G189">
        <v>30</v>
      </c>
      <c r="H189">
        <v>10.198529411764707</v>
      </c>
      <c r="I189">
        <v>30</v>
      </c>
      <c r="J189">
        <v>10.541911764705883</v>
      </c>
      <c r="K189">
        <v>60</v>
      </c>
      <c r="L189">
        <v>60</v>
      </c>
      <c r="M189" t="e">
        <v>#N/A</v>
      </c>
      <c r="N189">
        <v>120</v>
      </c>
      <c r="O189" t="s">
        <v>952</v>
      </c>
      <c r="P189" t="s">
        <v>953</v>
      </c>
    </row>
    <row r="190" spans="1:17" hidden="1" x14ac:dyDescent="0.25">
      <c r="A190" t="e">
        <v>#REF!</v>
      </c>
      <c r="B190" t="s">
        <v>709</v>
      </c>
      <c r="C190" t="s">
        <v>710</v>
      </c>
      <c r="D190" t="s">
        <v>197</v>
      </c>
      <c r="E190" t="s">
        <v>685</v>
      </c>
      <c r="F190">
        <v>6.9705882352941178</v>
      </c>
      <c r="G190">
        <v>10</v>
      </c>
      <c r="H190">
        <v>10</v>
      </c>
      <c r="I190">
        <v>30</v>
      </c>
      <c r="J190">
        <v>8.485294117647058</v>
      </c>
      <c r="K190">
        <v>40</v>
      </c>
      <c r="L190">
        <v>60</v>
      </c>
      <c r="M190">
        <v>60</v>
      </c>
      <c r="N190">
        <v>100</v>
      </c>
      <c r="O190" t="s">
        <v>925</v>
      </c>
      <c r="P190" t="s">
        <v>1041</v>
      </c>
    </row>
    <row r="191" spans="1:17" hidden="1" x14ac:dyDescent="0.25">
      <c r="A191" t="e">
        <v>#REF!</v>
      </c>
      <c r="B191" t="s">
        <v>711</v>
      </c>
      <c r="C191" t="s">
        <v>712</v>
      </c>
      <c r="D191" t="s">
        <v>130</v>
      </c>
      <c r="E191" t="s">
        <v>685</v>
      </c>
      <c r="F191">
        <v>8.3980392156862731</v>
      </c>
      <c r="G191">
        <v>10</v>
      </c>
      <c r="H191">
        <v>10</v>
      </c>
      <c r="I191">
        <v>30</v>
      </c>
      <c r="J191">
        <v>9.1990196078431374</v>
      </c>
      <c r="K191">
        <v>40</v>
      </c>
      <c r="L191">
        <v>60</v>
      </c>
      <c r="M191" t="e">
        <v>#N/A</v>
      </c>
      <c r="N191">
        <v>100</v>
      </c>
      <c r="O191" t="s">
        <v>925</v>
      </c>
      <c r="P191" t="s">
        <v>953</v>
      </c>
      <c r="Q191" t="s">
        <v>954</v>
      </c>
    </row>
    <row r="192" spans="1:17" hidden="1" x14ac:dyDescent="0.25">
      <c r="A192" t="e">
        <v>#REF!</v>
      </c>
      <c r="B192" t="s">
        <v>713</v>
      </c>
      <c r="C192" t="s">
        <v>124</v>
      </c>
      <c r="D192" t="s">
        <v>714</v>
      </c>
      <c r="E192" t="s">
        <v>685</v>
      </c>
      <c r="F192">
        <v>11.373529411764705</v>
      </c>
      <c r="G192">
        <v>30</v>
      </c>
      <c r="H192">
        <v>10</v>
      </c>
      <c r="I192">
        <v>30</v>
      </c>
      <c r="J192">
        <v>10.686764705882354</v>
      </c>
      <c r="K192">
        <v>60</v>
      </c>
      <c r="L192">
        <v>60</v>
      </c>
      <c r="M192">
        <v>60</v>
      </c>
      <c r="N192">
        <v>120</v>
      </c>
      <c r="O192" t="s">
        <v>925</v>
      </c>
      <c r="P192" t="s">
        <v>953</v>
      </c>
    </row>
    <row r="193" spans="1:17" hidden="1" x14ac:dyDescent="0.25">
      <c r="A193" t="e">
        <v>#REF!</v>
      </c>
      <c r="B193" t="s">
        <v>715</v>
      </c>
      <c r="C193" t="s">
        <v>716</v>
      </c>
      <c r="D193" t="s">
        <v>36</v>
      </c>
      <c r="E193" t="s">
        <v>685</v>
      </c>
      <c r="F193">
        <v>8.7794117647058822</v>
      </c>
      <c r="G193">
        <v>9</v>
      </c>
      <c r="H193">
        <v>10</v>
      </c>
      <c r="I193">
        <v>30</v>
      </c>
      <c r="J193">
        <v>9.389705882352942</v>
      </c>
      <c r="K193">
        <v>39</v>
      </c>
      <c r="L193">
        <v>60</v>
      </c>
      <c r="M193" t="e">
        <v>#N/A</v>
      </c>
      <c r="N193">
        <v>99</v>
      </c>
      <c r="O193" t="s">
        <v>925</v>
      </c>
      <c r="P193" t="s">
        <v>1041</v>
      </c>
    </row>
    <row r="194" spans="1:17" hidden="1" x14ac:dyDescent="0.25">
      <c r="A194" t="e">
        <v>#REF!</v>
      </c>
      <c r="B194" t="s">
        <v>717</v>
      </c>
      <c r="C194" t="s">
        <v>718</v>
      </c>
      <c r="D194" t="s">
        <v>126</v>
      </c>
      <c r="E194" t="s">
        <v>685</v>
      </c>
      <c r="F194">
        <v>11.441176470588236</v>
      </c>
      <c r="G194">
        <v>30</v>
      </c>
      <c r="H194">
        <v>11.823529411764707</v>
      </c>
      <c r="I194">
        <v>30</v>
      </c>
      <c r="J194">
        <v>11.632352941176471</v>
      </c>
      <c r="K194">
        <v>60</v>
      </c>
      <c r="L194">
        <v>60</v>
      </c>
      <c r="M194" t="e">
        <v>#N/A</v>
      </c>
      <c r="N194">
        <v>120</v>
      </c>
      <c r="O194" t="s">
        <v>952</v>
      </c>
      <c r="P194" t="s">
        <v>953</v>
      </c>
    </row>
    <row r="195" spans="1:17" hidden="1" x14ac:dyDescent="0.25">
      <c r="A195" t="e">
        <v>#REF!</v>
      </c>
      <c r="B195" t="s">
        <v>719</v>
      </c>
      <c r="C195" t="s">
        <v>720</v>
      </c>
      <c r="D195" t="s">
        <v>966</v>
      </c>
      <c r="E195" t="s">
        <v>685</v>
      </c>
      <c r="F195">
        <v>14.345098039215687</v>
      </c>
      <c r="G195">
        <v>30</v>
      </c>
      <c r="H195">
        <v>13.672058823529412</v>
      </c>
      <c r="I195">
        <v>30</v>
      </c>
      <c r="J195">
        <v>14.008578431372548</v>
      </c>
      <c r="K195">
        <v>60</v>
      </c>
      <c r="L195">
        <v>60</v>
      </c>
      <c r="M195" t="e">
        <v>#N/A</v>
      </c>
      <c r="N195">
        <v>120</v>
      </c>
      <c r="O195" t="s">
        <v>952</v>
      </c>
      <c r="P195" t="s">
        <v>953</v>
      </c>
    </row>
    <row r="196" spans="1:17" hidden="1" x14ac:dyDescent="0.25">
      <c r="A196" t="e">
        <v>#REF!</v>
      </c>
      <c r="B196" t="s">
        <v>722</v>
      </c>
      <c r="C196" t="s">
        <v>723</v>
      </c>
      <c r="D196" t="s">
        <v>23</v>
      </c>
      <c r="E196" t="s">
        <v>685</v>
      </c>
      <c r="F196">
        <v>8.3764705882352946</v>
      </c>
      <c r="G196">
        <v>10</v>
      </c>
      <c r="H196">
        <v>10</v>
      </c>
      <c r="I196">
        <v>30</v>
      </c>
      <c r="J196">
        <v>9.1882352941176464</v>
      </c>
      <c r="K196">
        <v>40</v>
      </c>
      <c r="L196">
        <v>60</v>
      </c>
      <c r="M196" t="e">
        <v>#N/A</v>
      </c>
      <c r="N196">
        <v>100</v>
      </c>
      <c r="O196" t="s">
        <v>925</v>
      </c>
      <c r="P196" t="s">
        <v>953</v>
      </c>
      <c r="Q196" t="s">
        <v>954</v>
      </c>
    </row>
    <row r="197" spans="1:17" hidden="1" x14ac:dyDescent="0.25">
      <c r="A197" t="e">
        <v>#REF!</v>
      </c>
      <c r="B197" t="s">
        <v>724</v>
      </c>
      <c r="C197" t="s">
        <v>199</v>
      </c>
      <c r="D197" t="s">
        <v>147</v>
      </c>
      <c r="E197" t="s">
        <v>685</v>
      </c>
      <c r="F197">
        <v>10.744117647058824</v>
      </c>
      <c r="G197">
        <v>30</v>
      </c>
      <c r="H197">
        <v>10.867647058823529</v>
      </c>
      <c r="I197">
        <v>30</v>
      </c>
      <c r="J197">
        <v>10.805882352941175</v>
      </c>
      <c r="K197">
        <v>60</v>
      </c>
      <c r="L197">
        <v>60</v>
      </c>
      <c r="M197" t="e">
        <v>#N/A</v>
      </c>
      <c r="N197">
        <v>120</v>
      </c>
      <c r="O197" t="s">
        <v>952</v>
      </c>
      <c r="P197" t="s">
        <v>953</v>
      </c>
    </row>
    <row r="198" spans="1:17" hidden="1" x14ac:dyDescent="0.25">
      <c r="A198" t="e">
        <v>#REF!</v>
      </c>
      <c r="B198" t="s">
        <v>725</v>
      </c>
      <c r="C198" t="s">
        <v>726</v>
      </c>
      <c r="D198" t="s">
        <v>198</v>
      </c>
      <c r="E198" t="s">
        <v>685</v>
      </c>
      <c r="F198">
        <v>10.396078431372549</v>
      </c>
      <c r="G198">
        <v>30</v>
      </c>
      <c r="H198">
        <v>10</v>
      </c>
      <c r="I198">
        <v>30</v>
      </c>
      <c r="J198">
        <v>10.198039215686276</v>
      </c>
      <c r="K198">
        <v>60</v>
      </c>
      <c r="L198">
        <v>60</v>
      </c>
      <c r="M198" t="e">
        <v>#N/A</v>
      </c>
      <c r="N198">
        <v>120</v>
      </c>
      <c r="O198" t="s">
        <v>952</v>
      </c>
      <c r="P198" t="s">
        <v>953</v>
      </c>
    </row>
    <row r="199" spans="1:17" hidden="1" x14ac:dyDescent="0.25">
      <c r="A199" t="e">
        <v>#REF!</v>
      </c>
      <c r="B199" t="s">
        <v>967</v>
      </c>
      <c r="C199" t="s">
        <v>226</v>
      </c>
      <c r="D199" t="s">
        <v>72</v>
      </c>
      <c r="E199" t="s">
        <v>685</v>
      </c>
      <c r="F199">
        <v>4.8294117647058821</v>
      </c>
      <c r="G199">
        <v>0</v>
      </c>
      <c r="H199" t="e">
        <v>#N/A</v>
      </c>
      <c r="I199" t="e">
        <v>#N/A</v>
      </c>
      <c r="J199" t="e">
        <v>#N/A</v>
      </c>
      <c r="K199" t="e">
        <v>#N/A</v>
      </c>
      <c r="L199" t="e">
        <v>#N/A</v>
      </c>
      <c r="M199" t="e">
        <v>#N/A</v>
      </c>
      <c r="N199" t="e">
        <v>#N/A</v>
      </c>
      <c r="O199" t="s">
        <v>925</v>
      </c>
      <c r="P199" t="s">
        <v>956</v>
      </c>
    </row>
    <row r="200" spans="1:17" hidden="1" x14ac:dyDescent="0.25">
      <c r="A200" t="e">
        <v>#REF!</v>
      </c>
      <c r="B200" t="s">
        <v>727</v>
      </c>
      <c r="C200" t="s">
        <v>728</v>
      </c>
      <c r="D200" t="s">
        <v>176</v>
      </c>
      <c r="E200" t="s">
        <v>685</v>
      </c>
      <c r="F200">
        <v>2.8970588235294117</v>
      </c>
      <c r="G200">
        <v>6</v>
      </c>
      <c r="H200">
        <v>7.1252941176470594</v>
      </c>
      <c r="I200">
        <v>19</v>
      </c>
      <c r="J200">
        <v>5.0111764705882358</v>
      </c>
      <c r="K200">
        <v>25</v>
      </c>
      <c r="L200" t="s">
        <v>1035</v>
      </c>
      <c r="M200" t="e">
        <v>#N/A</v>
      </c>
      <c r="N200">
        <v>85</v>
      </c>
      <c r="O200" t="s">
        <v>952</v>
      </c>
      <c r="P200" t="s">
        <v>956</v>
      </c>
    </row>
    <row r="201" spans="1:17" hidden="1" x14ac:dyDescent="0.25">
      <c r="A201" t="e">
        <v>#REF!</v>
      </c>
      <c r="B201" t="s">
        <v>729</v>
      </c>
      <c r="C201" t="s">
        <v>730</v>
      </c>
      <c r="D201" t="s">
        <v>731</v>
      </c>
      <c r="E201" t="s">
        <v>685</v>
      </c>
      <c r="F201">
        <v>8.75</v>
      </c>
      <c r="G201">
        <v>9</v>
      </c>
      <c r="H201">
        <v>10</v>
      </c>
      <c r="I201">
        <v>30</v>
      </c>
      <c r="J201">
        <v>9.375</v>
      </c>
      <c r="K201">
        <v>39</v>
      </c>
      <c r="L201">
        <v>60</v>
      </c>
      <c r="M201">
        <v>60</v>
      </c>
      <c r="N201">
        <v>99</v>
      </c>
      <c r="O201" t="s">
        <v>925</v>
      </c>
      <c r="P201" t="s">
        <v>1041</v>
      </c>
    </row>
    <row r="202" spans="1:17" hidden="1" x14ac:dyDescent="0.25">
      <c r="A202" t="e">
        <v>#REF!</v>
      </c>
      <c r="B202" t="s">
        <v>732</v>
      </c>
      <c r="C202" t="s">
        <v>53</v>
      </c>
      <c r="D202" t="s">
        <v>142</v>
      </c>
      <c r="E202" t="s">
        <v>685</v>
      </c>
      <c r="F202">
        <v>6.1470588235294121</v>
      </c>
      <c r="G202">
        <v>10</v>
      </c>
      <c r="H202">
        <v>6.0147058823529411</v>
      </c>
      <c r="I202">
        <v>10</v>
      </c>
      <c r="J202">
        <v>6.0808823529411766</v>
      </c>
      <c r="K202">
        <v>20</v>
      </c>
      <c r="L202">
        <v>60</v>
      </c>
      <c r="M202" t="e">
        <v>#N/A</v>
      </c>
      <c r="N202">
        <v>80</v>
      </c>
      <c r="O202" t="s">
        <v>925</v>
      </c>
      <c r="P202" t="s">
        <v>956</v>
      </c>
    </row>
    <row r="203" spans="1:17" hidden="1" x14ac:dyDescent="0.25">
      <c r="A203" t="e">
        <v>#REF!</v>
      </c>
      <c r="B203" t="s">
        <v>733</v>
      </c>
      <c r="C203" t="s">
        <v>734</v>
      </c>
      <c r="D203" t="s">
        <v>229</v>
      </c>
      <c r="E203" t="s">
        <v>685</v>
      </c>
      <c r="F203">
        <v>8.0784313725490193</v>
      </c>
      <c r="G203">
        <v>11</v>
      </c>
      <c r="H203">
        <v>10</v>
      </c>
      <c r="I203">
        <v>30</v>
      </c>
      <c r="J203">
        <v>9.0392156862745097</v>
      </c>
      <c r="K203">
        <v>41</v>
      </c>
      <c r="L203">
        <v>60</v>
      </c>
      <c r="M203" t="e">
        <v>#N/A</v>
      </c>
      <c r="N203">
        <v>101</v>
      </c>
      <c r="O203" t="s">
        <v>925</v>
      </c>
      <c r="P203" t="s">
        <v>953</v>
      </c>
      <c r="Q203" t="s">
        <v>954</v>
      </c>
    </row>
    <row r="204" spans="1:17" hidden="1" x14ac:dyDescent="0.25">
      <c r="A204" t="e">
        <v>#REF!</v>
      </c>
      <c r="B204" t="s">
        <v>735</v>
      </c>
      <c r="C204" t="s">
        <v>736</v>
      </c>
      <c r="D204" t="s">
        <v>737</v>
      </c>
      <c r="E204" t="s">
        <v>685</v>
      </c>
      <c r="F204">
        <v>9.5098039215686274</v>
      </c>
      <c r="G204">
        <v>16</v>
      </c>
      <c r="H204">
        <v>10</v>
      </c>
      <c r="I204">
        <v>30</v>
      </c>
      <c r="J204">
        <v>9.7549019607843128</v>
      </c>
      <c r="K204">
        <v>46</v>
      </c>
      <c r="L204">
        <v>60</v>
      </c>
      <c r="M204" t="e">
        <v>#N/A</v>
      </c>
      <c r="N204">
        <v>106</v>
      </c>
      <c r="O204" t="s">
        <v>925</v>
      </c>
      <c r="P204" t="s">
        <v>953</v>
      </c>
      <c r="Q204" t="s">
        <v>954</v>
      </c>
    </row>
    <row r="205" spans="1:17" hidden="1" x14ac:dyDescent="0.25">
      <c r="A205" t="e">
        <v>#REF!</v>
      </c>
      <c r="B205" t="s">
        <v>738</v>
      </c>
      <c r="C205" t="s">
        <v>739</v>
      </c>
      <c r="D205" t="s">
        <v>45</v>
      </c>
      <c r="E205" t="s">
        <v>685</v>
      </c>
      <c r="F205">
        <v>9.2941176470588243</v>
      </c>
      <c r="G205">
        <v>19</v>
      </c>
      <c r="H205">
        <v>10.389705882352942</v>
      </c>
      <c r="I205">
        <v>30</v>
      </c>
      <c r="J205">
        <v>9.841911764705884</v>
      </c>
      <c r="K205">
        <v>49</v>
      </c>
      <c r="L205">
        <v>60</v>
      </c>
      <c r="M205" t="e">
        <v>#N/A</v>
      </c>
      <c r="N205">
        <v>109</v>
      </c>
      <c r="O205" t="s">
        <v>925</v>
      </c>
      <c r="P205" t="s">
        <v>953</v>
      </c>
      <c r="Q205" t="s">
        <v>954</v>
      </c>
    </row>
    <row r="206" spans="1:17" hidden="1" x14ac:dyDescent="0.25">
      <c r="A206" t="e">
        <v>#REF!</v>
      </c>
      <c r="B206" t="s">
        <v>740</v>
      </c>
      <c r="C206" t="s">
        <v>741</v>
      </c>
      <c r="D206" t="s">
        <v>67</v>
      </c>
      <c r="E206" t="s">
        <v>685</v>
      </c>
      <c r="F206">
        <v>0</v>
      </c>
      <c r="G206">
        <v>0</v>
      </c>
      <c r="H206" t="e">
        <v>#REF!</v>
      </c>
      <c r="I206" t="e">
        <v>#REF!</v>
      </c>
      <c r="J206" t="e">
        <v>#REF!</v>
      </c>
      <c r="K206" t="e">
        <v>#REF!</v>
      </c>
      <c r="L206">
        <v>60</v>
      </c>
      <c r="M206" t="e">
        <v>#N/A</v>
      </c>
      <c r="N206" t="e">
        <v>#REF!</v>
      </c>
      <c r="O206" t="s">
        <v>952</v>
      </c>
      <c r="P206" t="s">
        <v>956</v>
      </c>
    </row>
    <row r="207" spans="1:17" hidden="1" x14ac:dyDescent="0.25">
      <c r="A207" t="e">
        <v>#REF!</v>
      </c>
      <c r="B207" t="s">
        <v>742</v>
      </c>
      <c r="C207" t="s">
        <v>35</v>
      </c>
      <c r="D207" t="s">
        <v>229</v>
      </c>
      <c r="E207" t="s">
        <v>743</v>
      </c>
      <c r="F207">
        <v>10.394117647058822</v>
      </c>
      <c r="G207">
        <v>30</v>
      </c>
      <c r="H207">
        <v>10.25</v>
      </c>
      <c r="I207">
        <v>30</v>
      </c>
      <c r="J207">
        <v>10.32205882352941</v>
      </c>
      <c r="K207">
        <v>60</v>
      </c>
      <c r="L207">
        <v>60</v>
      </c>
      <c r="M207" t="e">
        <v>#N/A</v>
      </c>
      <c r="N207">
        <v>120</v>
      </c>
      <c r="O207" t="s">
        <v>925</v>
      </c>
      <c r="P207" t="s">
        <v>953</v>
      </c>
    </row>
    <row r="208" spans="1:17" hidden="1" x14ac:dyDescent="0.25">
      <c r="A208" t="e">
        <v>#REF!</v>
      </c>
      <c r="B208" t="s">
        <v>744</v>
      </c>
      <c r="C208" t="s">
        <v>745</v>
      </c>
      <c r="D208" t="s">
        <v>746</v>
      </c>
      <c r="E208" t="s">
        <v>743</v>
      </c>
      <c r="F208">
        <v>9.8764705882352946</v>
      </c>
      <c r="G208">
        <v>17</v>
      </c>
      <c r="H208">
        <v>10</v>
      </c>
      <c r="I208">
        <v>30</v>
      </c>
      <c r="J208">
        <v>9.9382352941176464</v>
      </c>
      <c r="K208">
        <v>47</v>
      </c>
      <c r="L208">
        <v>60</v>
      </c>
      <c r="M208">
        <v>60</v>
      </c>
      <c r="N208">
        <v>107</v>
      </c>
      <c r="O208" t="s">
        <v>925</v>
      </c>
      <c r="P208" t="s">
        <v>953</v>
      </c>
      <c r="Q208" t="s">
        <v>954</v>
      </c>
    </row>
    <row r="209" spans="1:17" hidden="1" x14ac:dyDescent="0.25">
      <c r="A209" t="e">
        <v>#REF!</v>
      </c>
      <c r="B209" t="s">
        <v>747</v>
      </c>
      <c r="C209" t="s">
        <v>748</v>
      </c>
      <c r="D209" t="s">
        <v>48</v>
      </c>
      <c r="E209" t="s">
        <v>743</v>
      </c>
      <c r="F209">
        <v>11.264705882352942</v>
      </c>
      <c r="G209">
        <v>30</v>
      </c>
      <c r="H209">
        <v>10.477941176470589</v>
      </c>
      <c r="I209">
        <v>30</v>
      </c>
      <c r="J209">
        <v>10.871323529411764</v>
      </c>
      <c r="K209">
        <v>60</v>
      </c>
      <c r="L209">
        <v>60</v>
      </c>
      <c r="M209" t="e">
        <v>#N/A</v>
      </c>
      <c r="N209">
        <v>120</v>
      </c>
      <c r="O209" t="s">
        <v>952</v>
      </c>
      <c r="P209" t="s">
        <v>953</v>
      </c>
    </row>
    <row r="210" spans="1:17" hidden="1" x14ac:dyDescent="0.25">
      <c r="A210" t="e">
        <v>#REF!</v>
      </c>
      <c r="B210" t="s">
        <v>749</v>
      </c>
      <c r="C210" t="s">
        <v>750</v>
      </c>
      <c r="D210" t="s">
        <v>23</v>
      </c>
      <c r="E210" t="s">
        <v>743</v>
      </c>
      <c r="F210">
        <v>9.996078431372549</v>
      </c>
      <c r="G210">
        <v>21</v>
      </c>
      <c r="H210">
        <v>10.279411764705882</v>
      </c>
      <c r="I210">
        <v>30</v>
      </c>
      <c r="J210">
        <v>10.137745098039215</v>
      </c>
      <c r="K210">
        <v>60</v>
      </c>
      <c r="L210">
        <v>60</v>
      </c>
      <c r="M210" t="e">
        <v>#N/A</v>
      </c>
      <c r="N210">
        <v>120</v>
      </c>
      <c r="O210" t="s">
        <v>925</v>
      </c>
      <c r="P210" t="s">
        <v>953</v>
      </c>
    </row>
    <row r="211" spans="1:17" hidden="1" x14ac:dyDescent="0.25">
      <c r="A211" t="e">
        <v>#REF!</v>
      </c>
      <c r="B211" t="s">
        <v>751</v>
      </c>
      <c r="C211" t="s">
        <v>752</v>
      </c>
      <c r="D211" t="s">
        <v>33</v>
      </c>
      <c r="E211" t="s">
        <v>743</v>
      </c>
      <c r="F211">
        <v>9.5009803921568619</v>
      </c>
      <c r="G211">
        <v>16</v>
      </c>
      <c r="H211">
        <v>10</v>
      </c>
      <c r="I211">
        <v>30</v>
      </c>
      <c r="J211">
        <v>9.7504901960784309</v>
      </c>
      <c r="K211">
        <v>46</v>
      </c>
      <c r="L211">
        <v>60</v>
      </c>
      <c r="M211" t="e">
        <v>#N/A</v>
      </c>
      <c r="N211">
        <v>106</v>
      </c>
      <c r="O211" t="s">
        <v>925</v>
      </c>
      <c r="P211" t="s">
        <v>953</v>
      </c>
      <c r="Q211" t="s">
        <v>954</v>
      </c>
    </row>
    <row r="212" spans="1:17" hidden="1" x14ac:dyDescent="0.25">
      <c r="A212" t="e">
        <v>#REF!</v>
      </c>
      <c r="B212" t="s">
        <v>753</v>
      </c>
      <c r="C212" t="s">
        <v>119</v>
      </c>
      <c r="D212" t="s">
        <v>32</v>
      </c>
      <c r="E212" t="s">
        <v>743</v>
      </c>
      <c r="F212">
        <v>9.3578431372549016</v>
      </c>
      <c r="G212">
        <v>15</v>
      </c>
      <c r="H212">
        <v>10</v>
      </c>
      <c r="I212">
        <v>30</v>
      </c>
      <c r="J212">
        <v>9.6789215686274517</v>
      </c>
      <c r="K212">
        <v>45</v>
      </c>
      <c r="L212">
        <v>60</v>
      </c>
      <c r="M212" t="e">
        <v>#N/A</v>
      </c>
      <c r="N212">
        <v>105</v>
      </c>
      <c r="O212" t="s">
        <v>925</v>
      </c>
      <c r="P212" t="s">
        <v>953</v>
      </c>
      <c r="Q212" t="s">
        <v>954</v>
      </c>
    </row>
    <row r="213" spans="1:17" hidden="1" x14ac:dyDescent="0.25">
      <c r="A213" t="e">
        <v>#REF!</v>
      </c>
      <c r="B213" t="s">
        <v>754</v>
      </c>
      <c r="C213" t="s">
        <v>66</v>
      </c>
      <c r="D213" t="s">
        <v>336</v>
      </c>
      <c r="E213" t="s">
        <v>743</v>
      </c>
      <c r="F213">
        <v>11.015686274509804</v>
      </c>
      <c r="G213">
        <v>30</v>
      </c>
      <c r="H213">
        <v>10.294117647058824</v>
      </c>
      <c r="I213">
        <v>30</v>
      </c>
      <c r="J213">
        <v>10.654901960784315</v>
      </c>
      <c r="K213">
        <v>60</v>
      </c>
      <c r="L213">
        <v>60</v>
      </c>
      <c r="M213" t="e">
        <v>#N/A</v>
      </c>
      <c r="N213">
        <v>120</v>
      </c>
      <c r="O213" t="s">
        <v>925</v>
      </c>
      <c r="P213" t="s">
        <v>953</v>
      </c>
    </row>
    <row r="214" spans="1:17" hidden="1" x14ac:dyDescent="0.25">
      <c r="A214" t="e">
        <v>#REF!</v>
      </c>
      <c r="B214" t="s">
        <v>755</v>
      </c>
      <c r="C214" t="s">
        <v>756</v>
      </c>
      <c r="D214" t="s">
        <v>58</v>
      </c>
      <c r="E214" t="s">
        <v>743</v>
      </c>
      <c r="F214">
        <v>10.587254901960785</v>
      </c>
      <c r="G214">
        <v>30</v>
      </c>
      <c r="H214">
        <v>10</v>
      </c>
      <c r="I214">
        <v>30</v>
      </c>
      <c r="J214">
        <v>10.293627450980392</v>
      </c>
      <c r="K214">
        <v>60</v>
      </c>
      <c r="L214">
        <v>60</v>
      </c>
      <c r="M214" t="e">
        <v>#N/A</v>
      </c>
      <c r="N214">
        <v>120</v>
      </c>
      <c r="O214" t="s">
        <v>925</v>
      </c>
      <c r="P214" t="s">
        <v>953</v>
      </c>
    </row>
    <row r="215" spans="1:17" hidden="1" x14ac:dyDescent="0.25">
      <c r="A215" t="e">
        <v>#REF!</v>
      </c>
      <c r="B215" t="s">
        <v>757</v>
      </c>
      <c r="C215" t="s">
        <v>758</v>
      </c>
      <c r="D215" t="s">
        <v>36</v>
      </c>
      <c r="E215" t="s">
        <v>743</v>
      </c>
      <c r="F215">
        <v>9.5647058823529427</v>
      </c>
      <c r="G215">
        <v>17</v>
      </c>
      <c r="H215">
        <v>10</v>
      </c>
      <c r="I215">
        <v>30</v>
      </c>
      <c r="J215">
        <v>9.7823529411764714</v>
      </c>
      <c r="K215">
        <v>47</v>
      </c>
      <c r="L215">
        <v>60</v>
      </c>
      <c r="M215" t="e">
        <v>#N/A</v>
      </c>
      <c r="N215">
        <v>107</v>
      </c>
      <c r="O215" t="s">
        <v>925</v>
      </c>
      <c r="P215" t="s">
        <v>953</v>
      </c>
      <c r="Q215" t="s">
        <v>954</v>
      </c>
    </row>
    <row r="216" spans="1:17" hidden="1" x14ac:dyDescent="0.25">
      <c r="A216" t="e">
        <v>#REF!</v>
      </c>
      <c r="B216" t="s">
        <v>759</v>
      </c>
      <c r="C216" t="s">
        <v>760</v>
      </c>
      <c r="D216" t="s">
        <v>31</v>
      </c>
      <c r="E216" t="s">
        <v>743</v>
      </c>
      <c r="F216">
        <v>11.518627450980391</v>
      </c>
      <c r="G216">
        <v>30</v>
      </c>
      <c r="H216">
        <v>10</v>
      </c>
      <c r="I216">
        <v>30</v>
      </c>
      <c r="J216">
        <v>10.759313725490195</v>
      </c>
      <c r="K216">
        <v>60</v>
      </c>
      <c r="L216">
        <v>60</v>
      </c>
      <c r="M216" t="e">
        <v>#N/A</v>
      </c>
      <c r="N216">
        <v>120</v>
      </c>
      <c r="O216" t="s">
        <v>925</v>
      </c>
      <c r="P216" t="s">
        <v>953</v>
      </c>
    </row>
    <row r="217" spans="1:17" hidden="1" x14ac:dyDescent="0.25">
      <c r="A217" t="e">
        <v>#REF!</v>
      </c>
      <c r="B217" t="s">
        <v>761</v>
      </c>
      <c r="C217" t="s">
        <v>762</v>
      </c>
      <c r="D217" t="s">
        <v>763</v>
      </c>
      <c r="E217" t="s">
        <v>743</v>
      </c>
      <c r="F217">
        <v>8.9450980392156865</v>
      </c>
      <c r="G217">
        <v>14</v>
      </c>
      <c r="H217">
        <v>10</v>
      </c>
      <c r="I217">
        <v>30</v>
      </c>
      <c r="J217">
        <v>9.4725490196078432</v>
      </c>
      <c r="K217">
        <v>44</v>
      </c>
      <c r="L217">
        <v>60</v>
      </c>
      <c r="M217">
        <v>60</v>
      </c>
      <c r="N217">
        <v>104</v>
      </c>
      <c r="O217" t="s">
        <v>925</v>
      </c>
      <c r="P217" s="18" t="s">
        <v>953</v>
      </c>
      <c r="Q217" t="s">
        <v>954</v>
      </c>
    </row>
    <row r="218" spans="1:17" hidden="1" x14ac:dyDescent="0.25">
      <c r="A218" t="e">
        <v>#REF!</v>
      </c>
      <c r="B218" t="s">
        <v>764</v>
      </c>
      <c r="C218" t="s">
        <v>765</v>
      </c>
      <c r="D218" t="s">
        <v>223</v>
      </c>
      <c r="E218" t="s">
        <v>743</v>
      </c>
      <c r="F218">
        <v>9.735294117647058</v>
      </c>
      <c r="G218">
        <v>19</v>
      </c>
      <c r="H218">
        <v>10.970588235294118</v>
      </c>
      <c r="I218">
        <v>30</v>
      </c>
      <c r="J218">
        <v>10.352941176470587</v>
      </c>
      <c r="K218">
        <v>60</v>
      </c>
      <c r="L218">
        <v>60</v>
      </c>
      <c r="M218" t="e">
        <v>#N/A</v>
      </c>
      <c r="N218">
        <v>120</v>
      </c>
      <c r="O218" t="s">
        <v>925</v>
      </c>
      <c r="P218" t="s">
        <v>953</v>
      </c>
    </row>
    <row r="219" spans="1:17" hidden="1" x14ac:dyDescent="0.25">
      <c r="A219" t="e">
        <v>#REF!</v>
      </c>
      <c r="B219" t="s">
        <v>766</v>
      </c>
      <c r="C219" t="s">
        <v>767</v>
      </c>
      <c r="D219" t="s">
        <v>746</v>
      </c>
      <c r="E219" t="s">
        <v>743</v>
      </c>
      <c r="F219">
        <v>9.8364705882352936</v>
      </c>
      <c r="G219">
        <v>17</v>
      </c>
      <c r="H219">
        <v>10.602941176470589</v>
      </c>
      <c r="I219">
        <v>30</v>
      </c>
      <c r="J219">
        <v>10.21970588235294</v>
      </c>
      <c r="K219">
        <v>60</v>
      </c>
      <c r="L219">
        <v>60</v>
      </c>
      <c r="M219" t="e">
        <v>#N/A</v>
      </c>
      <c r="N219">
        <v>120</v>
      </c>
      <c r="O219" t="s">
        <v>925</v>
      </c>
      <c r="P219" t="s">
        <v>953</v>
      </c>
    </row>
    <row r="220" spans="1:17" hidden="1" x14ac:dyDescent="0.25">
      <c r="A220" t="e">
        <v>#REF!</v>
      </c>
      <c r="B220" t="s">
        <v>768</v>
      </c>
      <c r="C220" t="s">
        <v>769</v>
      </c>
      <c r="D220" t="s">
        <v>222</v>
      </c>
      <c r="E220" t="s">
        <v>743</v>
      </c>
      <c r="F220">
        <v>6.6411764705882357</v>
      </c>
      <c r="G220">
        <v>11</v>
      </c>
      <c r="H220">
        <v>10.058823529411764</v>
      </c>
      <c r="I220">
        <v>30</v>
      </c>
      <c r="J220">
        <v>8.35</v>
      </c>
      <c r="K220">
        <v>41</v>
      </c>
      <c r="L220">
        <v>60</v>
      </c>
      <c r="M220" t="e">
        <v>#N/A</v>
      </c>
      <c r="N220">
        <v>101</v>
      </c>
      <c r="O220" t="s">
        <v>952</v>
      </c>
      <c r="P220" t="s">
        <v>1041</v>
      </c>
    </row>
    <row r="221" spans="1:17" hidden="1" x14ac:dyDescent="0.25">
      <c r="A221" t="e">
        <v>#REF!</v>
      </c>
      <c r="B221" t="s">
        <v>770</v>
      </c>
      <c r="C221" t="s">
        <v>712</v>
      </c>
      <c r="D221" t="s">
        <v>771</v>
      </c>
      <c r="E221" t="s">
        <v>743</v>
      </c>
      <c r="F221">
        <v>11.071568627450981</v>
      </c>
      <c r="G221">
        <v>30</v>
      </c>
      <c r="H221">
        <v>10</v>
      </c>
      <c r="I221">
        <v>30</v>
      </c>
      <c r="J221">
        <v>10.53578431372549</v>
      </c>
      <c r="K221">
        <v>60</v>
      </c>
      <c r="L221">
        <v>60</v>
      </c>
      <c r="M221" t="e">
        <v>#N/A</v>
      </c>
      <c r="N221">
        <v>120</v>
      </c>
      <c r="O221" t="s">
        <v>925</v>
      </c>
      <c r="P221" t="s">
        <v>953</v>
      </c>
    </row>
    <row r="222" spans="1:17" hidden="1" x14ac:dyDescent="0.25">
      <c r="A222" t="e">
        <v>#REF!</v>
      </c>
      <c r="B222" t="s">
        <v>772</v>
      </c>
      <c r="C222" t="s">
        <v>773</v>
      </c>
      <c r="D222" t="s">
        <v>774</v>
      </c>
      <c r="E222" t="s">
        <v>743</v>
      </c>
      <c r="F222">
        <v>8.2774509803921568</v>
      </c>
      <c r="G222">
        <v>14</v>
      </c>
      <c r="H222">
        <v>10</v>
      </c>
      <c r="I222">
        <v>30</v>
      </c>
      <c r="J222">
        <v>9.1387254901960784</v>
      </c>
      <c r="K222">
        <v>44</v>
      </c>
      <c r="L222">
        <v>60</v>
      </c>
      <c r="M222">
        <v>60</v>
      </c>
      <c r="N222">
        <v>104</v>
      </c>
      <c r="O222" t="s">
        <v>925</v>
      </c>
      <c r="P222" t="s">
        <v>953</v>
      </c>
      <c r="Q222" t="s">
        <v>954</v>
      </c>
    </row>
    <row r="223" spans="1:17" hidden="1" x14ac:dyDescent="0.25">
      <c r="A223" t="e">
        <v>#REF!</v>
      </c>
      <c r="B223" t="s">
        <v>775</v>
      </c>
      <c r="C223" t="s">
        <v>776</v>
      </c>
      <c r="D223" t="s">
        <v>169</v>
      </c>
      <c r="E223" t="s">
        <v>743</v>
      </c>
      <c r="F223">
        <v>10.174509803921568</v>
      </c>
      <c r="G223">
        <v>30</v>
      </c>
      <c r="H223">
        <v>10</v>
      </c>
      <c r="I223">
        <v>30</v>
      </c>
      <c r="J223">
        <v>10.087254901960783</v>
      </c>
      <c r="K223">
        <v>60</v>
      </c>
      <c r="L223">
        <v>60</v>
      </c>
      <c r="M223" t="e">
        <v>#N/A</v>
      </c>
      <c r="N223">
        <v>120</v>
      </c>
      <c r="O223" t="s">
        <v>925</v>
      </c>
      <c r="P223" t="s">
        <v>953</v>
      </c>
    </row>
    <row r="224" spans="1:17" hidden="1" x14ac:dyDescent="0.25">
      <c r="A224" t="e">
        <v>#REF!</v>
      </c>
      <c r="B224" t="s">
        <v>777</v>
      </c>
      <c r="C224" t="s">
        <v>778</v>
      </c>
      <c r="D224" t="s">
        <v>216</v>
      </c>
      <c r="E224" t="s">
        <v>743</v>
      </c>
      <c r="F224">
        <v>12.505882352941178</v>
      </c>
      <c r="G224">
        <v>30</v>
      </c>
      <c r="H224">
        <v>10.397058823529411</v>
      </c>
      <c r="I224">
        <v>30</v>
      </c>
      <c r="J224">
        <v>11.451470588235296</v>
      </c>
      <c r="K224">
        <v>60</v>
      </c>
      <c r="L224">
        <v>60</v>
      </c>
      <c r="M224" t="e">
        <v>#N/A</v>
      </c>
      <c r="N224">
        <v>120</v>
      </c>
      <c r="O224" t="s">
        <v>952</v>
      </c>
      <c r="P224" t="s">
        <v>953</v>
      </c>
    </row>
    <row r="225" spans="1:17" hidden="1" x14ac:dyDescent="0.25">
      <c r="A225" t="e">
        <v>#REF!</v>
      </c>
      <c r="B225" t="s">
        <v>779</v>
      </c>
      <c r="C225" t="s">
        <v>141</v>
      </c>
      <c r="D225" t="s">
        <v>780</v>
      </c>
      <c r="E225" t="s">
        <v>743</v>
      </c>
      <c r="F225">
        <v>10.002941176470589</v>
      </c>
      <c r="G225">
        <v>30</v>
      </c>
      <c r="H225">
        <v>10.941176470588236</v>
      </c>
      <c r="I225">
        <v>30</v>
      </c>
      <c r="J225">
        <v>10.472058823529412</v>
      </c>
      <c r="K225">
        <v>60</v>
      </c>
      <c r="L225">
        <v>60</v>
      </c>
      <c r="M225" t="e">
        <v>#N/A</v>
      </c>
      <c r="N225">
        <v>120</v>
      </c>
      <c r="O225" t="s">
        <v>952</v>
      </c>
      <c r="P225" t="s">
        <v>953</v>
      </c>
    </row>
    <row r="226" spans="1:17" hidden="1" x14ac:dyDescent="0.25">
      <c r="A226" t="e">
        <v>#REF!</v>
      </c>
      <c r="B226" t="s">
        <v>781</v>
      </c>
      <c r="C226" t="s">
        <v>782</v>
      </c>
      <c r="D226" t="s">
        <v>783</v>
      </c>
      <c r="E226" t="s">
        <v>743</v>
      </c>
      <c r="F226">
        <v>8.264705882352942</v>
      </c>
      <c r="G226">
        <v>14</v>
      </c>
      <c r="H226">
        <v>10</v>
      </c>
      <c r="I226">
        <v>30</v>
      </c>
      <c r="J226">
        <v>9.132352941176471</v>
      </c>
      <c r="K226">
        <v>44</v>
      </c>
      <c r="L226">
        <v>60</v>
      </c>
      <c r="M226" t="e">
        <v>#N/A</v>
      </c>
      <c r="N226">
        <v>104</v>
      </c>
      <c r="O226" t="s">
        <v>925</v>
      </c>
      <c r="P226" t="s">
        <v>953</v>
      </c>
      <c r="Q226" t="s">
        <v>954</v>
      </c>
    </row>
    <row r="227" spans="1:17" hidden="1" x14ac:dyDescent="0.25">
      <c r="A227" t="e">
        <v>#REF!</v>
      </c>
      <c r="B227" t="s">
        <v>784</v>
      </c>
      <c r="C227" t="s">
        <v>785</v>
      </c>
      <c r="D227" t="s">
        <v>786</v>
      </c>
      <c r="E227" t="s">
        <v>743</v>
      </c>
      <c r="F227">
        <v>9.8705882352941181</v>
      </c>
      <c r="G227">
        <v>14</v>
      </c>
      <c r="H227">
        <v>8.9779411764705888</v>
      </c>
      <c r="I227">
        <v>14</v>
      </c>
      <c r="J227">
        <v>9.4242647058823543</v>
      </c>
      <c r="K227">
        <v>28</v>
      </c>
      <c r="L227">
        <v>60</v>
      </c>
      <c r="M227" t="e">
        <v>#N/A</v>
      </c>
      <c r="N227">
        <v>88</v>
      </c>
      <c r="O227" t="s">
        <v>925</v>
      </c>
      <c r="P227" t="s">
        <v>1041</v>
      </c>
      <c r="Q227" t="s">
        <v>961</v>
      </c>
    </row>
    <row r="228" spans="1:17" hidden="1" x14ac:dyDescent="0.25">
      <c r="A228" t="e">
        <v>#REF!</v>
      </c>
      <c r="B228" t="s">
        <v>787</v>
      </c>
      <c r="C228" t="s">
        <v>788</v>
      </c>
      <c r="D228" t="s">
        <v>214</v>
      </c>
      <c r="E228" t="s">
        <v>743</v>
      </c>
      <c r="F228">
        <v>11.301960784313724</v>
      </c>
      <c r="G228">
        <v>30</v>
      </c>
      <c r="H228">
        <v>10.220588235294118</v>
      </c>
      <c r="I228">
        <v>30</v>
      </c>
      <c r="J228">
        <v>10.761274509803922</v>
      </c>
      <c r="K228">
        <v>60</v>
      </c>
      <c r="L228">
        <v>60</v>
      </c>
      <c r="M228" t="e">
        <v>#N/A</v>
      </c>
      <c r="N228">
        <v>120</v>
      </c>
      <c r="O228" t="s">
        <v>925</v>
      </c>
      <c r="P228" t="s">
        <v>953</v>
      </c>
    </row>
    <row r="229" spans="1:17" hidden="1" x14ac:dyDescent="0.25">
      <c r="A229" t="e">
        <v>#REF!</v>
      </c>
      <c r="B229" t="s">
        <v>789</v>
      </c>
      <c r="C229" t="s">
        <v>790</v>
      </c>
      <c r="D229" t="s">
        <v>791</v>
      </c>
      <c r="E229" t="s">
        <v>743</v>
      </c>
      <c r="F229">
        <v>11.685294117647059</v>
      </c>
      <c r="G229">
        <v>30</v>
      </c>
      <c r="H229">
        <v>12.029411764705882</v>
      </c>
      <c r="I229">
        <v>30</v>
      </c>
      <c r="J229">
        <v>11.857352941176471</v>
      </c>
      <c r="K229">
        <v>60</v>
      </c>
      <c r="L229">
        <v>60</v>
      </c>
      <c r="M229" t="e">
        <v>#N/A</v>
      </c>
      <c r="N229">
        <v>120</v>
      </c>
      <c r="O229" t="s">
        <v>952</v>
      </c>
      <c r="P229" t="s">
        <v>953</v>
      </c>
    </row>
    <row r="230" spans="1:17" hidden="1" x14ac:dyDescent="0.25">
      <c r="A230" t="e">
        <v>#REF!</v>
      </c>
      <c r="B230" t="s">
        <v>792</v>
      </c>
      <c r="C230" t="s">
        <v>793</v>
      </c>
      <c r="D230" t="s">
        <v>794</v>
      </c>
      <c r="E230" t="s">
        <v>743</v>
      </c>
      <c r="F230">
        <v>10.002941176470589</v>
      </c>
      <c r="G230">
        <v>30</v>
      </c>
      <c r="H230">
        <v>8.867647058823529</v>
      </c>
      <c r="I230">
        <v>15</v>
      </c>
      <c r="J230">
        <v>9.4352941176470591</v>
      </c>
      <c r="K230">
        <v>45</v>
      </c>
      <c r="L230">
        <v>60</v>
      </c>
      <c r="M230" t="e">
        <v>#N/A</v>
      </c>
      <c r="N230">
        <v>105</v>
      </c>
      <c r="O230" t="s">
        <v>925</v>
      </c>
      <c r="P230" t="s">
        <v>953</v>
      </c>
      <c r="Q230" t="s">
        <v>954</v>
      </c>
    </row>
    <row r="231" spans="1:17" hidden="1" x14ac:dyDescent="0.25">
      <c r="A231" t="e">
        <v>#REF!</v>
      </c>
      <c r="B231" t="s">
        <v>795</v>
      </c>
      <c r="C231" t="s">
        <v>796</v>
      </c>
      <c r="D231" t="s">
        <v>23</v>
      </c>
      <c r="E231" t="s">
        <v>743</v>
      </c>
      <c r="F231">
        <v>11.4</v>
      </c>
      <c r="G231">
        <v>30</v>
      </c>
      <c r="H231">
        <v>10.161764705882353</v>
      </c>
      <c r="I231">
        <v>30</v>
      </c>
      <c r="J231">
        <v>10.780882352941177</v>
      </c>
      <c r="K231">
        <v>60</v>
      </c>
      <c r="L231">
        <v>60</v>
      </c>
      <c r="M231" t="e">
        <v>#N/A</v>
      </c>
      <c r="N231">
        <v>120</v>
      </c>
      <c r="O231" t="s">
        <v>925</v>
      </c>
      <c r="P231" t="s">
        <v>953</v>
      </c>
    </row>
    <row r="232" spans="1:17" hidden="1" x14ac:dyDescent="0.25">
      <c r="A232" t="e">
        <v>#REF!</v>
      </c>
      <c r="B232" t="s">
        <v>797</v>
      </c>
      <c r="C232" t="s">
        <v>798</v>
      </c>
      <c r="D232" t="s">
        <v>132</v>
      </c>
      <c r="E232" t="s">
        <v>743</v>
      </c>
      <c r="F232">
        <v>6.3500000000000005</v>
      </c>
      <c r="G232">
        <v>3</v>
      </c>
      <c r="H232">
        <v>7.367647058823529</v>
      </c>
      <c r="I232">
        <v>8</v>
      </c>
      <c r="J232">
        <v>6.8588235294117652</v>
      </c>
      <c r="K232">
        <v>11</v>
      </c>
      <c r="L232">
        <v>37</v>
      </c>
      <c r="M232">
        <v>37</v>
      </c>
      <c r="N232">
        <v>48</v>
      </c>
      <c r="O232" t="s">
        <v>925</v>
      </c>
      <c r="P232" t="s">
        <v>956</v>
      </c>
    </row>
    <row r="233" spans="1:17" hidden="1" x14ac:dyDescent="0.25">
      <c r="A233" t="e">
        <v>#REF!</v>
      </c>
      <c r="B233" t="s">
        <v>799</v>
      </c>
      <c r="C233" t="s">
        <v>800</v>
      </c>
      <c r="D233" t="s">
        <v>801</v>
      </c>
      <c r="E233" t="s">
        <v>743</v>
      </c>
      <c r="F233">
        <v>10.081176470588234</v>
      </c>
      <c r="G233">
        <v>30</v>
      </c>
      <c r="H233">
        <v>10</v>
      </c>
      <c r="I233">
        <v>30</v>
      </c>
      <c r="J233">
        <v>10.040588235294116</v>
      </c>
      <c r="K233">
        <v>60</v>
      </c>
      <c r="L233">
        <v>60</v>
      </c>
      <c r="M233" t="e">
        <v>#N/A</v>
      </c>
      <c r="N233">
        <v>120</v>
      </c>
      <c r="O233" t="s">
        <v>925</v>
      </c>
      <c r="P233" t="s">
        <v>953</v>
      </c>
    </row>
    <row r="234" spans="1:17" hidden="1" x14ac:dyDescent="0.25">
      <c r="A234" t="e">
        <v>#REF!</v>
      </c>
      <c r="B234" t="s">
        <v>802</v>
      </c>
      <c r="C234" t="s">
        <v>166</v>
      </c>
      <c r="D234" t="s">
        <v>23</v>
      </c>
      <c r="E234" t="s">
        <v>743</v>
      </c>
      <c r="F234">
        <v>9.2529411764705891</v>
      </c>
      <c r="G234">
        <v>11</v>
      </c>
      <c r="H234">
        <v>10</v>
      </c>
      <c r="I234">
        <v>30</v>
      </c>
      <c r="J234">
        <v>9.6264705882352946</v>
      </c>
      <c r="K234">
        <v>41</v>
      </c>
      <c r="L234">
        <v>60</v>
      </c>
      <c r="M234" t="e">
        <v>#N/A</v>
      </c>
      <c r="N234">
        <v>101</v>
      </c>
      <c r="O234" t="s">
        <v>925</v>
      </c>
      <c r="P234" t="s">
        <v>953</v>
      </c>
      <c r="Q234" t="s">
        <v>954</v>
      </c>
    </row>
    <row r="235" spans="1:17" hidden="1" x14ac:dyDescent="0.25">
      <c r="A235" t="e">
        <v>#REF!</v>
      </c>
      <c r="B235" t="s">
        <v>677</v>
      </c>
      <c r="C235" t="s">
        <v>678</v>
      </c>
      <c r="D235" t="s">
        <v>679</v>
      </c>
      <c r="E235" t="s">
        <v>743</v>
      </c>
      <c r="F235">
        <v>3.2176470588235295</v>
      </c>
      <c r="G235">
        <v>4</v>
      </c>
      <c r="H235">
        <v>7.6300000000000008</v>
      </c>
      <c r="I235">
        <v>20</v>
      </c>
      <c r="J235">
        <v>5.4238235294117647</v>
      </c>
      <c r="K235">
        <v>24</v>
      </c>
      <c r="L235" t="e">
        <v>#N/A</v>
      </c>
      <c r="M235" t="e">
        <v>#N/A</v>
      </c>
      <c r="N235" t="e">
        <v>#N/A</v>
      </c>
      <c r="O235" t="s">
        <v>952</v>
      </c>
      <c r="P235" t="s">
        <v>956</v>
      </c>
    </row>
    <row r="236" spans="1:17" hidden="1" x14ac:dyDescent="0.25">
      <c r="A236" t="e">
        <v>#REF!</v>
      </c>
      <c r="B236" t="s">
        <v>803</v>
      </c>
      <c r="C236" t="s">
        <v>804</v>
      </c>
      <c r="D236" t="s">
        <v>326</v>
      </c>
      <c r="E236" t="s">
        <v>743</v>
      </c>
      <c r="F236">
        <v>9.8058823529411754</v>
      </c>
      <c r="G236">
        <v>22</v>
      </c>
      <c r="H236">
        <v>10</v>
      </c>
      <c r="I236">
        <v>30</v>
      </c>
      <c r="J236">
        <v>9.9029411764705877</v>
      </c>
      <c r="K236">
        <v>52</v>
      </c>
      <c r="L236">
        <v>42</v>
      </c>
      <c r="M236" t="e">
        <v>#N/A</v>
      </c>
      <c r="N236">
        <v>94</v>
      </c>
      <c r="O236" t="s">
        <v>925</v>
      </c>
      <c r="P236" t="s">
        <v>1041</v>
      </c>
    </row>
    <row r="237" spans="1:17" hidden="1" x14ac:dyDescent="0.25">
      <c r="A237">
        <v>1</v>
      </c>
      <c r="B237" t="s">
        <v>840</v>
      </c>
      <c r="C237" t="s">
        <v>968</v>
      </c>
      <c r="D237" t="s">
        <v>71</v>
      </c>
      <c r="E237" t="s">
        <v>969</v>
      </c>
      <c r="F237">
        <v>7.7035294117647046</v>
      </c>
      <c r="G237">
        <v>14</v>
      </c>
      <c r="H237">
        <v>8.2994117647058818</v>
      </c>
      <c r="I237">
        <v>16</v>
      </c>
      <c r="J237">
        <v>8.0014705882352928</v>
      </c>
      <c r="K237">
        <v>30</v>
      </c>
      <c r="L237" t="e">
        <v>#N/A</v>
      </c>
      <c r="M237" t="e">
        <v>#N/A</v>
      </c>
      <c r="N237" t="e">
        <v>#N/A</v>
      </c>
      <c r="O237" t="s">
        <v>925</v>
      </c>
      <c r="P237" t="s">
        <v>956</v>
      </c>
    </row>
    <row r="238" spans="1:17" hidden="1" x14ac:dyDescent="0.25">
      <c r="A238">
        <v>2</v>
      </c>
      <c r="B238" t="s">
        <v>970</v>
      </c>
      <c r="C238" t="s">
        <v>971</v>
      </c>
      <c r="D238" t="s">
        <v>771</v>
      </c>
      <c r="E238" t="s">
        <v>890</v>
      </c>
      <c r="F238">
        <v>9.4689411764705866</v>
      </c>
      <c r="G238">
        <v>23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N238" t="e">
        <v>#N/A</v>
      </c>
      <c r="O238" t="s">
        <v>925</v>
      </c>
      <c r="P238" t="s">
        <v>956</v>
      </c>
    </row>
    <row r="239" spans="1:17" hidden="1" x14ac:dyDescent="0.25">
      <c r="A239">
        <v>3</v>
      </c>
      <c r="B239" t="s">
        <v>848</v>
      </c>
      <c r="C239" t="s">
        <v>154</v>
      </c>
      <c r="D239" t="s">
        <v>849</v>
      </c>
      <c r="E239" t="s">
        <v>890</v>
      </c>
      <c r="F239">
        <v>8.6457647058823532</v>
      </c>
      <c r="G239">
        <v>16</v>
      </c>
      <c r="H239">
        <v>10</v>
      </c>
      <c r="I239">
        <v>30</v>
      </c>
      <c r="J239">
        <v>9.3228823529411766</v>
      </c>
      <c r="K239">
        <v>46</v>
      </c>
      <c r="L239" t="e">
        <v>#N/A</v>
      </c>
      <c r="M239" t="e">
        <v>#N/A</v>
      </c>
      <c r="N239" t="e">
        <v>#N/A</v>
      </c>
      <c r="O239" t="s">
        <v>925</v>
      </c>
      <c r="P239" t="s">
        <v>956</v>
      </c>
    </row>
    <row r="240" spans="1:17" hidden="1" x14ac:dyDescent="0.25">
      <c r="A240">
        <v>4</v>
      </c>
      <c r="B240" t="s">
        <v>972</v>
      </c>
      <c r="C240" t="s">
        <v>154</v>
      </c>
      <c r="D240" t="s">
        <v>54</v>
      </c>
      <c r="E240" t="s">
        <v>890</v>
      </c>
      <c r="F240">
        <v>8.747647058823528</v>
      </c>
      <c r="G240">
        <v>18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N240" t="e">
        <v>#N/A</v>
      </c>
      <c r="O240" t="s">
        <v>925</v>
      </c>
      <c r="P240" t="s">
        <v>956</v>
      </c>
    </row>
    <row r="241" spans="1:16" hidden="1" x14ac:dyDescent="0.25">
      <c r="A241">
        <v>5</v>
      </c>
      <c r="B241" t="s">
        <v>879</v>
      </c>
      <c r="C241" t="s">
        <v>973</v>
      </c>
      <c r="D241" t="s">
        <v>216</v>
      </c>
      <c r="E241" t="s">
        <v>890</v>
      </c>
      <c r="F241">
        <v>3.0731764705882352</v>
      </c>
      <c r="G241">
        <v>8</v>
      </c>
      <c r="H241">
        <v>10.404117647058824</v>
      </c>
      <c r="I241">
        <v>30</v>
      </c>
      <c r="J241">
        <v>6.7386470588235294</v>
      </c>
      <c r="K241">
        <v>38</v>
      </c>
      <c r="L241">
        <v>60</v>
      </c>
      <c r="M241">
        <v>60</v>
      </c>
      <c r="N241">
        <v>98</v>
      </c>
      <c r="O241" t="s">
        <v>925</v>
      </c>
      <c r="P241" t="s">
        <v>1041</v>
      </c>
    </row>
    <row r="242" spans="1:16" hidden="1" x14ac:dyDescent="0.25">
      <c r="A242">
        <v>6</v>
      </c>
      <c r="B242" t="s">
        <v>816</v>
      </c>
      <c r="C242" t="s">
        <v>974</v>
      </c>
      <c r="D242" t="s">
        <v>975</v>
      </c>
      <c r="E242" t="s">
        <v>890</v>
      </c>
      <c r="F242">
        <v>9.4408235294117642</v>
      </c>
      <c r="G242">
        <v>18</v>
      </c>
      <c r="H242">
        <v>10</v>
      </c>
      <c r="I242">
        <v>30</v>
      </c>
      <c r="J242">
        <v>9.720411764705883</v>
      </c>
      <c r="K242">
        <v>48</v>
      </c>
      <c r="L242" t="s">
        <v>1036</v>
      </c>
      <c r="M242" t="e">
        <v>#N/A</v>
      </c>
      <c r="N242" t="e">
        <v>#VALUE!</v>
      </c>
      <c r="O242" t="s">
        <v>925</v>
      </c>
      <c r="P242" t="s">
        <v>956</v>
      </c>
    </row>
    <row r="243" spans="1:16" hidden="1" x14ac:dyDescent="0.25">
      <c r="A243">
        <v>7</v>
      </c>
      <c r="B243" t="s">
        <v>821</v>
      </c>
      <c r="C243" t="s">
        <v>976</v>
      </c>
      <c r="D243" t="s">
        <v>50</v>
      </c>
      <c r="E243" t="s">
        <v>890</v>
      </c>
      <c r="F243">
        <v>7.7005882352941173</v>
      </c>
      <c r="G243">
        <v>20</v>
      </c>
      <c r="H243">
        <v>8.6482352941176472</v>
      </c>
      <c r="I243">
        <v>19</v>
      </c>
      <c r="J243">
        <v>8.1744117647058818</v>
      </c>
      <c r="K243">
        <v>39</v>
      </c>
      <c r="L243" t="e">
        <v>#N/A</v>
      </c>
      <c r="M243" t="e">
        <v>#N/A</v>
      </c>
      <c r="N243" t="e">
        <v>#N/A</v>
      </c>
      <c r="O243" t="s">
        <v>925</v>
      </c>
      <c r="P243" t="s">
        <v>956</v>
      </c>
    </row>
    <row r="244" spans="1:16" hidden="1" x14ac:dyDescent="0.25">
      <c r="A244">
        <v>8</v>
      </c>
      <c r="B244" t="s">
        <v>977</v>
      </c>
      <c r="C244" t="s">
        <v>978</v>
      </c>
      <c r="D244" t="s">
        <v>979</v>
      </c>
      <c r="E244" t="s">
        <v>890</v>
      </c>
      <c r="F244">
        <v>7.7558823529411764</v>
      </c>
      <c r="G244">
        <v>13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N244" t="e">
        <v>#N/A</v>
      </c>
      <c r="O244" t="s">
        <v>925</v>
      </c>
      <c r="P244" t="s">
        <v>956</v>
      </c>
    </row>
    <row r="245" spans="1:16" hidden="1" x14ac:dyDescent="0.25">
      <c r="A245">
        <v>9</v>
      </c>
      <c r="B245" t="s">
        <v>980</v>
      </c>
      <c r="C245" t="s">
        <v>981</v>
      </c>
      <c r="D245" t="s">
        <v>982</v>
      </c>
      <c r="E245" t="s">
        <v>890</v>
      </c>
      <c r="F245">
        <v>6.1312941176470588</v>
      </c>
      <c r="G245">
        <v>11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N245" t="e">
        <v>#N/A</v>
      </c>
      <c r="O245" t="s">
        <v>925</v>
      </c>
      <c r="P245" t="s">
        <v>956</v>
      </c>
    </row>
    <row r="246" spans="1:16" hidden="1" x14ac:dyDescent="0.25">
      <c r="A246">
        <v>10</v>
      </c>
      <c r="B246" t="s">
        <v>158</v>
      </c>
      <c r="C246" t="s">
        <v>24</v>
      </c>
      <c r="D246" t="s">
        <v>38</v>
      </c>
      <c r="E246" t="s">
        <v>890</v>
      </c>
      <c r="F246">
        <v>7.6911764705882355</v>
      </c>
      <c r="G246">
        <v>18</v>
      </c>
      <c r="H246">
        <v>10</v>
      </c>
      <c r="I246">
        <v>30</v>
      </c>
      <c r="J246">
        <v>8.8455882352941178</v>
      </c>
      <c r="K246">
        <v>48</v>
      </c>
      <c r="L246" t="e">
        <v>#N/A</v>
      </c>
      <c r="M246" t="e">
        <v>#N/A</v>
      </c>
      <c r="N246" t="e">
        <v>#N/A</v>
      </c>
      <c r="O246" t="s">
        <v>925</v>
      </c>
      <c r="P246" t="s">
        <v>956</v>
      </c>
    </row>
    <row r="247" spans="1:16" hidden="1" x14ac:dyDescent="0.25">
      <c r="A247">
        <v>11</v>
      </c>
      <c r="B247" t="s">
        <v>983</v>
      </c>
      <c r="C247" t="s">
        <v>984</v>
      </c>
      <c r="D247" t="s">
        <v>985</v>
      </c>
      <c r="E247" t="s">
        <v>890</v>
      </c>
      <c r="F247">
        <v>7.9151764705882348</v>
      </c>
      <c r="G247">
        <v>12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N247" t="e">
        <v>#N/A</v>
      </c>
      <c r="O247" t="s">
        <v>925</v>
      </c>
      <c r="P247" t="s">
        <v>956</v>
      </c>
    </row>
    <row r="248" spans="1:16" hidden="1" x14ac:dyDescent="0.25">
      <c r="A248">
        <v>12</v>
      </c>
      <c r="B248" t="s">
        <v>986</v>
      </c>
      <c r="C248" t="s">
        <v>987</v>
      </c>
      <c r="D248" t="s">
        <v>214</v>
      </c>
      <c r="E248" t="s">
        <v>890</v>
      </c>
      <c r="F248">
        <v>8.6470588235294112</v>
      </c>
      <c r="G248">
        <v>20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N248" t="e">
        <v>#N/A</v>
      </c>
      <c r="O248" t="s">
        <v>925</v>
      </c>
      <c r="P248" t="s">
        <v>956</v>
      </c>
    </row>
    <row r="249" spans="1:16" hidden="1" x14ac:dyDescent="0.25">
      <c r="A249">
        <v>13</v>
      </c>
      <c r="B249" t="s">
        <v>839</v>
      </c>
      <c r="C249" t="s">
        <v>988</v>
      </c>
      <c r="D249" t="s">
        <v>74</v>
      </c>
      <c r="E249" t="s">
        <v>890</v>
      </c>
      <c r="F249">
        <v>2.9882352941176471</v>
      </c>
      <c r="G249">
        <v>1</v>
      </c>
      <c r="H249">
        <v>8.7873529411764704</v>
      </c>
      <c r="I249">
        <v>18</v>
      </c>
      <c r="J249">
        <v>5.8877941176470587</v>
      </c>
      <c r="K249">
        <v>19</v>
      </c>
      <c r="L249" t="e">
        <v>#N/A</v>
      </c>
      <c r="M249" t="e">
        <v>#N/A</v>
      </c>
      <c r="N249" t="e">
        <v>#N/A</v>
      </c>
      <c r="O249" t="s">
        <v>925</v>
      </c>
      <c r="P249" t="s">
        <v>956</v>
      </c>
    </row>
    <row r="250" spans="1:16" hidden="1" x14ac:dyDescent="0.25">
      <c r="A250">
        <v>14</v>
      </c>
      <c r="B250" t="s">
        <v>846</v>
      </c>
      <c r="C250" t="s">
        <v>40</v>
      </c>
      <c r="D250" t="s">
        <v>847</v>
      </c>
      <c r="E250" t="s">
        <v>890</v>
      </c>
      <c r="F250">
        <v>7.7304705882352946</v>
      </c>
      <c r="G250">
        <v>17</v>
      </c>
      <c r="H250">
        <v>10</v>
      </c>
      <c r="I250">
        <v>30</v>
      </c>
      <c r="J250">
        <v>8.8652352941176478</v>
      </c>
      <c r="K250">
        <v>47</v>
      </c>
      <c r="L250" t="e">
        <v>#N/A</v>
      </c>
      <c r="M250" t="e">
        <v>#N/A</v>
      </c>
      <c r="N250" t="e">
        <v>#N/A</v>
      </c>
      <c r="O250" t="s">
        <v>925</v>
      </c>
      <c r="P250" t="s">
        <v>956</v>
      </c>
    </row>
    <row r="251" spans="1:16" hidden="1" x14ac:dyDescent="0.25">
      <c r="A251">
        <v>15</v>
      </c>
      <c r="B251" t="s">
        <v>989</v>
      </c>
      <c r="C251" t="s">
        <v>990</v>
      </c>
      <c r="D251" t="s">
        <v>991</v>
      </c>
      <c r="E251" t="s">
        <v>890</v>
      </c>
      <c r="F251">
        <v>7.6</v>
      </c>
      <c r="G251">
        <v>10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N251" t="e">
        <v>#N/A</v>
      </c>
      <c r="O251" t="s">
        <v>925</v>
      </c>
      <c r="P251" t="s">
        <v>956</v>
      </c>
    </row>
    <row r="252" spans="1:16" hidden="1" x14ac:dyDescent="0.25">
      <c r="A252">
        <v>16</v>
      </c>
      <c r="B252">
        <v>1536036229</v>
      </c>
      <c r="C252" t="s">
        <v>140</v>
      </c>
      <c r="D252" t="s">
        <v>564</v>
      </c>
      <c r="E252" t="s">
        <v>890</v>
      </c>
      <c r="F252">
        <v>5.9676470588235295</v>
      </c>
      <c r="G252">
        <v>15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  <c r="M252" t="e">
        <v>#N/A</v>
      </c>
      <c r="N252" t="e">
        <v>#N/A</v>
      </c>
      <c r="O252" t="s">
        <v>925</v>
      </c>
      <c r="P252" t="s">
        <v>956</v>
      </c>
    </row>
    <row r="253" spans="1:16" hidden="1" x14ac:dyDescent="0.25">
      <c r="A253">
        <v>17</v>
      </c>
      <c r="B253" t="s">
        <v>992</v>
      </c>
      <c r="C253" t="s">
        <v>993</v>
      </c>
      <c r="D253" t="s">
        <v>132</v>
      </c>
      <c r="E253" t="s">
        <v>890</v>
      </c>
      <c r="F253">
        <v>3.3235294117647061</v>
      </c>
      <c r="G253">
        <v>0</v>
      </c>
      <c r="H253" t="e">
        <v>#N/A</v>
      </c>
      <c r="I253" t="e">
        <v>#N/A</v>
      </c>
      <c r="J253" t="e">
        <v>#N/A</v>
      </c>
      <c r="K253" t="e">
        <v>#N/A</v>
      </c>
      <c r="L253" t="e">
        <v>#N/A</v>
      </c>
      <c r="M253" t="e">
        <v>#N/A</v>
      </c>
      <c r="N253" t="e">
        <v>#N/A</v>
      </c>
      <c r="O253" t="s">
        <v>925</v>
      </c>
      <c r="P253" t="s">
        <v>956</v>
      </c>
    </row>
    <row r="254" spans="1:16" hidden="1" x14ac:dyDescent="0.25">
      <c r="A254">
        <v>18</v>
      </c>
      <c r="B254" t="s">
        <v>994</v>
      </c>
      <c r="C254" t="s">
        <v>995</v>
      </c>
      <c r="D254" t="s">
        <v>996</v>
      </c>
      <c r="E254" t="s">
        <v>890</v>
      </c>
      <c r="F254">
        <v>7.0941176470588232</v>
      </c>
      <c r="G254">
        <v>11</v>
      </c>
      <c r="H254" t="e">
        <v>#N/A</v>
      </c>
      <c r="I254" t="e">
        <v>#N/A</v>
      </c>
      <c r="J254" t="e">
        <v>#N/A</v>
      </c>
      <c r="K254" t="e">
        <v>#N/A</v>
      </c>
      <c r="L254" t="e">
        <v>#N/A</v>
      </c>
      <c r="M254" t="e">
        <v>#N/A</v>
      </c>
      <c r="N254" t="e">
        <v>#N/A</v>
      </c>
      <c r="O254" t="s">
        <v>925</v>
      </c>
      <c r="P254" t="s">
        <v>956</v>
      </c>
    </row>
    <row r="255" spans="1:16" hidden="1" x14ac:dyDescent="0.25">
      <c r="A255">
        <v>19</v>
      </c>
      <c r="B255" t="s">
        <v>997</v>
      </c>
      <c r="C255" t="s">
        <v>998</v>
      </c>
      <c r="D255" t="s">
        <v>217</v>
      </c>
      <c r="E255" t="s">
        <v>890</v>
      </c>
      <c r="F255">
        <v>7.7294117647058824</v>
      </c>
      <c r="G255">
        <v>10</v>
      </c>
      <c r="H255" t="e">
        <v>#N/A</v>
      </c>
      <c r="I255" t="e">
        <v>#N/A</v>
      </c>
      <c r="J255" t="e">
        <v>#N/A</v>
      </c>
      <c r="K255" t="e">
        <v>#N/A</v>
      </c>
      <c r="L255" t="e">
        <v>#N/A</v>
      </c>
      <c r="M255" t="e">
        <v>#N/A</v>
      </c>
      <c r="N255" t="e">
        <v>#N/A</v>
      </c>
      <c r="O255" t="s">
        <v>925</v>
      </c>
      <c r="P255" t="s">
        <v>956</v>
      </c>
    </row>
    <row r="256" spans="1:16" hidden="1" x14ac:dyDescent="0.25">
      <c r="A256">
        <v>20</v>
      </c>
      <c r="B256" t="s">
        <v>842</v>
      </c>
      <c r="C256" t="s">
        <v>843</v>
      </c>
      <c r="D256" t="s">
        <v>23</v>
      </c>
      <c r="E256" t="s">
        <v>890</v>
      </c>
      <c r="F256">
        <v>7.9764705882352942</v>
      </c>
      <c r="G256">
        <v>13</v>
      </c>
      <c r="H256">
        <v>10.276470588235293</v>
      </c>
      <c r="I256">
        <v>30</v>
      </c>
      <c r="J256">
        <v>9.1264705882352928</v>
      </c>
      <c r="K256">
        <v>43</v>
      </c>
      <c r="L256" t="e">
        <v>#N/A</v>
      </c>
      <c r="M256" t="e">
        <v>#N/A</v>
      </c>
      <c r="N256" t="e">
        <v>#N/A</v>
      </c>
      <c r="O256" t="s">
        <v>925</v>
      </c>
      <c r="P256" t="s">
        <v>956</v>
      </c>
    </row>
    <row r="257" spans="1:16" hidden="1" x14ac:dyDescent="0.25">
      <c r="A257">
        <v>21</v>
      </c>
      <c r="B257" t="s">
        <v>999</v>
      </c>
      <c r="C257" t="s">
        <v>1000</v>
      </c>
      <c r="D257" t="s">
        <v>1001</v>
      </c>
      <c r="E257" t="s">
        <v>890</v>
      </c>
      <c r="F257">
        <v>5.5410588235294123</v>
      </c>
      <c r="G257">
        <v>10</v>
      </c>
      <c r="H257" t="e">
        <v>#N/A</v>
      </c>
      <c r="I257" t="e">
        <v>#N/A</v>
      </c>
      <c r="J257" t="e">
        <v>#N/A</v>
      </c>
      <c r="K257" t="e">
        <v>#N/A</v>
      </c>
      <c r="L257" t="e">
        <v>#N/A</v>
      </c>
      <c r="M257" t="e">
        <v>#N/A</v>
      </c>
      <c r="N257" t="e">
        <v>#N/A</v>
      </c>
      <c r="O257" t="s">
        <v>925</v>
      </c>
      <c r="P257" t="s">
        <v>956</v>
      </c>
    </row>
    <row r="258" spans="1:16" hidden="1" x14ac:dyDescent="0.25">
      <c r="A258">
        <v>22</v>
      </c>
      <c r="B258" t="s">
        <v>921</v>
      </c>
      <c r="C258" t="s">
        <v>1002</v>
      </c>
      <c r="D258" t="s">
        <v>62</v>
      </c>
      <c r="E258" t="s">
        <v>890</v>
      </c>
      <c r="F258">
        <v>7.367647058823529</v>
      </c>
      <c r="G258">
        <v>13</v>
      </c>
      <c r="H258">
        <v>10</v>
      </c>
      <c r="I258">
        <v>30</v>
      </c>
      <c r="J258">
        <v>8.6838235294117645</v>
      </c>
      <c r="K258">
        <v>43</v>
      </c>
      <c r="L258" t="e">
        <v>#N/A</v>
      </c>
      <c r="M258" t="e">
        <v>#N/A</v>
      </c>
      <c r="N258" t="e">
        <v>#N/A</v>
      </c>
      <c r="O258" t="s">
        <v>925</v>
      </c>
      <c r="P258" t="s">
        <v>956</v>
      </c>
    </row>
    <row r="259" spans="1:16" hidden="1" x14ac:dyDescent="0.25">
      <c r="A259">
        <v>23</v>
      </c>
      <c r="B259" t="s">
        <v>1003</v>
      </c>
      <c r="C259" t="s">
        <v>1004</v>
      </c>
      <c r="D259" t="s">
        <v>395</v>
      </c>
      <c r="E259" t="s">
        <v>890</v>
      </c>
      <c r="F259">
        <v>8.1829411764705888</v>
      </c>
      <c r="G259">
        <v>17</v>
      </c>
      <c r="H259" t="e">
        <v>#N/A</v>
      </c>
      <c r="I259" t="e">
        <v>#N/A</v>
      </c>
      <c r="J259" t="e">
        <v>#N/A</v>
      </c>
      <c r="K259" t="e">
        <v>#N/A</v>
      </c>
      <c r="L259" t="e">
        <v>#N/A</v>
      </c>
      <c r="M259" t="e">
        <v>#N/A</v>
      </c>
      <c r="N259" t="e">
        <v>#N/A</v>
      </c>
      <c r="O259" t="s">
        <v>925</v>
      </c>
      <c r="P259" t="s">
        <v>956</v>
      </c>
    </row>
    <row r="260" spans="1:16" hidden="1" x14ac:dyDescent="0.25">
      <c r="A260">
        <v>24</v>
      </c>
      <c r="B260" t="s">
        <v>811</v>
      </c>
      <c r="C260" t="s">
        <v>812</v>
      </c>
      <c r="D260" t="s">
        <v>64</v>
      </c>
      <c r="E260" t="s">
        <v>890</v>
      </c>
      <c r="F260">
        <v>6.5502352941176474</v>
      </c>
      <c r="G260">
        <v>11</v>
      </c>
      <c r="H260">
        <v>8.735294117647058</v>
      </c>
      <c r="I260">
        <v>19</v>
      </c>
      <c r="J260">
        <v>7.6427647058823531</v>
      </c>
      <c r="K260">
        <v>30</v>
      </c>
      <c r="L260" t="e">
        <v>#N/A</v>
      </c>
      <c r="M260" t="e">
        <v>#N/A</v>
      </c>
      <c r="N260" t="e">
        <v>#N/A</v>
      </c>
      <c r="O260" t="s">
        <v>925</v>
      </c>
      <c r="P260" t="s">
        <v>956</v>
      </c>
    </row>
    <row r="261" spans="1:16" hidden="1" x14ac:dyDescent="0.25">
      <c r="A261">
        <v>25</v>
      </c>
      <c r="B261" t="s">
        <v>1005</v>
      </c>
      <c r="C261" t="s">
        <v>1006</v>
      </c>
      <c r="D261" t="s">
        <v>1007</v>
      </c>
      <c r="E261" t="s">
        <v>890</v>
      </c>
      <c r="F261">
        <v>4.3529411764705879</v>
      </c>
      <c r="G261">
        <v>8</v>
      </c>
      <c r="H261" t="e">
        <v>#N/A</v>
      </c>
      <c r="I261" t="e">
        <v>#N/A</v>
      </c>
      <c r="J261" t="e">
        <v>#N/A</v>
      </c>
      <c r="K261" t="e">
        <v>#N/A</v>
      </c>
      <c r="L261" t="e">
        <v>#N/A</v>
      </c>
      <c r="M261" t="e">
        <v>#N/A</v>
      </c>
      <c r="N261" t="e">
        <v>#N/A</v>
      </c>
      <c r="O261" t="s">
        <v>925</v>
      </c>
      <c r="P261" t="s">
        <v>956</v>
      </c>
    </row>
    <row r="262" spans="1:16" hidden="1" x14ac:dyDescent="0.25">
      <c r="A262">
        <v>26</v>
      </c>
      <c r="B262" t="s">
        <v>875</v>
      </c>
      <c r="C262" t="s">
        <v>876</v>
      </c>
      <c r="D262" t="s">
        <v>1008</v>
      </c>
      <c r="E262" t="s">
        <v>890</v>
      </c>
      <c r="F262">
        <v>7.117647058823529</v>
      </c>
      <c r="G262">
        <v>15</v>
      </c>
      <c r="H262">
        <v>10</v>
      </c>
      <c r="I262">
        <v>30</v>
      </c>
      <c r="J262">
        <v>8.5588235294117645</v>
      </c>
      <c r="K262">
        <v>45</v>
      </c>
      <c r="L262" t="e">
        <v>#N/A</v>
      </c>
      <c r="M262" t="e">
        <v>#N/A</v>
      </c>
      <c r="N262" t="e">
        <v>#N/A</v>
      </c>
      <c r="O262" t="s">
        <v>925</v>
      </c>
      <c r="P262" t="s">
        <v>956</v>
      </c>
    </row>
    <row r="263" spans="1:16" hidden="1" x14ac:dyDescent="0.25">
      <c r="A263">
        <v>27</v>
      </c>
      <c r="B263" t="s">
        <v>1009</v>
      </c>
      <c r="C263" t="s">
        <v>1010</v>
      </c>
      <c r="D263" t="s">
        <v>1011</v>
      </c>
      <c r="E263" t="s">
        <v>890</v>
      </c>
      <c r="F263">
        <v>6.6476470588235301</v>
      </c>
      <c r="G263">
        <v>16</v>
      </c>
      <c r="H263" t="e">
        <v>#N/A</v>
      </c>
      <c r="I263" t="e">
        <v>#N/A</v>
      </c>
      <c r="J263" t="e">
        <v>#N/A</v>
      </c>
      <c r="K263" t="e">
        <v>#N/A</v>
      </c>
      <c r="L263">
        <v>39</v>
      </c>
      <c r="M263">
        <v>39</v>
      </c>
      <c r="N263" t="e">
        <v>#N/A</v>
      </c>
      <c r="O263" t="s">
        <v>925</v>
      </c>
      <c r="P263" t="s">
        <v>956</v>
      </c>
    </row>
    <row r="264" spans="1:16" hidden="1" x14ac:dyDescent="0.25">
      <c r="A264">
        <v>28</v>
      </c>
      <c r="B264" t="s">
        <v>1012</v>
      </c>
      <c r="C264" t="s">
        <v>1013</v>
      </c>
      <c r="D264" t="s">
        <v>1014</v>
      </c>
      <c r="E264" t="s">
        <v>890</v>
      </c>
      <c r="F264">
        <v>9.4176470588235297</v>
      </c>
      <c r="G264">
        <v>23</v>
      </c>
      <c r="H264" t="e">
        <v>#N/A</v>
      </c>
      <c r="I264" t="e">
        <v>#N/A</v>
      </c>
      <c r="J264" t="e">
        <v>#N/A</v>
      </c>
      <c r="K264" t="e">
        <v>#N/A</v>
      </c>
      <c r="L264" t="e">
        <v>#N/A</v>
      </c>
      <c r="M264" t="e">
        <v>#N/A</v>
      </c>
      <c r="N264" t="e">
        <v>#N/A</v>
      </c>
      <c r="O264" t="s">
        <v>925</v>
      </c>
      <c r="P264" t="s">
        <v>956</v>
      </c>
    </row>
    <row r="265" spans="1:16" hidden="1" x14ac:dyDescent="0.25">
      <c r="A265">
        <v>29</v>
      </c>
      <c r="B265" t="s">
        <v>1015</v>
      </c>
      <c r="C265" t="s">
        <v>1016</v>
      </c>
      <c r="D265" t="s">
        <v>1017</v>
      </c>
      <c r="E265" t="s">
        <v>890</v>
      </c>
      <c r="F265">
        <v>6.6822352941176462</v>
      </c>
      <c r="G265">
        <v>10</v>
      </c>
      <c r="H265" t="e">
        <v>#N/A</v>
      </c>
      <c r="I265" t="e">
        <v>#N/A</v>
      </c>
      <c r="J265" t="e">
        <v>#N/A</v>
      </c>
      <c r="K265" t="e">
        <v>#N/A</v>
      </c>
      <c r="L265" t="e">
        <v>#N/A</v>
      </c>
      <c r="M265" t="e">
        <v>#N/A</v>
      </c>
      <c r="N265" t="e">
        <v>#N/A</v>
      </c>
      <c r="O265" t="s">
        <v>925</v>
      </c>
      <c r="P265" t="s">
        <v>956</v>
      </c>
    </row>
    <row r="266" spans="1:16" hidden="1" x14ac:dyDescent="0.25">
      <c r="A266">
        <v>30</v>
      </c>
      <c r="B266" t="s">
        <v>1018</v>
      </c>
      <c r="C266" t="s">
        <v>1019</v>
      </c>
      <c r="D266" t="s">
        <v>23</v>
      </c>
      <c r="E266" t="s">
        <v>890</v>
      </c>
      <c r="F266">
        <v>9.2841176470588227</v>
      </c>
      <c r="G266">
        <v>24</v>
      </c>
      <c r="H266" t="e">
        <v>#N/A</v>
      </c>
      <c r="I266" t="e">
        <v>#N/A</v>
      </c>
      <c r="J266" t="e">
        <v>#N/A</v>
      </c>
      <c r="K266" t="e">
        <v>#N/A</v>
      </c>
      <c r="L266" t="e">
        <v>#N/A</v>
      </c>
      <c r="M266" t="e">
        <v>#N/A</v>
      </c>
      <c r="N266" t="e">
        <v>#N/A</v>
      </c>
      <c r="O266" t="s">
        <v>925</v>
      </c>
      <c r="P266" t="s">
        <v>956</v>
      </c>
    </row>
    <row r="267" spans="1:16" hidden="1" x14ac:dyDescent="0.25">
      <c r="A267">
        <v>31</v>
      </c>
      <c r="B267" t="s">
        <v>884</v>
      </c>
      <c r="C267" t="s">
        <v>885</v>
      </c>
      <c r="D267" t="s">
        <v>1020</v>
      </c>
      <c r="E267" t="s">
        <v>890</v>
      </c>
      <c r="F267">
        <v>8.3390588235294132</v>
      </c>
      <c r="G267">
        <v>13</v>
      </c>
      <c r="H267">
        <v>8.8217647058823534</v>
      </c>
      <c r="I267">
        <v>15</v>
      </c>
      <c r="J267">
        <v>8.5804117647058824</v>
      </c>
      <c r="K267">
        <v>28</v>
      </c>
      <c r="L267" t="e">
        <v>#N/A</v>
      </c>
      <c r="M267" t="e">
        <v>#N/A</v>
      </c>
      <c r="N267" t="e">
        <v>#N/A</v>
      </c>
      <c r="O267" t="s">
        <v>925</v>
      </c>
      <c r="P267" t="s">
        <v>956</v>
      </c>
    </row>
    <row r="268" spans="1:16" hidden="1" x14ac:dyDescent="0.25">
      <c r="A268">
        <v>32</v>
      </c>
      <c r="B268" t="s">
        <v>1021</v>
      </c>
      <c r="C268" t="s">
        <v>1022</v>
      </c>
      <c r="D268" t="s">
        <v>29</v>
      </c>
      <c r="E268" t="s">
        <v>890</v>
      </c>
      <c r="F268">
        <v>8.1092941176470585</v>
      </c>
      <c r="G268">
        <v>12</v>
      </c>
      <c r="H268" t="e">
        <v>#N/A</v>
      </c>
      <c r="I268" t="e">
        <v>#N/A</v>
      </c>
      <c r="J268" t="e">
        <v>#N/A</v>
      </c>
      <c r="K268" t="e">
        <v>#N/A</v>
      </c>
      <c r="L268" t="e">
        <v>#N/A</v>
      </c>
      <c r="M268" t="e">
        <v>#N/A</v>
      </c>
      <c r="N268" t="e">
        <v>#N/A</v>
      </c>
      <c r="O268" t="s">
        <v>925</v>
      </c>
      <c r="P268" t="s">
        <v>956</v>
      </c>
    </row>
    <row r="269" spans="1:16" hidden="1" x14ac:dyDescent="0.25">
      <c r="A269">
        <v>33</v>
      </c>
      <c r="B269" t="s">
        <v>872</v>
      </c>
      <c r="C269" t="s">
        <v>873</v>
      </c>
      <c r="D269" t="s">
        <v>1023</v>
      </c>
      <c r="E269" t="s">
        <v>890</v>
      </c>
      <c r="F269">
        <v>7.0311764705882354</v>
      </c>
      <c r="G269">
        <v>10</v>
      </c>
      <c r="H269">
        <v>10</v>
      </c>
      <c r="I269">
        <v>30</v>
      </c>
      <c r="J269">
        <v>8.5155882352941177</v>
      </c>
      <c r="K269">
        <v>40</v>
      </c>
      <c r="L269" t="e">
        <v>#N/A</v>
      </c>
      <c r="M269" t="e">
        <v>#N/A</v>
      </c>
      <c r="N269" t="e">
        <v>#N/A</v>
      </c>
      <c r="O269" t="s">
        <v>925</v>
      </c>
      <c r="P269" t="s">
        <v>956</v>
      </c>
    </row>
    <row r="270" spans="1:16" hidden="1" x14ac:dyDescent="0.25">
      <c r="A270">
        <v>34</v>
      </c>
      <c r="B270" t="s">
        <v>882</v>
      </c>
      <c r="C270" t="s">
        <v>164</v>
      </c>
      <c r="D270" t="s">
        <v>1024</v>
      </c>
      <c r="E270" t="s">
        <v>890</v>
      </c>
      <c r="F270">
        <v>8.6528235294117657</v>
      </c>
      <c r="G270">
        <v>17</v>
      </c>
      <c r="H270">
        <v>10</v>
      </c>
      <c r="I270">
        <v>30</v>
      </c>
      <c r="J270">
        <v>9.3264117647058828</v>
      </c>
      <c r="K270">
        <v>47</v>
      </c>
      <c r="L270" t="e">
        <v>#N/A</v>
      </c>
      <c r="M270" t="e">
        <v>#N/A</v>
      </c>
      <c r="N270" t="e">
        <v>#N/A</v>
      </c>
      <c r="O270" t="s">
        <v>925</v>
      </c>
      <c r="P270" t="s">
        <v>956</v>
      </c>
    </row>
    <row r="271" spans="1:16" hidden="1" x14ac:dyDescent="0.25">
      <c r="A271">
        <v>35</v>
      </c>
      <c r="B271" t="s">
        <v>833</v>
      </c>
      <c r="C271" t="s">
        <v>172</v>
      </c>
      <c r="D271" t="s">
        <v>834</v>
      </c>
      <c r="E271" t="s">
        <v>890</v>
      </c>
      <c r="F271">
        <v>8.1411764705882348</v>
      </c>
      <c r="G271">
        <v>19</v>
      </c>
      <c r="H271">
        <v>10</v>
      </c>
      <c r="I271">
        <v>30</v>
      </c>
      <c r="J271">
        <v>9.0705882352941174</v>
      </c>
      <c r="K271">
        <v>49</v>
      </c>
      <c r="L271" t="e">
        <v>#N/A</v>
      </c>
      <c r="M271" t="e">
        <v>#N/A</v>
      </c>
      <c r="N271" t="e">
        <v>#N/A</v>
      </c>
      <c r="O271" t="s">
        <v>952</v>
      </c>
      <c r="P271" t="s">
        <v>956</v>
      </c>
    </row>
    <row r="272" spans="1:16" hidden="1" x14ac:dyDescent="0.25">
      <c r="A272">
        <v>36</v>
      </c>
      <c r="B272" t="s">
        <v>1025</v>
      </c>
      <c r="C272" t="s">
        <v>1026</v>
      </c>
      <c r="D272" t="s">
        <v>1027</v>
      </c>
      <c r="E272" t="s">
        <v>890</v>
      </c>
      <c r="F272">
        <v>6.55</v>
      </c>
      <c r="G272">
        <v>7</v>
      </c>
      <c r="H272" t="e">
        <v>#N/A</v>
      </c>
      <c r="I272" t="e">
        <v>#N/A</v>
      </c>
      <c r="J272" t="e">
        <v>#N/A</v>
      </c>
      <c r="K272" t="e">
        <v>#N/A</v>
      </c>
      <c r="L272" t="e">
        <v>#N/A</v>
      </c>
      <c r="M272" t="e">
        <v>#N/A</v>
      </c>
      <c r="N272" t="e">
        <v>#N/A</v>
      </c>
      <c r="O272" t="s">
        <v>925</v>
      </c>
      <c r="P272" t="s">
        <v>956</v>
      </c>
    </row>
    <row r="273" spans="1:17" hidden="1" x14ac:dyDescent="0.25">
      <c r="A273">
        <v>37</v>
      </c>
      <c r="B273" t="s">
        <v>836</v>
      </c>
      <c r="C273" t="s">
        <v>837</v>
      </c>
      <c r="D273" t="s">
        <v>1028</v>
      </c>
      <c r="E273" t="s">
        <v>890</v>
      </c>
      <c r="F273">
        <v>6.6911764705882355</v>
      </c>
      <c r="G273">
        <v>11</v>
      </c>
      <c r="H273">
        <v>10</v>
      </c>
      <c r="I273">
        <v>30</v>
      </c>
      <c r="J273">
        <v>8.3455882352941178</v>
      </c>
      <c r="K273">
        <v>41</v>
      </c>
      <c r="L273" t="e">
        <v>#N/A</v>
      </c>
      <c r="M273" t="e">
        <v>#N/A</v>
      </c>
      <c r="N273" t="e">
        <v>#N/A</v>
      </c>
      <c r="O273" t="s">
        <v>925</v>
      </c>
      <c r="P273" t="s">
        <v>956</v>
      </c>
    </row>
    <row r="274" spans="1:17" hidden="1" x14ac:dyDescent="0.25">
      <c r="A274">
        <v>38</v>
      </c>
      <c r="B274" t="s">
        <v>1029</v>
      </c>
      <c r="C274" t="s">
        <v>1030</v>
      </c>
      <c r="D274" t="s">
        <v>1031</v>
      </c>
      <c r="E274" t="s">
        <v>890</v>
      </c>
      <c r="F274">
        <v>5.2176470588235295</v>
      </c>
      <c r="G274">
        <v>10</v>
      </c>
      <c r="H274" t="e">
        <v>#N/A</v>
      </c>
      <c r="I274" t="e">
        <v>#N/A</v>
      </c>
      <c r="J274" t="e">
        <v>#N/A</v>
      </c>
      <c r="K274" t="e">
        <v>#N/A</v>
      </c>
      <c r="L274" t="e">
        <v>#N/A</v>
      </c>
      <c r="M274" t="e">
        <v>#N/A</v>
      </c>
      <c r="N274" t="e">
        <v>#N/A</v>
      </c>
      <c r="O274" t="s">
        <v>925</v>
      </c>
      <c r="P274" t="s">
        <v>956</v>
      </c>
    </row>
    <row r="275" spans="1:17" hidden="1" x14ac:dyDescent="0.25">
      <c r="A275">
        <v>39</v>
      </c>
      <c r="B275" t="s">
        <v>844</v>
      </c>
      <c r="C275" t="s">
        <v>845</v>
      </c>
      <c r="D275" t="s">
        <v>197</v>
      </c>
      <c r="F275">
        <v>8.4294117647058826</v>
      </c>
      <c r="G275">
        <v>16</v>
      </c>
      <c r="H275">
        <v>10.207941176470589</v>
      </c>
      <c r="I275">
        <v>30</v>
      </c>
      <c r="J275">
        <v>9.3186764705882368</v>
      </c>
      <c r="K275">
        <v>46</v>
      </c>
      <c r="L275" t="s">
        <v>1035</v>
      </c>
      <c r="M275" t="e">
        <v>#N/A</v>
      </c>
      <c r="N275">
        <v>106</v>
      </c>
      <c r="O275" t="s">
        <v>925</v>
      </c>
      <c r="P275" t="s">
        <v>953</v>
      </c>
      <c r="Q275" t="s">
        <v>954</v>
      </c>
    </row>
    <row r="276" spans="1:17" hidden="1" x14ac:dyDescent="0.25">
      <c r="A276">
        <v>40</v>
      </c>
      <c r="B276" t="s">
        <v>1032</v>
      </c>
      <c r="C276" t="s">
        <v>1033</v>
      </c>
      <c r="D276" t="s">
        <v>1034</v>
      </c>
      <c r="F276">
        <v>6.3763529411764708</v>
      </c>
      <c r="G276">
        <v>11</v>
      </c>
      <c r="H276" t="e">
        <v>#N/A</v>
      </c>
      <c r="I276" t="e">
        <v>#N/A</v>
      </c>
      <c r="J276" t="e">
        <v>#N/A</v>
      </c>
      <c r="K276" t="e">
        <v>#N/A</v>
      </c>
      <c r="L276" t="e">
        <v>#N/A</v>
      </c>
      <c r="M276" t="e">
        <v>#N/A</v>
      </c>
      <c r="N276" t="e">
        <v>#N/A</v>
      </c>
      <c r="O276" t="s">
        <v>925</v>
      </c>
      <c r="P276" t="s">
        <v>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2019-02-16T21:18:15Z</dcterms:created>
  <dcterms:modified xsi:type="dcterms:W3CDTF">2021-01-09T22:04:26Z</dcterms:modified>
</cp:coreProperties>
</file>